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20610" windowHeight="11640" activeTab="1"/>
  </bookViews>
  <sheets>
    <sheet name="Φύλλο2" sheetId="19" r:id="rId1"/>
    <sheet name="Α.ΠΛΑΝΗΤΗΣ-Β.ΠΛΑΝΗΤΗΣ" sheetId="16" r:id="rId2"/>
    <sheet name="Φύλλο3" sheetId="3" r:id="rId3"/>
    <sheet name="Φύλλο1" sheetId="18" r:id="rId4"/>
  </sheets>
  <calcPr calcId="125725"/>
</workbook>
</file>

<file path=xl/calcChain.xml><?xml version="1.0" encoding="utf-8"?>
<calcChain xmlns="http://schemas.openxmlformats.org/spreadsheetml/2006/main">
  <c r="C35" i="16"/>
  <c r="G66"/>
  <c r="G69"/>
  <c r="G70"/>
  <c r="G71"/>
  <c r="G74"/>
  <c r="G67"/>
  <c r="G68"/>
  <c r="A22"/>
  <c r="E71"/>
  <c r="AQ5"/>
  <c r="AG5"/>
  <c r="AK5" s="1"/>
  <c r="AJ3"/>
  <c r="E74"/>
  <c r="E73"/>
  <c r="E72"/>
  <c r="E70"/>
  <c r="E69"/>
  <c r="E68"/>
  <c r="E67"/>
  <c r="E66"/>
  <c r="AL5" l="1"/>
  <c r="AH5"/>
  <c r="B13"/>
  <c r="I37"/>
  <c r="A24" l="1"/>
  <c r="O2026"/>
  <c r="O1027"/>
  <c r="O1030"/>
  <c r="O1032"/>
  <c r="O1035"/>
  <c r="O1037"/>
  <c r="O1040"/>
  <c r="O1042"/>
  <c r="O1045"/>
  <c r="O1047"/>
  <c r="O1050"/>
  <c r="O1052"/>
  <c r="O1055"/>
  <c r="O1057"/>
  <c r="O1060"/>
  <c r="O1062"/>
  <c r="O1065"/>
  <c r="O1067"/>
  <c r="O1070"/>
  <c r="O1072"/>
  <c r="O1075"/>
  <c r="O1077"/>
  <c r="O1080"/>
  <c r="O1082"/>
  <c r="O1085"/>
  <c r="O1087"/>
  <c r="O1092"/>
  <c r="O1095"/>
  <c r="O1097"/>
  <c r="O1100"/>
  <c r="O1102"/>
  <c r="O1105"/>
  <c r="O1107"/>
  <c r="O1110"/>
  <c r="O1112"/>
  <c r="O1115"/>
  <c r="O1117"/>
  <c r="O1120"/>
  <c r="O1122"/>
  <c r="O1125"/>
  <c r="O1127"/>
  <c r="O1132"/>
  <c r="O1137"/>
  <c r="O1140"/>
  <c r="O1142"/>
  <c r="O1145"/>
  <c r="O1147"/>
  <c r="O1150"/>
  <c r="O1152"/>
  <c r="O1155"/>
  <c r="O1157"/>
  <c r="O1160"/>
  <c r="O1162"/>
  <c r="O1165"/>
  <c r="O1167"/>
  <c r="O1170"/>
  <c r="O1172"/>
  <c r="O1175"/>
  <c r="O1177"/>
  <c r="O1180"/>
  <c r="O1182"/>
  <c r="O1187"/>
  <c r="O1192"/>
  <c r="O1195"/>
  <c r="O1197"/>
  <c r="O1200"/>
  <c r="O1202"/>
  <c r="O1205"/>
  <c r="O1207"/>
  <c r="O1210"/>
  <c r="O1212"/>
  <c r="O1215"/>
  <c r="O1217"/>
  <c r="O1222"/>
  <c r="O1225"/>
  <c r="O1227"/>
  <c r="O1230"/>
  <c r="O1232"/>
  <c r="O1235"/>
  <c r="O1237"/>
  <c r="O1240"/>
  <c r="O1242"/>
  <c r="O1245"/>
  <c r="O1247"/>
  <c r="O1250"/>
  <c r="O1252"/>
  <c r="O1255"/>
  <c r="O1257"/>
  <c r="O1260"/>
  <c r="O1262"/>
  <c r="O1265"/>
  <c r="O1267"/>
  <c r="O1270"/>
  <c r="O1272"/>
  <c r="O1275"/>
  <c r="O1277"/>
  <c r="O1280"/>
  <c r="O1282"/>
  <c r="O1285"/>
  <c r="O1287"/>
  <c r="O1292"/>
  <c r="O1295"/>
  <c r="O1297"/>
  <c r="O1300"/>
  <c r="O1302"/>
  <c r="O1305"/>
  <c r="O1307"/>
  <c r="O1310"/>
  <c r="O1312"/>
  <c r="O1315"/>
  <c r="O1317"/>
  <c r="O1320"/>
  <c r="O1322"/>
  <c r="O1325"/>
  <c r="O1327"/>
  <c r="O1330"/>
  <c r="O1332"/>
  <c r="O1335"/>
  <c r="O1337"/>
  <c r="O1340"/>
  <c r="O1342"/>
  <c r="O1345"/>
  <c r="O1347"/>
  <c r="O1350"/>
  <c r="O1352"/>
  <c r="O1355"/>
  <c r="O1357"/>
  <c r="O1360"/>
  <c r="O1362"/>
  <c r="O1365"/>
  <c r="O1367"/>
  <c r="O1370"/>
  <c r="O1372"/>
  <c r="O1375"/>
  <c r="O1377"/>
  <c r="O1380"/>
  <c r="O1382"/>
  <c r="O1385"/>
  <c r="O1387"/>
  <c r="O1390"/>
  <c r="O1392"/>
  <c r="O1395"/>
  <c r="O1397"/>
  <c r="O1400"/>
  <c r="O1402"/>
  <c r="O1407"/>
  <c r="O1412"/>
  <c r="O1415"/>
  <c r="O1417"/>
  <c r="O1420"/>
  <c r="O1422"/>
  <c r="O1425"/>
  <c r="O1427"/>
  <c r="O1430"/>
  <c r="O1432"/>
  <c r="O1435"/>
  <c r="O1437"/>
  <c r="O1440"/>
  <c r="O1442"/>
  <c r="O1445"/>
  <c r="O1447"/>
  <c r="O1450"/>
  <c r="O1452"/>
  <c r="O1455"/>
  <c r="O1457"/>
  <c r="O1460"/>
  <c r="O1462"/>
  <c r="O1465"/>
  <c r="O1467"/>
  <c r="O1470"/>
  <c r="O1472"/>
  <c r="O1475"/>
  <c r="O1477"/>
  <c r="O1480"/>
  <c r="O1482"/>
  <c r="O1485"/>
  <c r="O1487"/>
  <c r="O1490"/>
  <c r="O1492"/>
  <c r="O1495"/>
  <c r="O1497"/>
  <c r="O1500"/>
  <c r="O1505"/>
  <c r="O1507"/>
  <c r="O1510"/>
  <c r="O1512"/>
  <c r="O1515"/>
  <c r="O1517"/>
  <c r="O1522"/>
  <c r="O1532"/>
  <c r="O1540"/>
  <c r="O1542"/>
  <c r="O1545"/>
  <c r="O1547"/>
  <c r="O1560"/>
  <c r="O1562"/>
  <c r="O1565"/>
  <c r="O1567"/>
  <c r="O1570"/>
  <c r="O1575"/>
  <c r="O1577"/>
  <c r="O1580"/>
  <c r="O1585"/>
  <c r="O1587"/>
  <c r="O1590"/>
  <c r="O1592"/>
  <c r="O1595"/>
  <c r="O1600"/>
  <c r="O1602"/>
  <c r="O1605"/>
  <c r="O1607"/>
  <c r="O1610"/>
  <c r="O1612"/>
  <c r="O1615"/>
  <c r="O1617"/>
  <c r="O1620"/>
  <c r="O1622"/>
  <c r="O1625"/>
  <c r="O1627"/>
  <c r="O1630"/>
  <c r="O1635"/>
  <c r="O1637"/>
  <c r="O1640"/>
  <c r="O1642"/>
  <c r="O1645"/>
  <c r="O1650"/>
  <c r="O1652"/>
  <c r="O1660"/>
  <c r="O1665"/>
  <c r="O1670"/>
  <c r="O252"/>
  <c r="O255"/>
  <c r="O257"/>
  <c r="O260"/>
  <c r="O262"/>
  <c r="O265"/>
  <c r="O267"/>
  <c r="O270"/>
  <c r="O272"/>
  <c r="O275"/>
  <c r="O277"/>
  <c r="O280"/>
  <c r="O282"/>
  <c r="O285"/>
  <c r="O287"/>
  <c r="O290"/>
  <c r="O292"/>
  <c r="O295"/>
  <c r="O297"/>
  <c r="O300"/>
  <c r="O302"/>
  <c r="O305"/>
  <c r="O307"/>
  <c r="O310"/>
  <c r="O312"/>
  <c r="O315"/>
  <c r="O317"/>
  <c r="O320"/>
  <c r="O322"/>
  <c r="O325"/>
  <c r="O327"/>
  <c r="O330"/>
  <c r="O332"/>
  <c r="O335"/>
  <c r="O337"/>
  <c r="O340"/>
  <c r="O342"/>
  <c r="O345"/>
  <c r="O347"/>
  <c r="O350"/>
  <c r="O352"/>
  <c r="O355"/>
  <c r="O357"/>
  <c r="O360"/>
  <c r="O362"/>
  <c r="O365"/>
  <c r="O367"/>
  <c r="O370"/>
  <c r="O372"/>
  <c r="O375"/>
  <c r="O377"/>
  <c r="O380"/>
  <c r="O382"/>
  <c r="O385"/>
  <c r="O387"/>
  <c r="O390"/>
  <c r="O392"/>
  <c r="O395"/>
  <c r="O397"/>
  <c r="O400"/>
  <c r="O402"/>
  <c r="O405"/>
  <c r="O407"/>
  <c r="O410"/>
  <c r="O412"/>
  <c r="O415"/>
  <c r="O417"/>
  <c r="O420"/>
  <c r="O422"/>
  <c r="O425"/>
  <c r="O427"/>
  <c r="O430"/>
  <c r="O432"/>
  <c r="O435"/>
  <c r="O437"/>
  <c r="O440"/>
  <c r="O442"/>
  <c r="O445"/>
  <c r="O447"/>
  <c r="O450"/>
  <c r="O452"/>
  <c r="O455"/>
  <c r="O457"/>
  <c r="O460"/>
  <c r="O462"/>
  <c r="O465"/>
  <c r="O467"/>
  <c r="O470"/>
  <c r="O472"/>
  <c r="O475"/>
  <c r="O477"/>
  <c r="O480"/>
  <c r="O482"/>
  <c r="O485"/>
  <c r="O487"/>
  <c r="O490"/>
  <c r="O492"/>
  <c r="O495"/>
  <c r="O497"/>
  <c r="O500"/>
  <c r="O502"/>
  <c r="O505"/>
  <c r="O507"/>
  <c r="O510"/>
  <c r="O512"/>
  <c r="O515"/>
  <c r="O517"/>
  <c r="O520"/>
  <c r="O522"/>
  <c r="O525"/>
  <c r="O527"/>
  <c r="O530"/>
  <c r="O532"/>
  <c r="O535"/>
  <c r="O537"/>
  <c r="O540"/>
  <c r="O542"/>
  <c r="O545"/>
  <c r="O547"/>
  <c r="O550"/>
  <c r="O552"/>
  <c r="O555"/>
  <c r="O557"/>
  <c r="O560"/>
  <c r="O562"/>
  <c r="O565"/>
  <c r="O567"/>
  <c r="O570"/>
  <c r="O572"/>
  <c r="O575"/>
  <c r="O577"/>
  <c r="O580"/>
  <c r="O582"/>
  <c r="O585"/>
  <c r="O587"/>
  <c r="O590"/>
  <c r="O592"/>
  <c r="O595"/>
  <c r="O597"/>
  <c r="O600"/>
  <c r="O602"/>
  <c r="O605"/>
  <c r="O607"/>
  <c r="O610"/>
  <c r="O612"/>
  <c r="O615"/>
  <c r="O617"/>
  <c r="O620"/>
  <c r="O622"/>
  <c r="O625"/>
  <c r="O627"/>
  <c r="O630"/>
  <c r="O632"/>
  <c r="O635"/>
  <c r="O637"/>
  <c r="O640"/>
  <c r="O642"/>
  <c r="O645"/>
  <c r="O647"/>
  <c r="O650"/>
  <c r="O652"/>
  <c r="O655"/>
  <c r="O657"/>
  <c r="O660"/>
  <c r="O662"/>
  <c r="O665"/>
  <c r="O667"/>
  <c r="O670"/>
  <c r="O672"/>
  <c r="O675"/>
  <c r="O677"/>
  <c r="O680"/>
  <c r="O682"/>
  <c r="O685"/>
  <c r="O687"/>
  <c r="O690"/>
  <c r="O692"/>
  <c r="O695"/>
  <c r="O697"/>
  <c r="O700"/>
  <c r="O702"/>
  <c r="O705"/>
  <c r="O707"/>
  <c r="O710"/>
  <c r="O712"/>
  <c r="O715"/>
  <c r="O717"/>
  <c r="O720"/>
  <c r="O722"/>
  <c r="O725"/>
  <c r="O727"/>
  <c r="O730"/>
  <c r="O732"/>
  <c r="O735"/>
  <c r="O737"/>
  <c r="O740"/>
  <c r="O742"/>
  <c r="O745"/>
  <c r="O747"/>
  <c r="O750"/>
  <c r="O752"/>
  <c r="O755"/>
  <c r="O757"/>
  <c r="O760"/>
  <c r="O762"/>
  <c r="O765"/>
  <c r="O767"/>
  <c r="O770"/>
  <c r="O772"/>
  <c r="O775"/>
  <c r="O777"/>
  <c r="O780"/>
  <c r="O782"/>
  <c r="O785"/>
  <c r="O787"/>
  <c r="O790"/>
  <c r="O792"/>
  <c r="O795"/>
  <c r="O797"/>
  <c r="O800"/>
  <c r="O802"/>
  <c r="O805"/>
  <c r="O807"/>
  <c r="O810"/>
  <c r="O812"/>
  <c r="O815"/>
  <c r="O817"/>
  <c r="O820"/>
  <c r="O822"/>
  <c r="O825"/>
  <c r="O827"/>
  <c r="O830"/>
  <c r="O832"/>
  <c r="O835"/>
  <c r="O837"/>
  <c r="O840"/>
  <c r="O842"/>
  <c r="O845"/>
  <c r="O847"/>
  <c r="O850"/>
  <c r="O852"/>
  <c r="O855"/>
  <c r="O857"/>
  <c r="O860"/>
  <c r="O862"/>
  <c r="O865"/>
  <c r="O867"/>
  <c r="O870"/>
  <c r="O872"/>
  <c r="O875"/>
  <c r="O877"/>
  <c r="O882"/>
  <c r="O885"/>
  <c r="O887"/>
  <c r="O890"/>
  <c r="O892"/>
  <c r="O895"/>
  <c r="O897"/>
  <c r="O900"/>
  <c r="O902"/>
  <c r="O905"/>
  <c r="O907"/>
  <c r="O910"/>
  <c r="O912"/>
  <c r="O915"/>
  <c r="O917"/>
  <c r="O920"/>
  <c r="O922"/>
  <c r="O925"/>
  <c r="O927"/>
  <c r="O930"/>
  <c r="O932"/>
  <c r="O935"/>
  <c r="O937"/>
  <c r="O940"/>
  <c r="O942"/>
  <c r="O945"/>
  <c r="O947"/>
  <c r="O950"/>
  <c r="O952"/>
  <c r="O955"/>
  <c r="O957"/>
  <c r="O960"/>
  <c r="O962"/>
  <c r="O965"/>
  <c r="O967"/>
  <c r="O970"/>
  <c r="O972"/>
  <c r="O975"/>
  <c r="O977"/>
  <c r="O980"/>
  <c r="O982"/>
  <c r="O985"/>
  <c r="O987"/>
  <c r="O990"/>
  <c r="O992"/>
  <c r="O995"/>
  <c r="O997"/>
  <c r="O1000"/>
  <c r="O1002"/>
  <c r="O1005"/>
  <c r="O1007"/>
  <c r="O1010"/>
  <c r="O1012"/>
  <c r="O1015"/>
  <c r="O1017"/>
  <c r="O1020"/>
  <c r="O1022"/>
  <c r="O1025"/>
  <c r="O247"/>
  <c r="O250"/>
  <c r="O2081" l="1"/>
  <c r="O2076"/>
  <c r="O2071"/>
  <c r="O2066"/>
  <c r="O2061"/>
  <c r="O2046"/>
  <c r="D252"/>
  <c r="D250"/>
  <c r="D248"/>
  <c r="D246"/>
  <c r="O235"/>
  <c r="AM177"/>
  <c r="AM179" s="1"/>
  <c r="AM181" s="1"/>
  <c r="AM183" s="1"/>
  <c r="AM185" s="1"/>
  <c r="AM187" s="1"/>
  <c r="AM189" s="1"/>
  <c r="AM191" s="1"/>
  <c r="AM193" s="1"/>
  <c r="AM195" s="1"/>
  <c r="AM197" s="1"/>
  <c r="AM199" s="1"/>
  <c r="AM201" s="1"/>
  <c r="AM203" s="1"/>
  <c r="AM205" s="1"/>
  <c r="AM207" s="1"/>
  <c r="AM209" s="1"/>
  <c r="AM211" s="1"/>
  <c r="AM213" s="1"/>
  <c r="AM215" s="1"/>
  <c r="AM217" s="1"/>
  <c r="AM219" s="1"/>
  <c r="AM221" s="1"/>
  <c r="AM223" s="1"/>
  <c r="AM225" s="1"/>
  <c r="AM227" s="1"/>
  <c r="AM229" s="1"/>
  <c r="AM231" s="1"/>
  <c r="AM233" s="1"/>
  <c r="AL177"/>
  <c r="AL179" s="1"/>
  <c r="AL181" s="1"/>
  <c r="AL183" s="1"/>
  <c r="AL185" s="1"/>
  <c r="AL187" s="1"/>
  <c r="AL189" s="1"/>
  <c r="AL191" s="1"/>
  <c r="AL193" s="1"/>
  <c r="AL195" s="1"/>
  <c r="AL197" s="1"/>
  <c r="AL199" s="1"/>
  <c r="AL201" s="1"/>
  <c r="AL203" s="1"/>
  <c r="AL205" s="1"/>
  <c r="AL207" s="1"/>
  <c r="AL209" s="1"/>
  <c r="AL211" s="1"/>
  <c r="AL213" s="1"/>
  <c r="AL215" s="1"/>
  <c r="AL217" s="1"/>
  <c r="AL219" s="1"/>
  <c r="AL221" s="1"/>
  <c r="AL223" s="1"/>
  <c r="AL225" s="1"/>
  <c r="AL227" s="1"/>
  <c r="AL229" s="1"/>
  <c r="AL231" s="1"/>
  <c r="AL233" s="1"/>
  <c r="AK177"/>
  <c r="AK179" s="1"/>
  <c r="AK181" s="1"/>
  <c r="AK183" s="1"/>
  <c r="AK185" s="1"/>
  <c r="AK187" s="1"/>
  <c r="AK189" s="1"/>
  <c r="AK191" s="1"/>
  <c r="AK193" s="1"/>
  <c r="AK195" s="1"/>
  <c r="AK197" s="1"/>
  <c r="AK199" s="1"/>
  <c r="AK201" s="1"/>
  <c r="AK203" s="1"/>
  <c r="AK205" s="1"/>
  <c r="AK207" s="1"/>
  <c r="AK209" s="1"/>
  <c r="AK211" s="1"/>
  <c r="AK213" s="1"/>
  <c r="AK215" s="1"/>
  <c r="AK217" s="1"/>
  <c r="AK219" s="1"/>
  <c r="AK221" s="1"/>
  <c r="AK223" s="1"/>
  <c r="AK225" s="1"/>
  <c r="AK227" s="1"/>
  <c r="AK229" s="1"/>
  <c r="AK231" s="1"/>
  <c r="AK233" s="1"/>
  <c r="AJ177"/>
  <c r="AJ179" s="1"/>
  <c r="AJ181" s="1"/>
  <c r="AJ183" s="1"/>
  <c r="AJ185" s="1"/>
  <c r="AJ187" s="1"/>
  <c r="AJ189" s="1"/>
  <c r="AJ191" s="1"/>
  <c r="AJ193" s="1"/>
  <c r="AJ195" s="1"/>
  <c r="AJ197" s="1"/>
  <c r="AJ199" s="1"/>
  <c r="AJ201" s="1"/>
  <c r="AJ203" s="1"/>
  <c r="AJ205" s="1"/>
  <c r="AJ207" s="1"/>
  <c r="AJ209" s="1"/>
  <c r="AJ211" s="1"/>
  <c r="AJ213" s="1"/>
  <c r="AJ215" s="1"/>
  <c r="AJ217" s="1"/>
  <c r="AJ219" s="1"/>
  <c r="AJ221" s="1"/>
  <c r="AJ223" s="1"/>
  <c r="AJ225" s="1"/>
  <c r="AJ227" s="1"/>
  <c r="AJ229" s="1"/>
  <c r="AJ231" s="1"/>
  <c r="AJ233" s="1"/>
  <c r="AI177"/>
  <c r="AI179" s="1"/>
  <c r="AI181" s="1"/>
  <c r="AI183" s="1"/>
  <c r="AI185" s="1"/>
  <c r="AI187" s="1"/>
  <c r="AI189" s="1"/>
  <c r="AI191" s="1"/>
  <c r="AI193" s="1"/>
  <c r="AI195" s="1"/>
  <c r="AI197" s="1"/>
  <c r="AI199" s="1"/>
  <c r="AI201" s="1"/>
  <c r="AI203" s="1"/>
  <c r="AI205" s="1"/>
  <c r="AI207" s="1"/>
  <c r="AI209" s="1"/>
  <c r="AI211" s="1"/>
  <c r="AI213" s="1"/>
  <c r="AI215" s="1"/>
  <c r="AI217" s="1"/>
  <c r="AI219" s="1"/>
  <c r="AI221" s="1"/>
  <c r="AI223" s="1"/>
  <c r="AI225" s="1"/>
  <c r="AI227" s="1"/>
  <c r="AI229" s="1"/>
  <c r="AI231" s="1"/>
  <c r="AI233" s="1"/>
  <c r="AH177"/>
  <c r="AH179" s="1"/>
  <c r="AH181" s="1"/>
  <c r="AH183" s="1"/>
  <c r="AH185" s="1"/>
  <c r="AH187" s="1"/>
  <c r="AH189" s="1"/>
  <c r="AH191" s="1"/>
  <c r="AH193" s="1"/>
  <c r="AH195" s="1"/>
  <c r="AH197" s="1"/>
  <c r="AH199" s="1"/>
  <c r="AH201" s="1"/>
  <c r="AH203" s="1"/>
  <c r="AH205" s="1"/>
  <c r="AH207" s="1"/>
  <c r="AH209" s="1"/>
  <c r="AH211" s="1"/>
  <c r="AH213" s="1"/>
  <c r="AH215" s="1"/>
  <c r="AH217" s="1"/>
  <c r="AH219" s="1"/>
  <c r="AH221" s="1"/>
  <c r="AH223" s="1"/>
  <c r="AH225" s="1"/>
  <c r="AH227" s="1"/>
  <c r="AH229" s="1"/>
  <c r="AH231" s="1"/>
  <c r="AH233" s="1"/>
  <c r="AG177"/>
  <c r="AG179" s="1"/>
  <c r="AG181" s="1"/>
  <c r="AG183" s="1"/>
  <c r="AG185" s="1"/>
  <c r="AG187" s="1"/>
  <c r="AG189" s="1"/>
  <c r="AG191" s="1"/>
  <c r="AG193" s="1"/>
  <c r="AG195" s="1"/>
  <c r="AG197" s="1"/>
  <c r="AG199" s="1"/>
  <c r="AG201" s="1"/>
  <c r="AG203" s="1"/>
  <c r="AG205" s="1"/>
  <c r="AG207" s="1"/>
  <c r="AG209" s="1"/>
  <c r="AG211" s="1"/>
  <c r="AG213" s="1"/>
  <c r="AG215" s="1"/>
  <c r="AG217" s="1"/>
  <c r="AG219" s="1"/>
  <c r="AG221" s="1"/>
  <c r="AG223" s="1"/>
  <c r="AG225" s="1"/>
  <c r="AG227" s="1"/>
  <c r="AG229" s="1"/>
  <c r="AG231" s="1"/>
  <c r="AG233" s="1"/>
  <c r="AF177"/>
  <c r="AF179" s="1"/>
  <c r="AF181" s="1"/>
  <c r="AF183" s="1"/>
  <c r="AF185" s="1"/>
  <c r="AF187" s="1"/>
  <c r="AF189" s="1"/>
  <c r="AF191" s="1"/>
  <c r="AF193" s="1"/>
  <c r="AF195" s="1"/>
  <c r="AF197" s="1"/>
  <c r="AF199" s="1"/>
  <c r="AF201" s="1"/>
  <c r="AF203" s="1"/>
  <c r="AF205" s="1"/>
  <c r="AF207" s="1"/>
  <c r="AF209" s="1"/>
  <c r="AF211" s="1"/>
  <c r="AF213" s="1"/>
  <c r="AF215" s="1"/>
  <c r="AF217" s="1"/>
  <c r="AF219" s="1"/>
  <c r="AF221" s="1"/>
  <c r="AF223" s="1"/>
  <c r="AF225" s="1"/>
  <c r="AF227" s="1"/>
  <c r="AF229" s="1"/>
  <c r="AF231" s="1"/>
  <c r="AF233" s="1"/>
  <c r="AE177"/>
  <c r="AE179" s="1"/>
  <c r="AE181" s="1"/>
  <c r="AE183" s="1"/>
  <c r="AE185" s="1"/>
  <c r="AE187" s="1"/>
  <c r="AE189" s="1"/>
  <c r="AE191" s="1"/>
  <c r="AE193" s="1"/>
  <c r="AE195" s="1"/>
  <c r="AE197" s="1"/>
  <c r="AE199" s="1"/>
  <c r="AE201" s="1"/>
  <c r="AE203" s="1"/>
  <c r="AE205" s="1"/>
  <c r="AE207" s="1"/>
  <c r="AE209" s="1"/>
  <c r="AE211" s="1"/>
  <c r="AE213" s="1"/>
  <c r="AE215" s="1"/>
  <c r="AE217" s="1"/>
  <c r="AE219" s="1"/>
  <c r="AE221" s="1"/>
  <c r="AE223" s="1"/>
  <c r="AE225" s="1"/>
  <c r="AE227" s="1"/>
  <c r="AE229" s="1"/>
  <c r="AE231" s="1"/>
  <c r="AE233" s="1"/>
  <c r="AD177"/>
  <c r="AD179" s="1"/>
  <c r="AD181" s="1"/>
  <c r="AD183" s="1"/>
  <c r="AD185" s="1"/>
  <c r="AD187" s="1"/>
  <c r="AD189" s="1"/>
  <c r="AD191" s="1"/>
  <c r="AD193" s="1"/>
  <c r="AD195" s="1"/>
  <c r="AD197" s="1"/>
  <c r="AD199" s="1"/>
  <c r="AD201" s="1"/>
  <c r="AD203" s="1"/>
  <c r="AD205" s="1"/>
  <c r="AD207" s="1"/>
  <c r="AD209" s="1"/>
  <c r="AD211" s="1"/>
  <c r="AD213" s="1"/>
  <c r="AD215" s="1"/>
  <c r="AD217" s="1"/>
  <c r="AD219" s="1"/>
  <c r="AD221" s="1"/>
  <c r="AD223" s="1"/>
  <c r="AD225" s="1"/>
  <c r="AD227" s="1"/>
  <c r="AD229" s="1"/>
  <c r="AD231" s="1"/>
  <c r="AD233" s="1"/>
  <c r="AC177"/>
  <c r="AC179" s="1"/>
  <c r="AC181" s="1"/>
  <c r="AC183" s="1"/>
  <c r="AC185" s="1"/>
  <c r="AC187" s="1"/>
  <c r="AC189" s="1"/>
  <c r="AC191" s="1"/>
  <c r="AC193" s="1"/>
  <c r="AC195" s="1"/>
  <c r="AC197" s="1"/>
  <c r="AC199" s="1"/>
  <c r="AC201" s="1"/>
  <c r="AC203" s="1"/>
  <c r="AC205" s="1"/>
  <c r="AC207" s="1"/>
  <c r="AC209" s="1"/>
  <c r="AC211" s="1"/>
  <c r="AC213" s="1"/>
  <c r="AC215" s="1"/>
  <c r="AC217" s="1"/>
  <c r="AC219" s="1"/>
  <c r="AC221" s="1"/>
  <c r="AC223" s="1"/>
  <c r="AC225" s="1"/>
  <c r="AC227" s="1"/>
  <c r="AC229" s="1"/>
  <c r="AC231" s="1"/>
  <c r="AC233" s="1"/>
  <c r="AB177"/>
  <c r="AB179" s="1"/>
  <c r="AB181" s="1"/>
  <c r="AB183" s="1"/>
  <c r="AB185" s="1"/>
  <c r="AB187" s="1"/>
  <c r="AB189" s="1"/>
  <c r="AB191" s="1"/>
  <c r="AB193" s="1"/>
  <c r="AB195" s="1"/>
  <c r="AB197" s="1"/>
  <c r="AB199" s="1"/>
  <c r="AB201" s="1"/>
  <c r="AB203" s="1"/>
  <c r="AB205" s="1"/>
  <c r="AB207" s="1"/>
  <c r="AB209" s="1"/>
  <c r="AB211" s="1"/>
  <c r="AB213" s="1"/>
  <c r="AB215" s="1"/>
  <c r="AB217" s="1"/>
  <c r="AB219" s="1"/>
  <c r="AB221" s="1"/>
  <c r="AB223" s="1"/>
  <c r="AB225" s="1"/>
  <c r="AB227" s="1"/>
  <c r="AB229" s="1"/>
  <c r="AB231" s="1"/>
  <c r="AB233" s="1"/>
  <c r="G73"/>
  <c r="G72"/>
  <c r="F37"/>
  <c r="F36"/>
  <c r="F35"/>
  <c r="B22" s="1"/>
  <c r="F34"/>
  <c r="C22" s="1"/>
  <c r="AS30"/>
  <c r="AR30"/>
  <c r="AQ30"/>
  <c r="AG30"/>
  <c r="AK30" s="1"/>
  <c r="AS29"/>
  <c r="AR29"/>
  <c r="AQ29"/>
  <c r="AG29"/>
  <c r="AK29" s="1"/>
  <c r="AS28"/>
  <c r="AR28"/>
  <c r="AQ28"/>
  <c r="AG28"/>
  <c r="AK28" s="1"/>
  <c r="AS27"/>
  <c r="AR27"/>
  <c r="AQ27"/>
  <c r="AG27"/>
  <c r="AK27" s="1"/>
  <c r="AS26"/>
  <c r="AR26"/>
  <c r="AQ26"/>
  <c r="AG26"/>
  <c r="AK26" s="1"/>
  <c r="AS25"/>
  <c r="AR25"/>
  <c r="AQ25"/>
  <c r="AG25"/>
  <c r="AK25" s="1"/>
  <c r="AS24"/>
  <c r="AR24"/>
  <c r="AQ24"/>
  <c r="AG24"/>
  <c r="AK24" s="1"/>
  <c r="AS23"/>
  <c r="AR23"/>
  <c r="AQ23"/>
  <c r="AG23"/>
  <c r="AL23" s="1"/>
  <c r="AS22"/>
  <c r="AR22"/>
  <c r="AQ22"/>
  <c r="AG22"/>
  <c r="AL22" s="1"/>
  <c r="AS21"/>
  <c r="AR21"/>
  <c r="AQ21"/>
  <c r="AG21"/>
  <c r="AK21" s="1"/>
  <c r="AS20"/>
  <c r="AR20"/>
  <c r="AQ20"/>
  <c r="AG20"/>
  <c r="AL20" s="1"/>
  <c r="AS19"/>
  <c r="AR19"/>
  <c r="AQ19"/>
  <c r="AG19"/>
  <c r="AK19" s="1"/>
  <c r="AQ18"/>
  <c r="AG18"/>
  <c r="AL18" s="1"/>
  <c r="AS17"/>
  <c r="AR17"/>
  <c r="AQ17"/>
  <c r="AG17"/>
  <c r="AK17" s="1"/>
  <c r="AS16"/>
  <c r="AR16"/>
  <c r="AQ16"/>
  <c r="AG16"/>
  <c r="AL16" s="1"/>
  <c r="AS15"/>
  <c r="AR15"/>
  <c r="AQ15"/>
  <c r="AG15"/>
  <c r="AK15" s="1"/>
  <c r="AS14"/>
  <c r="AR14"/>
  <c r="AQ14"/>
  <c r="AG14"/>
  <c r="AL14" s="1"/>
  <c r="C13"/>
  <c r="B422"/>
  <c r="AS13"/>
  <c r="AR13"/>
  <c r="AQ13"/>
  <c r="AG13"/>
  <c r="AL13" s="1"/>
  <c r="AS12"/>
  <c r="AR12"/>
  <c r="AQ12"/>
  <c r="AG12"/>
  <c r="AK12" s="1"/>
  <c r="C11"/>
  <c r="C245" s="1"/>
  <c r="B11"/>
  <c r="AQ11"/>
  <c r="AG11"/>
  <c r="AK11" s="1"/>
  <c r="AS10"/>
  <c r="AR10"/>
  <c r="AQ10"/>
  <c r="AG10"/>
  <c r="AL10" s="1"/>
  <c r="AQ9"/>
  <c r="AG9"/>
  <c r="AK9" s="1"/>
  <c r="AS8"/>
  <c r="AR8"/>
  <c r="AQ8"/>
  <c r="AG8"/>
  <c r="AL8" s="1"/>
  <c r="AQ7"/>
  <c r="AG7"/>
  <c r="AK7" s="1"/>
  <c r="AR6"/>
  <c r="AQ6"/>
  <c r="AG6"/>
  <c r="AK6" s="1"/>
  <c r="AS4"/>
  <c r="AR4"/>
  <c r="AQ4"/>
  <c r="AG4"/>
  <c r="AL4" s="1"/>
  <c r="AS3"/>
  <c r="AR3"/>
  <c r="AQ3"/>
  <c r="AI3"/>
  <c r="AG3"/>
  <c r="AK3" s="1"/>
  <c r="J42" l="1"/>
  <c r="B24"/>
  <c r="J41"/>
  <c r="C24"/>
  <c r="J40"/>
  <c r="J39"/>
  <c r="I2041" s="1"/>
  <c r="AL26"/>
  <c r="AL29"/>
  <c r="AH26"/>
  <c r="AH29"/>
  <c r="I2010"/>
  <c r="I1970"/>
  <c r="I1930"/>
  <c r="I1890"/>
  <c r="I1850"/>
  <c r="I1810"/>
  <c r="I1770"/>
  <c r="I1730"/>
  <c r="I1690"/>
  <c r="I1650"/>
  <c r="I1610"/>
  <c r="I1570"/>
  <c r="I1530"/>
  <c r="I1490"/>
  <c r="I1450"/>
  <c r="I1410"/>
  <c r="I1370"/>
  <c r="I1330"/>
  <c r="I1290"/>
  <c r="I1250"/>
  <c r="I1210"/>
  <c r="I1170"/>
  <c r="I1130"/>
  <c r="I1090"/>
  <c r="I1050"/>
  <c r="I1010"/>
  <c r="I970"/>
  <c r="I930"/>
  <c r="I890"/>
  <c r="I850"/>
  <c r="I820"/>
  <c r="I800"/>
  <c r="I780"/>
  <c r="I760"/>
  <c r="I740"/>
  <c r="I720"/>
  <c r="I700"/>
  <c r="I680"/>
  <c r="I660"/>
  <c r="I640"/>
  <c r="I620"/>
  <c r="I600"/>
  <c r="I580"/>
  <c r="I560"/>
  <c r="I540"/>
  <c r="I520"/>
  <c r="I500"/>
  <c r="I480"/>
  <c r="I460"/>
  <c r="I440"/>
  <c r="I430"/>
  <c r="I420"/>
  <c r="I410"/>
  <c r="I400"/>
  <c r="I390"/>
  <c r="I380"/>
  <c r="I370"/>
  <c r="I360"/>
  <c r="I350"/>
  <c r="I340"/>
  <c r="I330"/>
  <c r="I320"/>
  <c r="I310"/>
  <c r="I300"/>
  <c r="I290"/>
  <c r="I280"/>
  <c r="I270"/>
  <c r="I260"/>
  <c r="I250"/>
  <c r="H2046"/>
  <c r="H2036"/>
  <c r="H2026"/>
  <c r="H2041"/>
  <c r="H2031"/>
  <c r="H2020"/>
  <c r="H2015"/>
  <c r="H2010"/>
  <c r="H2005"/>
  <c r="H2000"/>
  <c r="H1995"/>
  <c r="H1990"/>
  <c r="H1985"/>
  <c r="H1980"/>
  <c r="H1975"/>
  <c r="H1970"/>
  <c r="H1965"/>
  <c r="H1960"/>
  <c r="H1955"/>
  <c r="H1950"/>
  <c r="H1945"/>
  <c r="H1940"/>
  <c r="H1935"/>
  <c r="H1930"/>
  <c r="H1925"/>
  <c r="H1920"/>
  <c r="H1915"/>
  <c r="H1910"/>
  <c r="H1905"/>
  <c r="H1900"/>
  <c r="H1895"/>
  <c r="H1890"/>
  <c r="H1885"/>
  <c r="H1880"/>
  <c r="H1875"/>
  <c r="H1870"/>
  <c r="H1865"/>
  <c r="H1860"/>
  <c r="H1855"/>
  <c r="H1850"/>
  <c r="H1845"/>
  <c r="H1840"/>
  <c r="H1835"/>
  <c r="H1830"/>
  <c r="H1825"/>
  <c r="H1820"/>
  <c r="H1815"/>
  <c r="H1810"/>
  <c r="H1805"/>
  <c r="H1800"/>
  <c r="H1795"/>
  <c r="H1790"/>
  <c r="H1785"/>
  <c r="H1780"/>
  <c r="H1775"/>
  <c r="H1770"/>
  <c r="H1765"/>
  <c r="H1760"/>
  <c r="H1755"/>
  <c r="H1750"/>
  <c r="H1745"/>
  <c r="H1740"/>
  <c r="H1735"/>
  <c r="H1730"/>
  <c r="H1725"/>
  <c r="H1720"/>
  <c r="H1715"/>
  <c r="H1710"/>
  <c r="H1705"/>
  <c r="H1700"/>
  <c r="H1695"/>
  <c r="H1690"/>
  <c r="H1685"/>
  <c r="H1680"/>
  <c r="H1675"/>
  <c r="H1670"/>
  <c r="H1665"/>
  <c r="H1660"/>
  <c r="H1655"/>
  <c r="H1650"/>
  <c r="H1645"/>
  <c r="H1640"/>
  <c r="H1635"/>
  <c r="H1630"/>
  <c r="H1625"/>
  <c r="H1620"/>
  <c r="H1615"/>
  <c r="H1610"/>
  <c r="H1605"/>
  <c r="H1600"/>
  <c r="H1595"/>
  <c r="H1590"/>
  <c r="H1585"/>
  <c r="H1580"/>
  <c r="H1575"/>
  <c r="H1570"/>
  <c r="H1565"/>
  <c r="H1560"/>
  <c r="H1555"/>
  <c r="H1550"/>
  <c r="H1545"/>
  <c r="H1540"/>
  <c r="H1535"/>
  <c r="H1530"/>
  <c r="H1525"/>
  <c r="H1520"/>
  <c r="H1515"/>
  <c r="H1510"/>
  <c r="H1505"/>
  <c r="H1500"/>
  <c r="H1495"/>
  <c r="H1490"/>
  <c r="H1485"/>
  <c r="H1480"/>
  <c r="H1475"/>
  <c r="H1470"/>
  <c r="H1465"/>
  <c r="H1460"/>
  <c r="H1455"/>
  <c r="H1450"/>
  <c r="H1445"/>
  <c r="H1440"/>
  <c r="H1435"/>
  <c r="H1430"/>
  <c r="H1425"/>
  <c r="H1420"/>
  <c r="H1415"/>
  <c r="H1410"/>
  <c r="H1405"/>
  <c r="H1400"/>
  <c r="H1395"/>
  <c r="H1390"/>
  <c r="H1385"/>
  <c r="H1380"/>
  <c r="H1375"/>
  <c r="H1370"/>
  <c r="H1365"/>
  <c r="H1360"/>
  <c r="H1355"/>
  <c r="H1350"/>
  <c r="H1345"/>
  <c r="H1340"/>
  <c r="H1335"/>
  <c r="H1330"/>
  <c r="H1325"/>
  <c r="H1320"/>
  <c r="H1315"/>
  <c r="H1310"/>
  <c r="H1305"/>
  <c r="H1300"/>
  <c r="H1295"/>
  <c r="H1290"/>
  <c r="H1285"/>
  <c r="H1280"/>
  <c r="H1275"/>
  <c r="H1270"/>
  <c r="H1265"/>
  <c r="H1260"/>
  <c r="H1255"/>
  <c r="H1250"/>
  <c r="H1245"/>
  <c r="H1240"/>
  <c r="H1235"/>
  <c r="H1230"/>
  <c r="H1225"/>
  <c r="H1220"/>
  <c r="H1215"/>
  <c r="H1210"/>
  <c r="H1205"/>
  <c r="H1200"/>
  <c r="H1195"/>
  <c r="H1190"/>
  <c r="H1185"/>
  <c r="H1180"/>
  <c r="H1175"/>
  <c r="H1170"/>
  <c r="H1165"/>
  <c r="H1160"/>
  <c r="H1155"/>
  <c r="H1150"/>
  <c r="H1145"/>
  <c r="H1140"/>
  <c r="H1135"/>
  <c r="H1130"/>
  <c r="H1125"/>
  <c r="H1120"/>
  <c r="H1115"/>
  <c r="H1110"/>
  <c r="H1105"/>
  <c r="H1100"/>
  <c r="H1095"/>
  <c r="H1090"/>
  <c r="H1085"/>
  <c r="H1080"/>
  <c r="H1075"/>
  <c r="H1070"/>
  <c r="H1065"/>
  <c r="H1060"/>
  <c r="H1055"/>
  <c r="H1050"/>
  <c r="H1045"/>
  <c r="H1040"/>
  <c r="H1035"/>
  <c r="H1030"/>
  <c r="H1025"/>
  <c r="H1020"/>
  <c r="H1015"/>
  <c r="H1010"/>
  <c r="H1005"/>
  <c r="H1000"/>
  <c r="H995"/>
  <c r="H990"/>
  <c r="H985"/>
  <c r="H980"/>
  <c r="H975"/>
  <c r="H970"/>
  <c r="H965"/>
  <c r="H960"/>
  <c r="H955"/>
  <c r="H950"/>
  <c r="H945"/>
  <c r="H940"/>
  <c r="H935"/>
  <c r="H930"/>
  <c r="H925"/>
  <c r="H920"/>
  <c r="H915"/>
  <c r="H910"/>
  <c r="H905"/>
  <c r="H900"/>
  <c r="H895"/>
  <c r="H890"/>
  <c r="H885"/>
  <c r="H880"/>
  <c r="H875"/>
  <c r="H870"/>
  <c r="H865"/>
  <c r="H860"/>
  <c r="H855"/>
  <c r="H850"/>
  <c r="H845"/>
  <c r="H840"/>
  <c r="H835"/>
  <c r="H830"/>
  <c r="H825"/>
  <c r="H820"/>
  <c r="H815"/>
  <c r="H810"/>
  <c r="H805"/>
  <c r="H800"/>
  <c r="H795"/>
  <c r="H790"/>
  <c r="H785"/>
  <c r="H780"/>
  <c r="H775"/>
  <c r="H770"/>
  <c r="H765"/>
  <c r="H760"/>
  <c r="H755"/>
  <c r="H750"/>
  <c r="H745"/>
  <c r="H740"/>
  <c r="H735"/>
  <c r="H730"/>
  <c r="H725"/>
  <c r="H720"/>
  <c r="H715"/>
  <c r="H710"/>
  <c r="H705"/>
  <c r="H700"/>
  <c r="H695"/>
  <c r="H690"/>
  <c r="H685"/>
  <c r="H680"/>
  <c r="H675"/>
  <c r="H670"/>
  <c r="H665"/>
  <c r="H660"/>
  <c r="H655"/>
  <c r="H650"/>
  <c r="H645"/>
  <c r="H640"/>
  <c r="H635"/>
  <c r="H630"/>
  <c r="H625"/>
  <c r="H620"/>
  <c r="H615"/>
  <c r="H610"/>
  <c r="H605"/>
  <c r="H600"/>
  <c r="H595"/>
  <c r="H590"/>
  <c r="H585"/>
  <c r="H580"/>
  <c r="H575"/>
  <c r="H570"/>
  <c r="H565"/>
  <c r="H560"/>
  <c r="H555"/>
  <c r="H550"/>
  <c r="H545"/>
  <c r="H540"/>
  <c r="H535"/>
  <c r="H530"/>
  <c r="H525"/>
  <c r="H520"/>
  <c r="H515"/>
  <c r="H510"/>
  <c r="H505"/>
  <c r="H500"/>
  <c r="H495"/>
  <c r="H490"/>
  <c r="H485"/>
  <c r="H480"/>
  <c r="H475"/>
  <c r="H470"/>
  <c r="H465"/>
  <c r="H460"/>
  <c r="H455"/>
  <c r="H450"/>
  <c r="H445"/>
  <c r="H440"/>
  <c r="H435"/>
  <c r="H430"/>
  <c r="H425"/>
  <c r="H420"/>
  <c r="H415"/>
  <c r="H410"/>
  <c r="H405"/>
  <c r="H400"/>
  <c r="H395"/>
  <c r="H390"/>
  <c r="H385"/>
  <c r="H380"/>
  <c r="H375"/>
  <c r="H370"/>
  <c r="H365"/>
  <c r="H360"/>
  <c r="H355"/>
  <c r="H350"/>
  <c r="H345"/>
  <c r="H340"/>
  <c r="H335"/>
  <c r="H330"/>
  <c r="H325"/>
  <c r="H320"/>
  <c r="H315"/>
  <c r="H310"/>
  <c r="H305"/>
  <c r="H300"/>
  <c r="H295"/>
  <c r="H290"/>
  <c r="H285"/>
  <c r="H280"/>
  <c r="H275"/>
  <c r="H270"/>
  <c r="H265"/>
  <c r="H260"/>
  <c r="H255"/>
  <c r="H250"/>
  <c r="H245"/>
  <c r="I2048"/>
  <c r="I2038"/>
  <c r="I2028"/>
  <c r="I2043"/>
  <c r="I2033"/>
  <c r="I2022"/>
  <c r="I2017"/>
  <c r="I2012"/>
  <c r="I2007"/>
  <c r="I2002"/>
  <c r="I1997"/>
  <c r="I1992"/>
  <c r="I1987"/>
  <c r="I1982"/>
  <c r="I1977"/>
  <c r="I1972"/>
  <c r="I1967"/>
  <c r="I1962"/>
  <c r="I1957"/>
  <c r="I1952"/>
  <c r="I1947"/>
  <c r="I1942"/>
  <c r="I1937"/>
  <c r="I1932"/>
  <c r="I1927"/>
  <c r="I1922"/>
  <c r="I1917"/>
  <c r="I1912"/>
  <c r="I1907"/>
  <c r="I1902"/>
  <c r="I1897"/>
  <c r="I1892"/>
  <c r="I1887"/>
  <c r="I1882"/>
  <c r="I1877"/>
  <c r="I1872"/>
  <c r="I1867"/>
  <c r="I1862"/>
  <c r="I1857"/>
  <c r="I1852"/>
  <c r="I1847"/>
  <c r="I1842"/>
  <c r="I1837"/>
  <c r="I1832"/>
  <c r="I1827"/>
  <c r="I1822"/>
  <c r="I1817"/>
  <c r="I1812"/>
  <c r="I1807"/>
  <c r="I1802"/>
  <c r="I1797"/>
  <c r="I1792"/>
  <c r="I1787"/>
  <c r="I1782"/>
  <c r="I1777"/>
  <c r="I1772"/>
  <c r="I1767"/>
  <c r="I1762"/>
  <c r="I1757"/>
  <c r="I1752"/>
  <c r="I1747"/>
  <c r="I1742"/>
  <c r="I1737"/>
  <c r="I1732"/>
  <c r="I1727"/>
  <c r="I1722"/>
  <c r="I1717"/>
  <c r="I1712"/>
  <c r="I1707"/>
  <c r="I1702"/>
  <c r="I1697"/>
  <c r="I1692"/>
  <c r="I1687"/>
  <c r="I1682"/>
  <c r="I1677"/>
  <c r="I1672"/>
  <c r="I1667"/>
  <c r="I1662"/>
  <c r="I1657"/>
  <c r="I1652"/>
  <c r="I1647"/>
  <c r="I1642"/>
  <c r="I1637"/>
  <c r="I1632"/>
  <c r="I1627"/>
  <c r="I1622"/>
  <c r="I1617"/>
  <c r="I1612"/>
  <c r="I1607"/>
  <c r="I1602"/>
  <c r="I1597"/>
  <c r="I1592"/>
  <c r="I1587"/>
  <c r="I1582"/>
  <c r="I1577"/>
  <c r="I1572"/>
  <c r="I1567"/>
  <c r="I1562"/>
  <c r="I1557"/>
  <c r="I1552"/>
  <c r="I1547"/>
  <c r="I1542"/>
  <c r="I1537"/>
  <c r="I1532"/>
  <c r="I1527"/>
  <c r="I1522"/>
  <c r="I1517"/>
  <c r="I1512"/>
  <c r="I1507"/>
  <c r="I1502"/>
  <c r="I1497"/>
  <c r="I1492"/>
  <c r="I1487"/>
  <c r="I1482"/>
  <c r="I1477"/>
  <c r="I1472"/>
  <c r="I1467"/>
  <c r="I1462"/>
  <c r="I1457"/>
  <c r="I1452"/>
  <c r="I1447"/>
  <c r="I1442"/>
  <c r="I1437"/>
  <c r="I1432"/>
  <c r="I1427"/>
  <c r="I1422"/>
  <c r="I1417"/>
  <c r="I1412"/>
  <c r="I1407"/>
  <c r="I1402"/>
  <c r="I1397"/>
  <c r="I1392"/>
  <c r="I1387"/>
  <c r="I1382"/>
  <c r="I1377"/>
  <c r="I1372"/>
  <c r="I1367"/>
  <c r="I1362"/>
  <c r="I1357"/>
  <c r="I1352"/>
  <c r="I1347"/>
  <c r="I1342"/>
  <c r="I1337"/>
  <c r="I1332"/>
  <c r="I1327"/>
  <c r="I1322"/>
  <c r="I1317"/>
  <c r="I1312"/>
  <c r="I1307"/>
  <c r="I1302"/>
  <c r="I1297"/>
  <c r="I1292"/>
  <c r="I1287"/>
  <c r="I1282"/>
  <c r="I1277"/>
  <c r="I1272"/>
  <c r="I1267"/>
  <c r="I1262"/>
  <c r="I1257"/>
  <c r="I1252"/>
  <c r="I1247"/>
  <c r="I1242"/>
  <c r="I1237"/>
  <c r="I1232"/>
  <c r="I1227"/>
  <c r="I1222"/>
  <c r="I1217"/>
  <c r="I1212"/>
  <c r="I1207"/>
  <c r="I1202"/>
  <c r="I1197"/>
  <c r="I1192"/>
  <c r="I1187"/>
  <c r="I1182"/>
  <c r="I1177"/>
  <c r="I1172"/>
  <c r="I1167"/>
  <c r="I1162"/>
  <c r="I1157"/>
  <c r="I1152"/>
  <c r="I1147"/>
  <c r="I1142"/>
  <c r="I1137"/>
  <c r="I1132"/>
  <c r="I1127"/>
  <c r="I1122"/>
  <c r="I1117"/>
  <c r="I1112"/>
  <c r="I1107"/>
  <c r="I1102"/>
  <c r="I1097"/>
  <c r="I1092"/>
  <c r="I1087"/>
  <c r="I1082"/>
  <c r="I1077"/>
  <c r="I1072"/>
  <c r="I1067"/>
  <c r="I1062"/>
  <c r="I1057"/>
  <c r="I1052"/>
  <c r="I1047"/>
  <c r="I1042"/>
  <c r="I1037"/>
  <c r="I1032"/>
  <c r="I1027"/>
  <c r="I1022"/>
  <c r="I1017"/>
  <c r="I1012"/>
  <c r="I1007"/>
  <c r="I1002"/>
  <c r="I997"/>
  <c r="I992"/>
  <c r="I987"/>
  <c r="I982"/>
  <c r="I977"/>
  <c r="I972"/>
  <c r="I967"/>
  <c r="I962"/>
  <c r="I957"/>
  <c r="I952"/>
  <c r="I947"/>
  <c r="I942"/>
  <c r="I937"/>
  <c r="I932"/>
  <c r="I927"/>
  <c r="I922"/>
  <c r="I917"/>
  <c r="I912"/>
  <c r="I907"/>
  <c r="I902"/>
  <c r="I897"/>
  <c r="I892"/>
  <c r="I887"/>
  <c r="I882"/>
  <c r="I877"/>
  <c r="I872"/>
  <c r="I867"/>
  <c r="I862"/>
  <c r="I857"/>
  <c r="I852"/>
  <c r="I847"/>
  <c r="I842"/>
  <c r="I837"/>
  <c r="I832"/>
  <c r="I827"/>
  <c r="I822"/>
  <c r="I817"/>
  <c r="I812"/>
  <c r="I807"/>
  <c r="I802"/>
  <c r="I797"/>
  <c r="I792"/>
  <c r="I787"/>
  <c r="I782"/>
  <c r="I777"/>
  <c r="I772"/>
  <c r="I767"/>
  <c r="I762"/>
  <c r="I757"/>
  <c r="I752"/>
  <c r="I747"/>
  <c r="I742"/>
  <c r="I737"/>
  <c r="I732"/>
  <c r="I727"/>
  <c r="I722"/>
  <c r="I717"/>
  <c r="I712"/>
  <c r="I707"/>
  <c r="I702"/>
  <c r="I697"/>
  <c r="I692"/>
  <c r="I687"/>
  <c r="I682"/>
  <c r="I677"/>
  <c r="I672"/>
  <c r="I667"/>
  <c r="I662"/>
  <c r="I657"/>
  <c r="I652"/>
  <c r="I647"/>
  <c r="I642"/>
  <c r="I637"/>
  <c r="I632"/>
  <c r="I627"/>
  <c r="I622"/>
  <c r="I617"/>
  <c r="I612"/>
  <c r="I607"/>
  <c r="I602"/>
  <c r="I597"/>
  <c r="I592"/>
  <c r="I587"/>
  <c r="I582"/>
  <c r="I577"/>
  <c r="I572"/>
  <c r="I567"/>
  <c r="I562"/>
  <c r="I557"/>
  <c r="I552"/>
  <c r="I547"/>
  <c r="I542"/>
  <c r="I537"/>
  <c r="I532"/>
  <c r="I527"/>
  <c r="I522"/>
  <c r="I517"/>
  <c r="I512"/>
  <c r="I507"/>
  <c r="I502"/>
  <c r="I497"/>
  <c r="I492"/>
  <c r="I487"/>
  <c r="I482"/>
  <c r="I477"/>
  <c r="I472"/>
  <c r="I467"/>
  <c r="I462"/>
  <c r="I457"/>
  <c r="I452"/>
  <c r="I447"/>
  <c r="I442"/>
  <c r="I437"/>
  <c r="I432"/>
  <c r="I427"/>
  <c r="I422"/>
  <c r="I417"/>
  <c r="I412"/>
  <c r="I407"/>
  <c r="I402"/>
  <c r="I397"/>
  <c r="I392"/>
  <c r="I387"/>
  <c r="I382"/>
  <c r="I377"/>
  <c r="I372"/>
  <c r="I367"/>
  <c r="I362"/>
  <c r="I357"/>
  <c r="I352"/>
  <c r="I347"/>
  <c r="I342"/>
  <c r="I337"/>
  <c r="I332"/>
  <c r="I327"/>
  <c r="I322"/>
  <c r="I317"/>
  <c r="I312"/>
  <c r="I307"/>
  <c r="I302"/>
  <c r="I297"/>
  <c r="I292"/>
  <c r="I287"/>
  <c r="I282"/>
  <c r="I277"/>
  <c r="I272"/>
  <c r="I267"/>
  <c r="I262"/>
  <c r="I257"/>
  <c r="I252"/>
  <c r="I247"/>
  <c r="C246"/>
  <c r="K245"/>
  <c r="H2043"/>
  <c r="H2033"/>
  <c r="H2048"/>
  <c r="H2038"/>
  <c r="H2028"/>
  <c r="H2022"/>
  <c r="H2017"/>
  <c r="H2012"/>
  <c r="H2007"/>
  <c r="H2002"/>
  <c r="H1997"/>
  <c r="H1992"/>
  <c r="H1987"/>
  <c r="H1982"/>
  <c r="H1977"/>
  <c r="H1972"/>
  <c r="H1967"/>
  <c r="H1962"/>
  <c r="H1957"/>
  <c r="H1952"/>
  <c r="H1947"/>
  <c r="H1942"/>
  <c r="H1937"/>
  <c r="H1932"/>
  <c r="H1927"/>
  <c r="H1922"/>
  <c r="H1917"/>
  <c r="H1912"/>
  <c r="H1907"/>
  <c r="H1902"/>
  <c r="H1897"/>
  <c r="H1892"/>
  <c r="H1887"/>
  <c r="H1882"/>
  <c r="H1877"/>
  <c r="H1872"/>
  <c r="H1867"/>
  <c r="H1862"/>
  <c r="H1857"/>
  <c r="H1852"/>
  <c r="H1847"/>
  <c r="H1842"/>
  <c r="H1837"/>
  <c r="H1832"/>
  <c r="H1827"/>
  <c r="H1822"/>
  <c r="H1817"/>
  <c r="H1812"/>
  <c r="H1807"/>
  <c r="H1802"/>
  <c r="H1797"/>
  <c r="H1792"/>
  <c r="H1787"/>
  <c r="H1782"/>
  <c r="H1777"/>
  <c r="H1772"/>
  <c r="H1767"/>
  <c r="H1762"/>
  <c r="H1757"/>
  <c r="H1752"/>
  <c r="H1747"/>
  <c r="H1742"/>
  <c r="H1737"/>
  <c r="H1732"/>
  <c r="H1727"/>
  <c r="H1722"/>
  <c r="H1717"/>
  <c r="H1712"/>
  <c r="H1707"/>
  <c r="H1702"/>
  <c r="H1697"/>
  <c r="H1692"/>
  <c r="H1687"/>
  <c r="H1682"/>
  <c r="H1677"/>
  <c r="H1672"/>
  <c r="H1667"/>
  <c r="H1662"/>
  <c r="H1657"/>
  <c r="H1652"/>
  <c r="H1647"/>
  <c r="H1642"/>
  <c r="H1637"/>
  <c r="H1632"/>
  <c r="H1627"/>
  <c r="H1622"/>
  <c r="H1617"/>
  <c r="H1612"/>
  <c r="H1607"/>
  <c r="H1602"/>
  <c r="H1597"/>
  <c r="H1592"/>
  <c r="H1587"/>
  <c r="H1582"/>
  <c r="H1577"/>
  <c r="H1572"/>
  <c r="H1567"/>
  <c r="H1562"/>
  <c r="H1557"/>
  <c r="H1552"/>
  <c r="H1547"/>
  <c r="H1542"/>
  <c r="H1537"/>
  <c r="H1532"/>
  <c r="H1527"/>
  <c r="H1522"/>
  <c r="H1517"/>
  <c r="H1512"/>
  <c r="H1507"/>
  <c r="H1502"/>
  <c r="H1497"/>
  <c r="H1492"/>
  <c r="H1487"/>
  <c r="H1482"/>
  <c r="H1477"/>
  <c r="H1472"/>
  <c r="H1467"/>
  <c r="H1462"/>
  <c r="H1457"/>
  <c r="H1452"/>
  <c r="H1447"/>
  <c r="H1442"/>
  <c r="H1437"/>
  <c r="H1432"/>
  <c r="H1427"/>
  <c r="H1422"/>
  <c r="H1417"/>
  <c r="H1412"/>
  <c r="H1407"/>
  <c r="H1402"/>
  <c r="H1397"/>
  <c r="H1392"/>
  <c r="H1387"/>
  <c r="H1382"/>
  <c r="H1377"/>
  <c r="H1372"/>
  <c r="H1367"/>
  <c r="H1362"/>
  <c r="H1357"/>
  <c r="H1352"/>
  <c r="H1347"/>
  <c r="H1342"/>
  <c r="H1337"/>
  <c r="H1332"/>
  <c r="H1327"/>
  <c r="H1322"/>
  <c r="H1317"/>
  <c r="H1312"/>
  <c r="H1307"/>
  <c r="H1302"/>
  <c r="H1297"/>
  <c r="H1292"/>
  <c r="H1287"/>
  <c r="H1282"/>
  <c r="H1277"/>
  <c r="H1272"/>
  <c r="H1267"/>
  <c r="H1262"/>
  <c r="H1257"/>
  <c r="H1252"/>
  <c r="H1247"/>
  <c r="H1242"/>
  <c r="H1237"/>
  <c r="H1232"/>
  <c r="H1227"/>
  <c r="H1222"/>
  <c r="H1217"/>
  <c r="H1212"/>
  <c r="H1207"/>
  <c r="H1202"/>
  <c r="H1197"/>
  <c r="H1192"/>
  <c r="H1187"/>
  <c r="H1182"/>
  <c r="H1177"/>
  <c r="H1172"/>
  <c r="H1167"/>
  <c r="H1162"/>
  <c r="H1157"/>
  <c r="H1152"/>
  <c r="H1147"/>
  <c r="H1142"/>
  <c r="H1137"/>
  <c r="H1132"/>
  <c r="H1127"/>
  <c r="H1122"/>
  <c r="H1117"/>
  <c r="H1112"/>
  <c r="H1107"/>
  <c r="H1102"/>
  <c r="H1097"/>
  <c r="H1092"/>
  <c r="H1087"/>
  <c r="H1082"/>
  <c r="H1077"/>
  <c r="H1072"/>
  <c r="H1067"/>
  <c r="H1062"/>
  <c r="H1057"/>
  <c r="H1052"/>
  <c r="H1047"/>
  <c r="H1042"/>
  <c r="H1037"/>
  <c r="H1032"/>
  <c r="H1027"/>
  <c r="H1022"/>
  <c r="H1017"/>
  <c r="H1012"/>
  <c r="H1007"/>
  <c r="H1002"/>
  <c r="H997"/>
  <c r="H992"/>
  <c r="H987"/>
  <c r="H982"/>
  <c r="H977"/>
  <c r="H972"/>
  <c r="H967"/>
  <c r="H962"/>
  <c r="H957"/>
  <c r="H952"/>
  <c r="H947"/>
  <c r="H942"/>
  <c r="H937"/>
  <c r="H932"/>
  <c r="H927"/>
  <c r="H922"/>
  <c r="H917"/>
  <c r="H912"/>
  <c r="H907"/>
  <c r="H902"/>
  <c r="H897"/>
  <c r="H892"/>
  <c r="H887"/>
  <c r="H882"/>
  <c r="H877"/>
  <c r="H872"/>
  <c r="H867"/>
  <c r="H862"/>
  <c r="H857"/>
  <c r="H852"/>
  <c r="H847"/>
  <c r="H842"/>
  <c r="H837"/>
  <c r="H832"/>
  <c r="H827"/>
  <c r="H822"/>
  <c r="H817"/>
  <c r="H812"/>
  <c r="H807"/>
  <c r="H802"/>
  <c r="H797"/>
  <c r="H792"/>
  <c r="H787"/>
  <c r="H782"/>
  <c r="H777"/>
  <c r="H772"/>
  <c r="H767"/>
  <c r="H762"/>
  <c r="H757"/>
  <c r="H752"/>
  <c r="H747"/>
  <c r="H742"/>
  <c r="H737"/>
  <c r="H732"/>
  <c r="H727"/>
  <c r="H722"/>
  <c r="H717"/>
  <c r="H712"/>
  <c r="H707"/>
  <c r="H702"/>
  <c r="H697"/>
  <c r="H692"/>
  <c r="H687"/>
  <c r="H682"/>
  <c r="H677"/>
  <c r="H672"/>
  <c r="H667"/>
  <c r="H662"/>
  <c r="H657"/>
  <c r="H652"/>
  <c r="H647"/>
  <c r="H642"/>
  <c r="H637"/>
  <c r="H632"/>
  <c r="H627"/>
  <c r="H622"/>
  <c r="H617"/>
  <c r="H612"/>
  <c r="H607"/>
  <c r="H602"/>
  <c r="H597"/>
  <c r="H592"/>
  <c r="H587"/>
  <c r="H582"/>
  <c r="H577"/>
  <c r="H572"/>
  <c r="H567"/>
  <c r="H562"/>
  <c r="H557"/>
  <c r="H552"/>
  <c r="H547"/>
  <c r="H542"/>
  <c r="H537"/>
  <c r="H532"/>
  <c r="H527"/>
  <c r="H522"/>
  <c r="H517"/>
  <c r="H512"/>
  <c r="H507"/>
  <c r="H502"/>
  <c r="H497"/>
  <c r="H492"/>
  <c r="H487"/>
  <c r="H482"/>
  <c r="H477"/>
  <c r="H472"/>
  <c r="H467"/>
  <c r="H462"/>
  <c r="H457"/>
  <c r="H452"/>
  <c r="H447"/>
  <c r="H442"/>
  <c r="H437"/>
  <c r="H432"/>
  <c r="H427"/>
  <c r="H422"/>
  <c r="H417"/>
  <c r="H412"/>
  <c r="H407"/>
  <c r="H402"/>
  <c r="H397"/>
  <c r="H392"/>
  <c r="H387"/>
  <c r="H382"/>
  <c r="H377"/>
  <c r="H372"/>
  <c r="H367"/>
  <c r="H362"/>
  <c r="H357"/>
  <c r="H352"/>
  <c r="H347"/>
  <c r="H342"/>
  <c r="H337"/>
  <c r="H332"/>
  <c r="H327"/>
  <c r="H322"/>
  <c r="H317"/>
  <c r="H312"/>
  <c r="H307"/>
  <c r="H302"/>
  <c r="H297"/>
  <c r="H292"/>
  <c r="H287"/>
  <c r="H282"/>
  <c r="H277"/>
  <c r="H272"/>
  <c r="H267"/>
  <c r="H262"/>
  <c r="H257"/>
  <c r="H252"/>
  <c r="H247"/>
  <c r="B2046"/>
  <c r="B2036"/>
  <c r="B2026"/>
  <c r="B2041"/>
  <c r="B2031"/>
  <c r="B2020"/>
  <c r="B2015"/>
  <c r="B2010"/>
  <c r="B2005"/>
  <c r="B2000"/>
  <c r="B1995"/>
  <c r="B1990"/>
  <c r="B1985"/>
  <c r="B1980"/>
  <c r="B1975"/>
  <c r="B1970"/>
  <c r="B1965"/>
  <c r="B1960"/>
  <c r="B1955"/>
  <c r="B1950"/>
  <c r="B1945"/>
  <c r="B1940"/>
  <c r="B1935"/>
  <c r="B1930"/>
  <c r="B1925"/>
  <c r="B1920"/>
  <c r="B1915"/>
  <c r="B1910"/>
  <c r="B1905"/>
  <c r="B1900"/>
  <c r="B1895"/>
  <c r="B1890"/>
  <c r="B1885"/>
  <c r="B1880"/>
  <c r="B1875"/>
  <c r="B1870"/>
  <c r="B1865"/>
  <c r="B1860"/>
  <c r="B1855"/>
  <c r="B1850"/>
  <c r="B1845"/>
  <c r="B1840"/>
  <c r="B1835"/>
  <c r="B1830"/>
  <c r="B1825"/>
  <c r="B1820"/>
  <c r="B1815"/>
  <c r="B1810"/>
  <c r="B1805"/>
  <c r="B1800"/>
  <c r="B1795"/>
  <c r="B1790"/>
  <c r="B1785"/>
  <c r="B1780"/>
  <c r="B1775"/>
  <c r="B1770"/>
  <c r="B1765"/>
  <c r="B1760"/>
  <c r="B1755"/>
  <c r="B1750"/>
  <c r="B1745"/>
  <c r="B1740"/>
  <c r="B1735"/>
  <c r="B1730"/>
  <c r="B1725"/>
  <c r="B1720"/>
  <c r="B1715"/>
  <c r="B1710"/>
  <c r="B1705"/>
  <c r="B1700"/>
  <c r="B1695"/>
  <c r="B1690"/>
  <c r="B1685"/>
  <c r="B1680"/>
  <c r="B1675"/>
  <c r="B1670"/>
  <c r="B1665"/>
  <c r="B1660"/>
  <c r="B1655"/>
  <c r="B1650"/>
  <c r="B1645"/>
  <c r="B1640"/>
  <c r="B1635"/>
  <c r="B1630"/>
  <c r="B1625"/>
  <c r="B1620"/>
  <c r="B1615"/>
  <c r="B1610"/>
  <c r="B1605"/>
  <c r="B1600"/>
  <c r="B1595"/>
  <c r="B1590"/>
  <c r="B1585"/>
  <c r="B1580"/>
  <c r="B1575"/>
  <c r="B1570"/>
  <c r="B1565"/>
  <c r="B1560"/>
  <c r="B1555"/>
  <c r="B1550"/>
  <c r="B1545"/>
  <c r="B1540"/>
  <c r="B1535"/>
  <c r="B1530"/>
  <c r="B1525"/>
  <c r="B1520"/>
  <c r="B1515"/>
  <c r="B1510"/>
  <c r="B1505"/>
  <c r="B1500"/>
  <c r="B1495"/>
  <c r="B1490"/>
  <c r="B1485"/>
  <c r="B1480"/>
  <c r="B1475"/>
  <c r="B1470"/>
  <c r="B1465"/>
  <c r="B1460"/>
  <c r="B1455"/>
  <c r="B1450"/>
  <c r="B1445"/>
  <c r="B1440"/>
  <c r="B1435"/>
  <c r="B1430"/>
  <c r="B1425"/>
  <c r="B1420"/>
  <c r="B1415"/>
  <c r="B1410"/>
  <c r="B1405"/>
  <c r="B1400"/>
  <c r="B1395"/>
  <c r="B1390"/>
  <c r="B1385"/>
  <c r="B1380"/>
  <c r="B1375"/>
  <c r="B1370"/>
  <c r="B1365"/>
  <c r="B1360"/>
  <c r="B1355"/>
  <c r="B1350"/>
  <c r="B1345"/>
  <c r="B1340"/>
  <c r="B1335"/>
  <c r="B1330"/>
  <c r="B1325"/>
  <c r="B1320"/>
  <c r="B1315"/>
  <c r="B1310"/>
  <c r="B1305"/>
  <c r="B1300"/>
  <c r="B1295"/>
  <c r="B1290"/>
  <c r="B1285"/>
  <c r="B1280"/>
  <c r="B1275"/>
  <c r="B1270"/>
  <c r="B1265"/>
  <c r="B1260"/>
  <c r="B1255"/>
  <c r="B1250"/>
  <c r="B1245"/>
  <c r="B1240"/>
  <c r="B1235"/>
  <c r="B1230"/>
  <c r="B1225"/>
  <c r="B1220"/>
  <c r="B1215"/>
  <c r="B1210"/>
  <c r="B1205"/>
  <c r="B1200"/>
  <c r="B1195"/>
  <c r="B1190"/>
  <c r="B1185"/>
  <c r="B1180"/>
  <c r="B1175"/>
  <c r="B1170"/>
  <c r="B1165"/>
  <c r="B1160"/>
  <c r="B1155"/>
  <c r="B1150"/>
  <c r="B1145"/>
  <c r="B1140"/>
  <c r="B1135"/>
  <c r="B1130"/>
  <c r="B1125"/>
  <c r="B1120"/>
  <c r="B1115"/>
  <c r="B1110"/>
  <c r="B1105"/>
  <c r="B1100"/>
  <c r="B1095"/>
  <c r="B1090"/>
  <c r="B1085"/>
  <c r="B1080"/>
  <c r="B1075"/>
  <c r="B1070"/>
  <c r="B1065"/>
  <c r="B1060"/>
  <c r="B1055"/>
  <c r="B1050"/>
  <c r="B1045"/>
  <c r="B1040"/>
  <c r="B1035"/>
  <c r="B1030"/>
  <c r="B1025"/>
  <c r="B1020"/>
  <c r="B1015"/>
  <c r="B1010"/>
  <c r="B1005"/>
  <c r="B1000"/>
  <c r="B995"/>
  <c r="B990"/>
  <c r="B985"/>
  <c r="B980"/>
  <c r="B975"/>
  <c r="B970"/>
  <c r="B965"/>
  <c r="B960"/>
  <c r="B955"/>
  <c r="B950"/>
  <c r="B945"/>
  <c r="B940"/>
  <c r="B935"/>
  <c r="B930"/>
  <c r="B925"/>
  <c r="B920"/>
  <c r="B915"/>
  <c r="B910"/>
  <c r="B905"/>
  <c r="B900"/>
  <c r="B895"/>
  <c r="B890"/>
  <c r="B885"/>
  <c r="B880"/>
  <c r="B875"/>
  <c r="B870"/>
  <c r="B865"/>
  <c r="B860"/>
  <c r="B855"/>
  <c r="B850"/>
  <c r="B845"/>
  <c r="B840"/>
  <c r="B835"/>
  <c r="B830"/>
  <c r="B825"/>
  <c r="B820"/>
  <c r="B815"/>
  <c r="B810"/>
  <c r="B805"/>
  <c r="B800"/>
  <c r="B795"/>
  <c r="B790"/>
  <c r="B785"/>
  <c r="B780"/>
  <c r="B775"/>
  <c r="B770"/>
  <c r="B765"/>
  <c r="B760"/>
  <c r="B755"/>
  <c r="B750"/>
  <c r="B745"/>
  <c r="B740"/>
  <c r="B735"/>
  <c r="B730"/>
  <c r="B725"/>
  <c r="B720"/>
  <c r="B715"/>
  <c r="B710"/>
  <c r="B705"/>
  <c r="B700"/>
  <c r="B695"/>
  <c r="B690"/>
  <c r="B685"/>
  <c r="B680"/>
  <c r="B675"/>
  <c r="B670"/>
  <c r="B665"/>
  <c r="B660"/>
  <c r="B655"/>
  <c r="B650"/>
  <c r="B645"/>
  <c r="B640"/>
  <c r="B635"/>
  <c r="B630"/>
  <c r="B625"/>
  <c r="B620"/>
  <c r="B615"/>
  <c r="B610"/>
  <c r="B605"/>
  <c r="B600"/>
  <c r="B595"/>
  <c r="B590"/>
  <c r="B585"/>
  <c r="B580"/>
  <c r="B575"/>
  <c r="B570"/>
  <c r="B565"/>
  <c r="B560"/>
  <c r="B555"/>
  <c r="B550"/>
  <c r="B545"/>
  <c r="B540"/>
  <c r="B535"/>
  <c r="B530"/>
  <c r="B525"/>
  <c r="B520"/>
  <c r="B515"/>
  <c r="B510"/>
  <c r="B505"/>
  <c r="B500"/>
  <c r="B495"/>
  <c r="B490"/>
  <c r="B485"/>
  <c r="B480"/>
  <c r="B475"/>
  <c r="B470"/>
  <c r="B465"/>
  <c r="B460"/>
  <c r="B455"/>
  <c r="B450"/>
  <c r="B445"/>
  <c r="B440"/>
  <c r="B435"/>
  <c r="B430"/>
  <c r="B425"/>
  <c r="C2048"/>
  <c r="C2038"/>
  <c r="C2028"/>
  <c r="C2043"/>
  <c r="C2033"/>
  <c r="C2022"/>
  <c r="C2017"/>
  <c r="C2012"/>
  <c r="C2007"/>
  <c r="C2002"/>
  <c r="C1997"/>
  <c r="C1992"/>
  <c r="C1987"/>
  <c r="C1982"/>
  <c r="C1977"/>
  <c r="C1972"/>
  <c r="C1967"/>
  <c r="C1962"/>
  <c r="C1957"/>
  <c r="C1952"/>
  <c r="C1947"/>
  <c r="C1942"/>
  <c r="C1937"/>
  <c r="C1932"/>
  <c r="C1927"/>
  <c r="C1922"/>
  <c r="C1917"/>
  <c r="C1912"/>
  <c r="C1907"/>
  <c r="C1902"/>
  <c r="C1897"/>
  <c r="C1892"/>
  <c r="C1887"/>
  <c r="C1882"/>
  <c r="C1877"/>
  <c r="C1872"/>
  <c r="C1867"/>
  <c r="C1862"/>
  <c r="C1857"/>
  <c r="C1852"/>
  <c r="C1847"/>
  <c r="C1842"/>
  <c r="C1837"/>
  <c r="C1832"/>
  <c r="C1827"/>
  <c r="C1822"/>
  <c r="C1817"/>
  <c r="C1812"/>
  <c r="C1807"/>
  <c r="C1802"/>
  <c r="C1797"/>
  <c r="C1792"/>
  <c r="C1787"/>
  <c r="C1782"/>
  <c r="C1777"/>
  <c r="C1772"/>
  <c r="C1767"/>
  <c r="C1762"/>
  <c r="C1757"/>
  <c r="C1752"/>
  <c r="C1747"/>
  <c r="C1742"/>
  <c r="C1737"/>
  <c r="C1732"/>
  <c r="C1727"/>
  <c r="C1722"/>
  <c r="C1717"/>
  <c r="C1712"/>
  <c r="C1707"/>
  <c r="C1702"/>
  <c r="C1697"/>
  <c r="C1692"/>
  <c r="C1687"/>
  <c r="C1682"/>
  <c r="C1677"/>
  <c r="C1672"/>
  <c r="C1667"/>
  <c r="C1662"/>
  <c r="C1657"/>
  <c r="C1652"/>
  <c r="C1647"/>
  <c r="C1642"/>
  <c r="C1637"/>
  <c r="C1632"/>
  <c r="C1627"/>
  <c r="C1622"/>
  <c r="C1617"/>
  <c r="C1612"/>
  <c r="C1607"/>
  <c r="C1602"/>
  <c r="C1597"/>
  <c r="C1592"/>
  <c r="C1587"/>
  <c r="C1582"/>
  <c r="C1577"/>
  <c r="C1572"/>
  <c r="C1567"/>
  <c r="C1562"/>
  <c r="C1557"/>
  <c r="C1552"/>
  <c r="C1547"/>
  <c r="C1542"/>
  <c r="C1537"/>
  <c r="C1532"/>
  <c r="C1527"/>
  <c r="C1522"/>
  <c r="C1517"/>
  <c r="C1512"/>
  <c r="C1507"/>
  <c r="C1502"/>
  <c r="C1497"/>
  <c r="C1492"/>
  <c r="C1487"/>
  <c r="C1482"/>
  <c r="C1477"/>
  <c r="C1472"/>
  <c r="C1467"/>
  <c r="C1462"/>
  <c r="C1457"/>
  <c r="C1452"/>
  <c r="C1447"/>
  <c r="C1442"/>
  <c r="C1437"/>
  <c r="C1432"/>
  <c r="C1427"/>
  <c r="C1422"/>
  <c r="C1417"/>
  <c r="C1412"/>
  <c r="C1407"/>
  <c r="C1402"/>
  <c r="C1397"/>
  <c r="C1392"/>
  <c r="C1387"/>
  <c r="C1382"/>
  <c r="C1377"/>
  <c r="C1372"/>
  <c r="C1367"/>
  <c r="C1362"/>
  <c r="C1357"/>
  <c r="C1352"/>
  <c r="C1347"/>
  <c r="C1342"/>
  <c r="C1337"/>
  <c r="C1332"/>
  <c r="C1327"/>
  <c r="C1322"/>
  <c r="C1317"/>
  <c r="C1312"/>
  <c r="C1307"/>
  <c r="C1302"/>
  <c r="C1297"/>
  <c r="C1292"/>
  <c r="C1287"/>
  <c r="C1282"/>
  <c r="C1277"/>
  <c r="C1272"/>
  <c r="C1267"/>
  <c r="C1262"/>
  <c r="C1257"/>
  <c r="C1252"/>
  <c r="C1247"/>
  <c r="C1242"/>
  <c r="C1237"/>
  <c r="C1232"/>
  <c r="C1227"/>
  <c r="C1222"/>
  <c r="C1217"/>
  <c r="C1212"/>
  <c r="C1207"/>
  <c r="C1202"/>
  <c r="C1197"/>
  <c r="C1192"/>
  <c r="C1187"/>
  <c r="C1182"/>
  <c r="C1177"/>
  <c r="C1172"/>
  <c r="C1167"/>
  <c r="C1162"/>
  <c r="C1157"/>
  <c r="C1152"/>
  <c r="C1147"/>
  <c r="C1142"/>
  <c r="C1137"/>
  <c r="C1132"/>
  <c r="C1127"/>
  <c r="C1122"/>
  <c r="C1117"/>
  <c r="C1112"/>
  <c r="C1107"/>
  <c r="C1102"/>
  <c r="C1097"/>
  <c r="C1092"/>
  <c r="C1087"/>
  <c r="C1082"/>
  <c r="C1077"/>
  <c r="C1072"/>
  <c r="C1067"/>
  <c r="C1062"/>
  <c r="C1057"/>
  <c r="C1052"/>
  <c r="C1047"/>
  <c r="C1042"/>
  <c r="C1037"/>
  <c r="C1032"/>
  <c r="C1027"/>
  <c r="C1022"/>
  <c r="C1017"/>
  <c r="C1012"/>
  <c r="C1007"/>
  <c r="C1002"/>
  <c r="C997"/>
  <c r="C992"/>
  <c r="C987"/>
  <c r="C982"/>
  <c r="C977"/>
  <c r="C972"/>
  <c r="C967"/>
  <c r="C962"/>
  <c r="C957"/>
  <c r="C952"/>
  <c r="C947"/>
  <c r="C942"/>
  <c r="C937"/>
  <c r="C932"/>
  <c r="C927"/>
  <c r="C922"/>
  <c r="C917"/>
  <c r="C912"/>
  <c r="C907"/>
  <c r="C902"/>
  <c r="C897"/>
  <c r="C892"/>
  <c r="C887"/>
  <c r="C882"/>
  <c r="C877"/>
  <c r="C872"/>
  <c r="C867"/>
  <c r="C862"/>
  <c r="C857"/>
  <c r="C852"/>
  <c r="C847"/>
  <c r="C842"/>
  <c r="C837"/>
  <c r="C832"/>
  <c r="C827"/>
  <c r="C822"/>
  <c r="C817"/>
  <c r="C812"/>
  <c r="C807"/>
  <c r="C802"/>
  <c r="C797"/>
  <c r="C792"/>
  <c r="C787"/>
  <c r="C782"/>
  <c r="C777"/>
  <c r="C772"/>
  <c r="C767"/>
  <c r="C762"/>
  <c r="C757"/>
  <c r="C752"/>
  <c r="C747"/>
  <c r="C742"/>
  <c r="C737"/>
  <c r="C732"/>
  <c r="C727"/>
  <c r="C722"/>
  <c r="C717"/>
  <c r="C712"/>
  <c r="C707"/>
  <c r="C702"/>
  <c r="C697"/>
  <c r="C692"/>
  <c r="C687"/>
  <c r="C682"/>
  <c r="C677"/>
  <c r="C672"/>
  <c r="C667"/>
  <c r="C662"/>
  <c r="C657"/>
  <c r="C652"/>
  <c r="C647"/>
  <c r="C642"/>
  <c r="C637"/>
  <c r="C632"/>
  <c r="C627"/>
  <c r="C622"/>
  <c r="C617"/>
  <c r="C612"/>
  <c r="C607"/>
  <c r="C602"/>
  <c r="C597"/>
  <c r="C592"/>
  <c r="C587"/>
  <c r="C582"/>
  <c r="C577"/>
  <c r="C572"/>
  <c r="C567"/>
  <c r="C562"/>
  <c r="C557"/>
  <c r="C552"/>
  <c r="C547"/>
  <c r="C542"/>
  <c r="C537"/>
  <c r="C532"/>
  <c r="C527"/>
  <c r="C522"/>
  <c r="C517"/>
  <c r="C512"/>
  <c r="C507"/>
  <c r="C502"/>
  <c r="C497"/>
  <c r="C492"/>
  <c r="C487"/>
  <c r="C482"/>
  <c r="C477"/>
  <c r="C472"/>
  <c r="C467"/>
  <c r="C462"/>
  <c r="C457"/>
  <c r="C452"/>
  <c r="C447"/>
  <c r="C442"/>
  <c r="C437"/>
  <c r="C432"/>
  <c r="C427"/>
  <c r="AH3"/>
  <c r="AL3"/>
  <c r="AK4"/>
  <c r="AH6"/>
  <c r="AL6"/>
  <c r="AH7"/>
  <c r="AL7"/>
  <c r="AK8"/>
  <c r="AH9"/>
  <c r="AL9"/>
  <c r="AK10"/>
  <c r="AH11"/>
  <c r="AL11"/>
  <c r="AH12"/>
  <c r="AL12"/>
  <c r="C12"/>
  <c r="AK13"/>
  <c r="AK14"/>
  <c r="AH15"/>
  <c r="AL15"/>
  <c r="AK16"/>
  <c r="AH17"/>
  <c r="AL17"/>
  <c r="AK18"/>
  <c r="AH19"/>
  <c r="AL19"/>
  <c r="AK20"/>
  <c r="AH21"/>
  <c r="AL21"/>
  <c r="AK22"/>
  <c r="AK23"/>
  <c r="AH24"/>
  <c r="AL24"/>
  <c r="AH25"/>
  <c r="AL25"/>
  <c r="AH27"/>
  <c r="AL27"/>
  <c r="AH28"/>
  <c r="AL28"/>
  <c r="AH30"/>
  <c r="AL30"/>
  <c r="D39"/>
  <c r="C247"/>
  <c r="B250"/>
  <c r="B252"/>
  <c r="D253"/>
  <c r="B255"/>
  <c r="D255"/>
  <c r="B257"/>
  <c r="D257"/>
  <c r="B260"/>
  <c r="B262"/>
  <c r="B265"/>
  <c r="B267"/>
  <c r="B270"/>
  <c r="B272"/>
  <c r="B275"/>
  <c r="B277"/>
  <c r="B280"/>
  <c r="B282"/>
  <c r="B285"/>
  <c r="B287"/>
  <c r="B290"/>
  <c r="B292"/>
  <c r="B295"/>
  <c r="B297"/>
  <c r="B300"/>
  <c r="B302"/>
  <c r="B305"/>
  <c r="B307"/>
  <c r="B310"/>
  <c r="B312"/>
  <c r="B315"/>
  <c r="B317"/>
  <c r="B320"/>
  <c r="B322"/>
  <c r="B325"/>
  <c r="B327"/>
  <c r="B330"/>
  <c r="B332"/>
  <c r="B335"/>
  <c r="B337"/>
  <c r="B340"/>
  <c r="B342"/>
  <c r="B345"/>
  <c r="B347"/>
  <c r="B350"/>
  <c r="B352"/>
  <c r="B355"/>
  <c r="B357"/>
  <c r="B360"/>
  <c r="B362"/>
  <c r="B365"/>
  <c r="B367"/>
  <c r="B370"/>
  <c r="B372"/>
  <c r="B375"/>
  <c r="B377"/>
  <c r="B380"/>
  <c r="B382"/>
  <c r="B385"/>
  <c r="B387"/>
  <c r="B390"/>
  <c r="B392"/>
  <c r="B395"/>
  <c r="B397"/>
  <c r="B400"/>
  <c r="B402"/>
  <c r="B405"/>
  <c r="B407"/>
  <c r="B410"/>
  <c r="B412"/>
  <c r="B415"/>
  <c r="B417"/>
  <c r="B420"/>
  <c r="C2041"/>
  <c r="C2031"/>
  <c r="C2046"/>
  <c r="C2036"/>
  <c r="C2026"/>
  <c r="C2020"/>
  <c r="C2015"/>
  <c r="C2010"/>
  <c r="C2005"/>
  <c r="C2000"/>
  <c r="C1995"/>
  <c r="C1990"/>
  <c r="C1985"/>
  <c r="C1980"/>
  <c r="C1975"/>
  <c r="C1970"/>
  <c r="C1965"/>
  <c r="C1960"/>
  <c r="C1955"/>
  <c r="C1950"/>
  <c r="C1945"/>
  <c r="C1940"/>
  <c r="C1935"/>
  <c r="C1930"/>
  <c r="C1925"/>
  <c r="C1920"/>
  <c r="C1915"/>
  <c r="C1910"/>
  <c r="C1905"/>
  <c r="C1900"/>
  <c r="C1895"/>
  <c r="C1890"/>
  <c r="C1885"/>
  <c r="C1880"/>
  <c r="C1875"/>
  <c r="C1870"/>
  <c r="C1865"/>
  <c r="C1860"/>
  <c r="C1855"/>
  <c r="C1850"/>
  <c r="C1845"/>
  <c r="C1840"/>
  <c r="C1835"/>
  <c r="C1830"/>
  <c r="C1825"/>
  <c r="C1820"/>
  <c r="C1815"/>
  <c r="C1810"/>
  <c r="C1805"/>
  <c r="C1800"/>
  <c r="C1795"/>
  <c r="C1790"/>
  <c r="C1785"/>
  <c r="C1780"/>
  <c r="C1775"/>
  <c r="C1770"/>
  <c r="C1765"/>
  <c r="C1760"/>
  <c r="C1755"/>
  <c r="C1750"/>
  <c r="C1745"/>
  <c r="C1740"/>
  <c r="C1735"/>
  <c r="C1730"/>
  <c r="C1725"/>
  <c r="C1720"/>
  <c r="C1715"/>
  <c r="C1710"/>
  <c r="C1705"/>
  <c r="C1700"/>
  <c r="C1695"/>
  <c r="C1690"/>
  <c r="C1685"/>
  <c r="C1680"/>
  <c r="C1675"/>
  <c r="C1670"/>
  <c r="C1665"/>
  <c r="C1660"/>
  <c r="C1655"/>
  <c r="C1650"/>
  <c r="C1645"/>
  <c r="C1640"/>
  <c r="C1635"/>
  <c r="C1630"/>
  <c r="C1625"/>
  <c r="C1620"/>
  <c r="C1615"/>
  <c r="C1610"/>
  <c r="C1605"/>
  <c r="C1600"/>
  <c r="C1595"/>
  <c r="C1590"/>
  <c r="C1585"/>
  <c r="C1580"/>
  <c r="C1575"/>
  <c r="C1570"/>
  <c r="C1565"/>
  <c r="C1560"/>
  <c r="C1555"/>
  <c r="C1550"/>
  <c r="C1545"/>
  <c r="C1540"/>
  <c r="C1535"/>
  <c r="C1530"/>
  <c r="C1525"/>
  <c r="C1520"/>
  <c r="C1515"/>
  <c r="C1510"/>
  <c r="C1505"/>
  <c r="C1500"/>
  <c r="C1495"/>
  <c r="C1490"/>
  <c r="C1485"/>
  <c r="C1480"/>
  <c r="C1475"/>
  <c r="C1470"/>
  <c r="C1465"/>
  <c r="C1460"/>
  <c r="C1455"/>
  <c r="C1450"/>
  <c r="C1445"/>
  <c r="C1440"/>
  <c r="C1435"/>
  <c r="C1430"/>
  <c r="C1425"/>
  <c r="C1420"/>
  <c r="C1415"/>
  <c r="C1410"/>
  <c r="C1405"/>
  <c r="C1400"/>
  <c r="C1395"/>
  <c r="C1390"/>
  <c r="C1385"/>
  <c r="C1380"/>
  <c r="C1375"/>
  <c r="C1370"/>
  <c r="C1365"/>
  <c r="C1360"/>
  <c r="C1355"/>
  <c r="C1350"/>
  <c r="C1345"/>
  <c r="C1340"/>
  <c r="C1335"/>
  <c r="C1330"/>
  <c r="C1325"/>
  <c r="C1320"/>
  <c r="C1315"/>
  <c r="C1310"/>
  <c r="C1305"/>
  <c r="C1300"/>
  <c r="C1295"/>
  <c r="C1290"/>
  <c r="C1285"/>
  <c r="C1280"/>
  <c r="C1275"/>
  <c r="C1270"/>
  <c r="C1265"/>
  <c r="C1260"/>
  <c r="C1255"/>
  <c r="C1250"/>
  <c r="C1245"/>
  <c r="C1240"/>
  <c r="C1235"/>
  <c r="C1230"/>
  <c r="C1225"/>
  <c r="C1220"/>
  <c r="C1215"/>
  <c r="C1210"/>
  <c r="C1205"/>
  <c r="C1200"/>
  <c r="C1195"/>
  <c r="C1190"/>
  <c r="C1185"/>
  <c r="C1180"/>
  <c r="C1175"/>
  <c r="C1170"/>
  <c r="C1165"/>
  <c r="C1160"/>
  <c r="C1155"/>
  <c r="C1150"/>
  <c r="C1145"/>
  <c r="C1140"/>
  <c r="C1135"/>
  <c r="C1130"/>
  <c r="C1125"/>
  <c r="C1120"/>
  <c r="C1115"/>
  <c r="C1110"/>
  <c r="C1105"/>
  <c r="C1100"/>
  <c r="C1095"/>
  <c r="C1090"/>
  <c r="C1085"/>
  <c r="C1080"/>
  <c r="C1075"/>
  <c r="C1070"/>
  <c r="C1065"/>
  <c r="C1060"/>
  <c r="C1055"/>
  <c r="C1050"/>
  <c r="C1045"/>
  <c r="C1040"/>
  <c r="C1035"/>
  <c r="C1030"/>
  <c r="C1025"/>
  <c r="C1020"/>
  <c r="C1015"/>
  <c r="C1010"/>
  <c r="C1005"/>
  <c r="C1000"/>
  <c r="C995"/>
  <c r="C990"/>
  <c r="C985"/>
  <c r="C980"/>
  <c r="C975"/>
  <c r="C970"/>
  <c r="C965"/>
  <c r="C960"/>
  <c r="C955"/>
  <c r="C950"/>
  <c r="C945"/>
  <c r="C940"/>
  <c r="C935"/>
  <c r="C930"/>
  <c r="C925"/>
  <c r="C920"/>
  <c r="C915"/>
  <c r="C910"/>
  <c r="C905"/>
  <c r="C900"/>
  <c r="C895"/>
  <c r="C890"/>
  <c r="C885"/>
  <c r="C880"/>
  <c r="C875"/>
  <c r="C870"/>
  <c r="C865"/>
  <c r="C860"/>
  <c r="C855"/>
  <c r="C850"/>
  <c r="C845"/>
  <c r="C840"/>
  <c r="C835"/>
  <c r="C830"/>
  <c r="C825"/>
  <c r="C820"/>
  <c r="C815"/>
  <c r="C810"/>
  <c r="C805"/>
  <c r="C800"/>
  <c r="C795"/>
  <c r="C790"/>
  <c r="C785"/>
  <c r="C780"/>
  <c r="C775"/>
  <c r="C770"/>
  <c r="C765"/>
  <c r="C760"/>
  <c r="C755"/>
  <c r="C750"/>
  <c r="C745"/>
  <c r="C740"/>
  <c r="C735"/>
  <c r="C730"/>
  <c r="C725"/>
  <c r="C720"/>
  <c r="C715"/>
  <c r="C710"/>
  <c r="C705"/>
  <c r="C700"/>
  <c r="C695"/>
  <c r="C690"/>
  <c r="C685"/>
  <c r="C680"/>
  <c r="C675"/>
  <c r="C670"/>
  <c r="C665"/>
  <c r="C660"/>
  <c r="C655"/>
  <c r="C650"/>
  <c r="C645"/>
  <c r="C640"/>
  <c r="C635"/>
  <c r="C630"/>
  <c r="C625"/>
  <c r="C620"/>
  <c r="C615"/>
  <c r="C610"/>
  <c r="C605"/>
  <c r="C600"/>
  <c r="C595"/>
  <c r="C590"/>
  <c r="C585"/>
  <c r="C580"/>
  <c r="C575"/>
  <c r="C570"/>
  <c r="C565"/>
  <c r="C560"/>
  <c r="C555"/>
  <c r="C550"/>
  <c r="C545"/>
  <c r="C540"/>
  <c r="C535"/>
  <c r="C530"/>
  <c r="C525"/>
  <c r="C520"/>
  <c r="C515"/>
  <c r="C510"/>
  <c r="C505"/>
  <c r="C500"/>
  <c r="C495"/>
  <c r="C490"/>
  <c r="C485"/>
  <c r="C480"/>
  <c r="C475"/>
  <c r="C470"/>
  <c r="C465"/>
  <c r="C460"/>
  <c r="C455"/>
  <c r="C450"/>
  <c r="C445"/>
  <c r="C440"/>
  <c r="C435"/>
  <c r="C430"/>
  <c r="C425"/>
  <c r="B2043"/>
  <c r="B2033"/>
  <c r="B2048"/>
  <c r="B2038"/>
  <c r="B2028"/>
  <c r="B2022"/>
  <c r="B2017"/>
  <c r="B2012"/>
  <c r="B2007"/>
  <c r="B2002"/>
  <c r="B1997"/>
  <c r="B1992"/>
  <c r="B1987"/>
  <c r="B1982"/>
  <c r="B1977"/>
  <c r="B1972"/>
  <c r="B1967"/>
  <c r="B1962"/>
  <c r="B1957"/>
  <c r="B1952"/>
  <c r="B1947"/>
  <c r="B1942"/>
  <c r="B1937"/>
  <c r="B1932"/>
  <c r="B1927"/>
  <c r="B1922"/>
  <c r="B1917"/>
  <c r="B1912"/>
  <c r="B1907"/>
  <c r="B1902"/>
  <c r="B1897"/>
  <c r="B1892"/>
  <c r="B1887"/>
  <c r="B1882"/>
  <c r="B1877"/>
  <c r="B1872"/>
  <c r="B1867"/>
  <c r="B1862"/>
  <c r="B1857"/>
  <c r="B1852"/>
  <c r="B1847"/>
  <c r="B1842"/>
  <c r="B1837"/>
  <c r="B1832"/>
  <c r="B1827"/>
  <c r="B1822"/>
  <c r="B1817"/>
  <c r="B1812"/>
  <c r="B1807"/>
  <c r="B1802"/>
  <c r="B1797"/>
  <c r="B1792"/>
  <c r="B1787"/>
  <c r="B1782"/>
  <c r="B1777"/>
  <c r="B1772"/>
  <c r="B1767"/>
  <c r="B1762"/>
  <c r="B1757"/>
  <c r="B1752"/>
  <c r="B1747"/>
  <c r="B1742"/>
  <c r="B1737"/>
  <c r="B1732"/>
  <c r="B1727"/>
  <c r="B1722"/>
  <c r="B1717"/>
  <c r="B1712"/>
  <c r="B1707"/>
  <c r="B1702"/>
  <c r="B1697"/>
  <c r="B1692"/>
  <c r="B1687"/>
  <c r="B1682"/>
  <c r="B1677"/>
  <c r="B1672"/>
  <c r="B1667"/>
  <c r="B1662"/>
  <c r="B1657"/>
  <c r="B1652"/>
  <c r="B1647"/>
  <c r="B1642"/>
  <c r="B1637"/>
  <c r="B1632"/>
  <c r="B1627"/>
  <c r="B1622"/>
  <c r="B1617"/>
  <c r="B1612"/>
  <c r="B1607"/>
  <c r="B1602"/>
  <c r="B1597"/>
  <c r="B1592"/>
  <c r="B1587"/>
  <c r="B1582"/>
  <c r="B1577"/>
  <c r="B1572"/>
  <c r="B1567"/>
  <c r="B1562"/>
  <c r="B1557"/>
  <c r="B1552"/>
  <c r="B1547"/>
  <c r="B1542"/>
  <c r="B1537"/>
  <c r="B1532"/>
  <c r="B1527"/>
  <c r="B1522"/>
  <c r="B1517"/>
  <c r="B1512"/>
  <c r="B1507"/>
  <c r="B1502"/>
  <c r="B1497"/>
  <c r="B1492"/>
  <c r="B1487"/>
  <c r="B1482"/>
  <c r="B1477"/>
  <c r="B1472"/>
  <c r="B1467"/>
  <c r="B1462"/>
  <c r="B1457"/>
  <c r="B1452"/>
  <c r="B1447"/>
  <c r="B1442"/>
  <c r="B1437"/>
  <c r="B1432"/>
  <c r="B1427"/>
  <c r="B1422"/>
  <c r="B1417"/>
  <c r="B1412"/>
  <c r="B1407"/>
  <c r="B1402"/>
  <c r="B1397"/>
  <c r="B1392"/>
  <c r="B1387"/>
  <c r="B1382"/>
  <c r="B1377"/>
  <c r="B1372"/>
  <c r="B1367"/>
  <c r="B1362"/>
  <c r="B1357"/>
  <c r="B1352"/>
  <c r="B1347"/>
  <c r="B1342"/>
  <c r="B1337"/>
  <c r="B1332"/>
  <c r="B1327"/>
  <c r="B1322"/>
  <c r="B1317"/>
  <c r="B1312"/>
  <c r="B1307"/>
  <c r="B1302"/>
  <c r="B1297"/>
  <c r="B1292"/>
  <c r="B1287"/>
  <c r="B1282"/>
  <c r="B1277"/>
  <c r="B1272"/>
  <c r="B1267"/>
  <c r="B1262"/>
  <c r="B1257"/>
  <c r="B1252"/>
  <c r="B1247"/>
  <c r="B1242"/>
  <c r="B1237"/>
  <c r="B1232"/>
  <c r="B1227"/>
  <c r="B1222"/>
  <c r="B1217"/>
  <c r="B1212"/>
  <c r="B1207"/>
  <c r="B1202"/>
  <c r="B1197"/>
  <c r="B1192"/>
  <c r="B1187"/>
  <c r="B1182"/>
  <c r="B1177"/>
  <c r="B1172"/>
  <c r="B1167"/>
  <c r="B1162"/>
  <c r="B1157"/>
  <c r="B1152"/>
  <c r="B1147"/>
  <c r="B1142"/>
  <c r="B1137"/>
  <c r="B1132"/>
  <c r="B1127"/>
  <c r="B1122"/>
  <c r="B1117"/>
  <c r="B1112"/>
  <c r="B1107"/>
  <c r="B1102"/>
  <c r="B1097"/>
  <c r="B1092"/>
  <c r="B1087"/>
  <c r="B1082"/>
  <c r="B1077"/>
  <c r="B1072"/>
  <c r="B1067"/>
  <c r="B1062"/>
  <c r="B1057"/>
  <c r="B1052"/>
  <c r="B1047"/>
  <c r="B1042"/>
  <c r="B1037"/>
  <c r="B1032"/>
  <c r="B1027"/>
  <c r="B1022"/>
  <c r="B1017"/>
  <c r="B1012"/>
  <c r="B1007"/>
  <c r="B1002"/>
  <c r="B997"/>
  <c r="B992"/>
  <c r="B987"/>
  <c r="B982"/>
  <c r="B977"/>
  <c r="B972"/>
  <c r="B967"/>
  <c r="B962"/>
  <c r="B957"/>
  <c r="B952"/>
  <c r="B947"/>
  <c r="B942"/>
  <c r="B937"/>
  <c r="B932"/>
  <c r="B927"/>
  <c r="B922"/>
  <c r="B917"/>
  <c r="B912"/>
  <c r="B907"/>
  <c r="B902"/>
  <c r="B897"/>
  <c r="B892"/>
  <c r="B887"/>
  <c r="B882"/>
  <c r="B877"/>
  <c r="B872"/>
  <c r="B867"/>
  <c r="B862"/>
  <c r="B857"/>
  <c r="B852"/>
  <c r="B847"/>
  <c r="B842"/>
  <c r="B837"/>
  <c r="B832"/>
  <c r="B827"/>
  <c r="B822"/>
  <c r="B817"/>
  <c r="B812"/>
  <c r="B807"/>
  <c r="B802"/>
  <c r="B797"/>
  <c r="B792"/>
  <c r="B787"/>
  <c r="B782"/>
  <c r="B777"/>
  <c r="B772"/>
  <c r="B767"/>
  <c r="B762"/>
  <c r="B757"/>
  <c r="B752"/>
  <c r="B747"/>
  <c r="B742"/>
  <c r="B737"/>
  <c r="B732"/>
  <c r="B727"/>
  <c r="B722"/>
  <c r="B717"/>
  <c r="B712"/>
  <c r="B707"/>
  <c r="B702"/>
  <c r="B697"/>
  <c r="B692"/>
  <c r="B687"/>
  <c r="B682"/>
  <c r="B677"/>
  <c r="B672"/>
  <c r="B667"/>
  <c r="B662"/>
  <c r="B657"/>
  <c r="B652"/>
  <c r="B647"/>
  <c r="B642"/>
  <c r="B637"/>
  <c r="B632"/>
  <c r="B627"/>
  <c r="B622"/>
  <c r="B617"/>
  <c r="B612"/>
  <c r="B607"/>
  <c r="B602"/>
  <c r="B597"/>
  <c r="B592"/>
  <c r="B587"/>
  <c r="B582"/>
  <c r="B577"/>
  <c r="B572"/>
  <c r="B567"/>
  <c r="B562"/>
  <c r="B557"/>
  <c r="B552"/>
  <c r="B547"/>
  <c r="B542"/>
  <c r="B537"/>
  <c r="B532"/>
  <c r="B527"/>
  <c r="B522"/>
  <c r="B517"/>
  <c r="B512"/>
  <c r="B507"/>
  <c r="B502"/>
  <c r="B497"/>
  <c r="B492"/>
  <c r="B487"/>
  <c r="B482"/>
  <c r="B477"/>
  <c r="B472"/>
  <c r="B467"/>
  <c r="B462"/>
  <c r="B457"/>
  <c r="B452"/>
  <c r="B447"/>
  <c r="B442"/>
  <c r="B437"/>
  <c r="B432"/>
  <c r="B427"/>
  <c r="AH4"/>
  <c r="AH8"/>
  <c r="AH10"/>
  <c r="AH13"/>
  <c r="AH14"/>
  <c r="C14"/>
  <c r="AH16"/>
  <c r="AH18"/>
  <c r="AH20"/>
  <c r="AH22"/>
  <c r="AH23"/>
  <c r="G34"/>
  <c r="G35"/>
  <c r="G36"/>
  <c r="G37"/>
  <c r="B245"/>
  <c r="B247"/>
  <c r="C250"/>
  <c r="C252"/>
  <c r="C255"/>
  <c r="C257"/>
  <c r="C260"/>
  <c r="C262"/>
  <c r="C265"/>
  <c r="C267"/>
  <c r="C270"/>
  <c r="C272"/>
  <c r="C275"/>
  <c r="C277"/>
  <c r="C280"/>
  <c r="C282"/>
  <c r="C285"/>
  <c r="C287"/>
  <c r="C290"/>
  <c r="C292"/>
  <c r="C295"/>
  <c r="C297"/>
  <c r="C300"/>
  <c r="C302"/>
  <c r="C305"/>
  <c r="C307"/>
  <c r="C310"/>
  <c r="C312"/>
  <c r="C315"/>
  <c r="C317"/>
  <c r="C320"/>
  <c r="C322"/>
  <c r="C325"/>
  <c r="C327"/>
  <c r="C330"/>
  <c r="C332"/>
  <c r="C335"/>
  <c r="C337"/>
  <c r="C340"/>
  <c r="C342"/>
  <c r="C345"/>
  <c r="C347"/>
  <c r="C350"/>
  <c r="C352"/>
  <c r="C355"/>
  <c r="C357"/>
  <c r="C360"/>
  <c r="C362"/>
  <c r="C365"/>
  <c r="C367"/>
  <c r="C370"/>
  <c r="C372"/>
  <c r="C375"/>
  <c r="C377"/>
  <c r="C380"/>
  <c r="C382"/>
  <c r="C385"/>
  <c r="C387"/>
  <c r="C390"/>
  <c r="C392"/>
  <c r="C395"/>
  <c r="C397"/>
  <c r="C400"/>
  <c r="C402"/>
  <c r="C405"/>
  <c r="C407"/>
  <c r="C410"/>
  <c r="C412"/>
  <c r="C415"/>
  <c r="C417"/>
  <c r="C420"/>
  <c r="C422"/>
  <c r="I245" l="1"/>
  <c r="I265"/>
  <c r="I285"/>
  <c r="I305"/>
  <c r="I325"/>
  <c r="I345"/>
  <c r="I365"/>
  <c r="I385"/>
  <c r="I405"/>
  <c r="I425"/>
  <c r="I450"/>
  <c r="I490"/>
  <c r="I530"/>
  <c r="I570"/>
  <c r="I610"/>
  <c r="I650"/>
  <c r="I690"/>
  <c r="I730"/>
  <c r="I770"/>
  <c r="I810"/>
  <c r="I870"/>
  <c r="I950"/>
  <c r="I1030"/>
  <c r="I1110"/>
  <c r="I1190"/>
  <c r="I1270"/>
  <c r="I1350"/>
  <c r="I1430"/>
  <c r="I1510"/>
  <c r="I1590"/>
  <c r="I1670"/>
  <c r="I1750"/>
  <c r="I1830"/>
  <c r="I1910"/>
  <c r="I1990"/>
  <c r="I255"/>
  <c r="I275"/>
  <c r="I295"/>
  <c r="I315"/>
  <c r="I335"/>
  <c r="I355"/>
  <c r="I375"/>
  <c r="I395"/>
  <c r="I415"/>
  <c r="I435"/>
  <c r="I470"/>
  <c r="I510"/>
  <c r="I550"/>
  <c r="I590"/>
  <c r="I630"/>
  <c r="I670"/>
  <c r="I710"/>
  <c r="I750"/>
  <c r="I790"/>
  <c r="I830"/>
  <c r="I910"/>
  <c r="I990"/>
  <c r="I1070"/>
  <c r="I1150"/>
  <c r="I1230"/>
  <c r="I1310"/>
  <c r="I1390"/>
  <c r="I1470"/>
  <c r="I1550"/>
  <c r="I1630"/>
  <c r="I1710"/>
  <c r="I1790"/>
  <c r="I1870"/>
  <c r="I1950"/>
  <c r="I2036"/>
  <c r="I445"/>
  <c r="I465"/>
  <c r="I485"/>
  <c r="I505"/>
  <c r="I525"/>
  <c r="I545"/>
  <c r="I565"/>
  <c r="I585"/>
  <c r="I605"/>
  <c r="I625"/>
  <c r="I645"/>
  <c r="I665"/>
  <c r="I685"/>
  <c r="I705"/>
  <c r="I725"/>
  <c r="I745"/>
  <c r="I765"/>
  <c r="I785"/>
  <c r="I805"/>
  <c r="I825"/>
  <c r="I860"/>
  <c r="I900"/>
  <c r="I940"/>
  <c r="I980"/>
  <c r="I1020"/>
  <c r="I1060"/>
  <c r="I1100"/>
  <c r="I1140"/>
  <c r="I1180"/>
  <c r="I1220"/>
  <c r="I1260"/>
  <c r="I1300"/>
  <c r="I1340"/>
  <c r="I1380"/>
  <c r="I1420"/>
  <c r="I1460"/>
  <c r="I1500"/>
  <c r="I1540"/>
  <c r="I1580"/>
  <c r="I1620"/>
  <c r="I1660"/>
  <c r="I1700"/>
  <c r="I1740"/>
  <c r="I1780"/>
  <c r="I1820"/>
  <c r="I1860"/>
  <c r="I1900"/>
  <c r="I1940"/>
  <c r="I1980"/>
  <c r="I2020"/>
  <c r="I455"/>
  <c r="I475"/>
  <c r="I495"/>
  <c r="I515"/>
  <c r="I535"/>
  <c r="I555"/>
  <c r="I575"/>
  <c r="I595"/>
  <c r="I615"/>
  <c r="I635"/>
  <c r="I655"/>
  <c r="I675"/>
  <c r="I695"/>
  <c r="I715"/>
  <c r="I735"/>
  <c r="I755"/>
  <c r="I775"/>
  <c r="I795"/>
  <c r="I815"/>
  <c r="I840"/>
  <c r="I880"/>
  <c r="I920"/>
  <c r="I960"/>
  <c r="I1000"/>
  <c r="I1040"/>
  <c r="I1080"/>
  <c r="I1120"/>
  <c r="I1160"/>
  <c r="I1200"/>
  <c r="I1240"/>
  <c r="I1280"/>
  <c r="I1320"/>
  <c r="I1360"/>
  <c r="I1400"/>
  <c r="I1440"/>
  <c r="I1480"/>
  <c r="I1520"/>
  <c r="I1560"/>
  <c r="I1600"/>
  <c r="I1640"/>
  <c r="I1680"/>
  <c r="I1720"/>
  <c r="I1760"/>
  <c r="I1800"/>
  <c r="I1840"/>
  <c r="I1880"/>
  <c r="I1920"/>
  <c r="I1960"/>
  <c r="I2000"/>
  <c r="I2031"/>
  <c r="I835"/>
  <c r="I855"/>
  <c r="I875"/>
  <c r="I895"/>
  <c r="I915"/>
  <c r="I935"/>
  <c r="I955"/>
  <c r="I975"/>
  <c r="I995"/>
  <c r="I1015"/>
  <c r="I1035"/>
  <c r="I1055"/>
  <c r="I1075"/>
  <c r="I1095"/>
  <c r="I1115"/>
  <c r="I1135"/>
  <c r="I1155"/>
  <c r="I1175"/>
  <c r="I1195"/>
  <c r="I1215"/>
  <c r="I1235"/>
  <c r="I1255"/>
  <c r="I1275"/>
  <c r="I1295"/>
  <c r="I1315"/>
  <c r="I1335"/>
  <c r="I1355"/>
  <c r="I1375"/>
  <c r="I1395"/>
  <c r="I1415"/>
  <c r="I1435"/>
  <c r="I1455"/>
  <c r="I1475"/>
  <c r="I1495"/>
  <c r="I1515"/>
  <c r="I1535"/>
  <c r="I1555"/>
  <c r="I1575"/>
  <c r="I1595"/>
  <c r="I1615"/>
  <c r="I1635"/>
  <c r="I1655"/>
  <c r="I1675"/>
  <c r="I1695"/>
  <c r="I1715"/>
  <c r="I1735"/>
  <c r="I1755"/>
  <c r="I1775"/>
  <c r="I1795"/>
  <c r="I1815"/>
  <c r="I1835"/>
  <c r="I1855"/>
  <c r="I1875"/>
  <c r="I1895"/>
  <c r="I1915"/>
  <c r="I1935"/>
  <c r="I1955"/>
  <c r="I1975"/>
  <c r="I1995"/>
  <c r="I2015"/>
  <c r="I2046"/>
  <c r="I845"/>
  <c r="I865"/>
  <c r="I885"/>
  <c r="I905"/>
  <c r="I925"/>
  <c r="I945"/>
  <c r="I965"/>
  <c r="I985"/>
  <c r="I1005"/>
  <c r="I1025"/>
  <c r="I1045"/>
  <c r="I1065"/>
  <c r="I1085"/>
  <c r="I1105"/>
  <c r="I1125"/>
  <c r="I1145"/>
  <c r="I1165"/>
  <c r="I1185"/>
  <c r="I1205"/>
  <c r="I1225"/>
  <c r="I1245"/>
  <c r="I1265"/>
  <c r="I1285"/>
  <c r="I1305"/>
  <c r="I1325"/>
  <c r="I1345"/>
  <c r="I1365"/>
  <c r="I1385"/>
  <c r="I1405"/>
  <c r="I1425"/>
  <c r="I1445"/>
  <c r="I1465"/>
  <c r="I1485"/>
  <c r="I1505"/>
  <c r="I1525"/>
  <c r="I1545"/>
  <c r="I1565"/>
  <c r="I1585"/>
  <c r="I1605"/>
  <c r="I1625"/>
  <c r="I1645"/>
  <c r="I1665"/>
  <c r="I1685"/>
  <c r="I1705"/>
  <c r="I1725"/>
  <c r="I1745"/>
  <c r="I1765"/>
  <c r="I1785"/>
  <c r="I1805"/>
  <c r="I1825"/>
  <c r="I1845"/>
  <c r="I1865"/>
  <c r="I1885"/>
  <c r="I1905"/>
  <c r="I1925"/>
  <c r="I1945"/>
  <c r="I1965"/>
  <c r="I1985"/>
  <c r="I2005"/>
  <c r="I2026"/>
  <c r="C421"/>
  <c r="C416"/>
  <c r="C411"/>
  <c r="C406"/>
  <c r="C401"/>
  <c r="C396"/>
  <c r="C391"/>
  <c r="C386"/>
  <c r="C381"/>
  <c r="C376"/>
  <c r="C371"/>
  <c r="C366"/>
  <c r="C361"/>
  <c r="C356"/>
  <c r="C351"/>
  <c r="C346"/>
  <c r="C341"/>
  <c r="C336"/>
  <c r="C331"/>
  <c r="C326"/>
  <c r="C321"/>
  <c r="C316"/>
  <c r="C311"/>
  <c r="C306"/>
  <c r="C301"/>
  <c r="C296"/>
  <c r="C291"/>
  <c r="C286"/>
  <c r="C281"/>
  <c r="C276"/>
  <c r="C271"/>
  <c r="C266"/>
  <c r="C261"/>
  <c r="C256"/>
  <c r="K255"/>
  <c r="C251"/>
  <c r="K250"/>
  <c r="C423"/>
  <c r="C418"/>
  <c r="C413"/>
  <c r="C408"/>
  <c r="C403"/>
  <c r="C398"/>
  <c r="C393"/>
  <c r="C388"/>
  <c r="C383"/>
  <c r="C378"/>
  <c r="C373"/>
  <c r="C368"/>
  <c r="C363"/>
  <c r="C358"/>
  <c r="C353"/>
  <c r="C348"/>
  <c r="C343"/>
  <c r="C338"/>
  <c r="C333"/>
  <c r="C328"/>
  <c r="C323"/>
  <c r="C318"/>
  <c r="C313"/>
  <c r="C308"/>
  <c r="C303"/>
  <c r="C298"/>
  <c r="C293"/>
  <c r="C288"/>
  <c r="C283"/>
  <c r="C278"/>
  <c r="C273"/>
  <c r="C268"/>
  <c r="C263"/>
  <c r="C258"/>
  <c r="K257"/>
  <c r="C253"/>
  <c r="K252"/>
  <c r="C431"/>
  <c r="C441"/>
  <c r="C451"/>
  <c r="C461"/>
  <c r="C471"/>
  <c r="C481"/>
  <c r="C491"/>
  <c r="C501"/>
  <c r="C511"/>
  <c r="C521"/>
  <c r="C531"/>
  <c r="C541"/>
  <c r="C551"/>
  <c r="C561"/>
  <c r="C571"/>
  <c r="C581"/>
  <c r="C591"/>
  <c r="C601"/>
  <c r="C611"/>
  <c r="C621"/>
  <c r="C631"/>
  <c r="C641"/>
  <c r="C651"/>
  <c r="C661"/>
  <c r="C671"/>
  <c r="C681"/>
  <c r="C691"/>
  <c r="C701"/>
  <c r="C711"/>
  <c r="C721"/>
  <c r="C731"/>
  <c r="C741"/>
  <c r="C751"/>
  <c r="C761"/>
  <c r="C771"/>
  <c r="C781"/>
  <c r="C791"/>
  <c r="C801"/>
  <c r="C811"/>
  <c r="C821"/>
  <c r="C831"/>
  <c r="C841"/>
  <c r="C851"/>
  <c r="C861"/>
  <c r="C871"/>
  <c r="C881"/>
  <c r="C891"/>
  <c r="C901"/>
  <c r="C911"/>
  <c r="C921"/>
  <c r="C931"/>
  <c r="C941"/>
  <c r="C951"/>
  <c r="C961"/>
  <c r="C971"/>
  <c r="C981"/>
  <c r="C991"/>
  <c r="C1001"/>
  <c r="C1011"/>
  <c r="C1021"/>
  <c r="C1031"/>
  <c r="C1041"/>
  <c r="C1051"/>
  <c r="C1061"/>
  <c r="C1071"/>
  <c r="C1081"/>
  <c r="C1091"/>
  <c r="C1101"/>
  <c r="C1111"/>
  <c r="C1121"/>
  <c r="C1131"/>
  <c r="C1141"/>
  <c r="C1151"/>
  <c r="C1161"/>
  <c r="C1171"/>
  <c r="C1181"/>
  <c r="C1191"/>
  <c r="C1201"/>
  <c r="C1211"/>
  <c r="C1221"/>
  <c r="C1231"/>
  <c r="C1241"/>
  <c r="C1251"/>
  <c r="C1261"/>
  <c r="C1271"/>
  <c r="C1281"/>
  <c r="C1291"/>
  <c r="C1301"/>
  <c r="C1311"/>
  <c r="C1321"/>
  <c r="C1331"/>
  <c r="C1341"/>
  <c r="C1351"/>
  <c r="C1361"/>
  <c r="C1371"/>
  <c r="C1381"/>
  <c r="C1391"/>
  <c r="C1401"/>
  <c r="C1411"/>
  <c r="C1421"/>
  <c r="C1431"/>
  <c r="C1441"/>
  <c r="C1451"/>
  <c r="C1461"/>
  <c r="C1471"/>
  <c r="C1481"/>
  <c r="C1491"/>
  <c r="C1501"/>
  <c r="C1511"/>
  <c r="C1521"/>
  <c r="C1531"/>
  <c r="C1541"/>
  <c r="C1551"/>
  <c r="C1561"/>
  <c r="C1571"/>
  <c r="C1581"/>
  <c r="C1591"/>
  <c r="C1601"/>
  <c r="C1611"/>
  <c r="C1621"/>
  <c r="C1631"/>
  <c r="C1641"/>
  <c r="C1651"/>
  <c r="C1661"/>
  <c r="C1671"/>
  <c r="C1681"/>
  <c r="C1691"/>
  <c r="C1701"/>
  <c r="C1711"/>
  <c r="C1721"/>
  <c r="C1731"/>
  <c r="C1741"/>
  <c r="C1751"/>
  <c r="C1761"/>
  <c r="C1771"/>
  <c r="C1781"/>
  <c r="C1791"/>
  <c r="C1801"/>
  <c r="C1811"/>
  <c r="C1821"/>
  <c r="C1831"/>
  <c r="C1841"/>
  <c r="C1851"/>
  <c r="C1861"/>
  <c r="C1871"/>
  <c r="C1881"/>
  <c r="C1891"/>
  <c r="C1901"/>
  <c r="C1911"/>
  <c r="C1921"/>
  <c r="C1931"/>
  <c r="C1941"/>
  <c r="C1951"/>
  <c r="C1961"/>
  <c r="C1971"/>
  <c r="C1981"/>
  <c r="C1991"/>
  <c r="C2001"/>
  <c r="C2011"/>
  <c r="C2021"/>
  <c r="C2037"/>
  <c r="C2032"/>
  <c r="D260"/>
  <c r="C248"/>
  <c r="K247"/>
  <c r="C433"/>
  <c r="C443"/>
  <c r="C453"/>
  <c r="C463"/>
  <c r="C473"/>
  <c r="C483"/>
  <c r="C493"/>
  <c r="C503"/>
  <c r="C513"/>
  <c r="C523"/>
  <c r="C533"/>
  <c r="C543"/>
  <c r="C553"/>
  <c r="C563"/>
  <c r="C573"/>
  <c r="C583"/>
  <c r="C593"/>
  <c r="C603"/>
  <c r="C613"/>
  <c r="C623"/>
  <c r="C633"/>
  <c r="C643"/>
  <c r="C653"/>
  <c r="C663"/>
  <c r="C673"/>
  <c r="C683"/>
  <c r="C693"/>
  <c r="C703"/>
  <c r="C713"/>
  <c r="C723"/>
  <c r="C733"/>
  <c r="C743"/>
  <c r="C753"/>
  <c r="C763"/>
  <c r="C773"/>
  <c r="C783"/>
  <c r="C793"/>
  <c r="C803"/>
  <c r="C813"/>
  <c r="C823"/>
  <c r="C833"/>
  <c r="C843"/>
  <c r="C853"/>
  <c r="C863"/>
  <c r="C873"/>
  <c r="C883"/>
  <c r="C893"/>
  <c r="C903"/>
  <c r="C913"/>
  <c r="C923"/>
  <c r="C933"/>
  <c r="C943"/>
  <c r="C953"/>
  <c r="C963"/>
  <c r="C973"/>
  <c r="C983"/>
  <c r="C993"/>
  <c r="C1003"/>
  <c r="C1013"/>
  <c r="C1023"/>
  <c r="C1033"/>
  <c r="C1043"/>
  <c r="C1053"/>
  <c r="C1063"/>
  <c r="C1073"/>
  <c r="C1083"/>
  <c r="C1093"/>
  <c r="C1103"/>
  <c r="C1113"/>
  <c r="C1123"/>
  <c r="C1133"/>
  <c r="C1143"/>
  <c r="C1153"/>
  <c r="C1163"/>
  <c r="C1173"/>
  <c r="C1183"/>
  <c r="C1193"/>
  <c r="C1203"/>
  <c r="C1213"/>
  <c r="C1223"/>
  <c r="C1233"/>
  <c r="C1243"/>
  <c r="C1253"/>
  <c r="C1263"/>
  <c r="C1273"/>
  <c r="C1283"/>
  <c r="C1293"/>
  <c r="C1303"/>
  <c r="C1313"/>
  <c r="C1323"/>
  <c r="C1333"/>
  <c r="C1343"/>
  <c r="C1353"/>
  <c r="C1363"/>
  <c r="C1373"/>
  <c r="C1383"/>
  <c r="C1393"/>
  <c r="C1403"/>
  <c r="C1413"/>
  <c r="C1423"/>
  <c r="C1433"/>
  <c r="C1443"/>
  <c r="C1453"/>
  <c r="C1463"/>
  <c r="C1473"/>
  <c r="C1483"/>
  <c r="C1493"/>
  <c r="C1503"/>
  <c r="C1513"/>
  <c r="C1523"/>
  <c r="C1533"/>
  <c r="C1543"/>
  <c r="C1553"/>
  <c r="C1563"/>
  <c r="C1573"/>
  <c r="C1583"/>
  <c r="C1593"/>
  <c r="C1603"/>
  <c r="C1613"/>
  <c r="C1623"/>
  <c r="C1633"/>
  <c r="C1643"/>
  <c r="C1653"/>
  <c r="C1663"/>
  <c r="C1673"/>
  <c r="C1683"/>
  <c r="C1693"/>
  <c r="C1703"/>
  <c r="C1713"/>
  <c r="C1723"/>
  <c r="C1733"/>
  <c r="C1743"/>
  <c r="C1753"/>
  <c r="C1763"/>
  <c r="C1773"/>
  <c r="C1783"/>
  <c r="C1793"/>
  <c r="C1803"/>
  <c r="C1813"/>
  <c r="C1823"/>
  <c r="C1833"/>
  <c r="C1843"/>
  <c r="C1853"/>
  <c r="C1863"/>
  <c r="C1873"/>
  <c r="C1883"/>
  <c r="C1893"/>
  <c r="C1903"/>
  <c r="C1913"/>
  <c r="C1923"/>
  <c r="C1933"/>
  <c r="C1943"/>
  <c r="C1953"/>
  <c r="C1963"/>
  <c r="C1973"/>
  <c r="C1983"/>
  <c r="C1993"/>
  <c r="C2003"/>
  <c r="C2013"/>
  <c r="C2023"/>
  <c r="C2044"/>
  <c r="C2039"/>
  <c r="AL31"/>
  <c r="D27" s="1"/>
  <c r="C426"/>
  <c r="C436"/>
  <c r="C446"/>
  <c r="C456"/>
  <c r="C466"/>
  <c r="C476"/>
  <c r="C486"/>
  <c r="C496"/>
  <c r="C506"/>
  <c r="C516"/>
  <c r="C526"/>
  <c r="C536"/>
  <c r="C546"/>
  <c r="C556"/>
  <c r="C566"/>
  <c r="C576"/>
  <c r="C586"/>
  <c r="C596"/>
  <c r="C606"/>
  <c r="C616"/>
  <c r="C626"/>
  <c r="C636"/>
  <c r="C646"/>
  <c r="C656"/>
  <c r="C666"/>
  <c r="C676"/>
  <c r="C686"/>
  <c r="C696"/>
  <c r="C706"/>
  <c r="C716"/>
  <c r="C726"/>
  <c r="C736"/>
  <c r="C746"/>
  <c r="C756"/>
  <c r="C766"/>
  <c r="C776"/>
  <c r="C786"/>
  <c r="C796"/>
  <c r="C806"/>
  <c r="C816"/>
  <c r="C826"/>
  <c r="C836"/>
  <c r="C846"/>
  <c r="C856"/>
  <c r="C866"/>
  <c r="C876"/>
  <c r="C886"/>
  <c r="C896"/>
  <c r="C906"/>
  <c r="C916"/>
  <c r="C926"/>
  <c r="C936"/>
  <c r="C946"/>
  <c r="C956"/>
  <c r="C966"/>
  <c r="C976"/>
  <c r="C986"/>
  <c r="C996"/>
  <c r="C1006"/>
  <c r="C1016"/>
  <c r="C1026"/>
  <c r="C1036"/>
  <c r="C1046"/>
  <c r="C1056"/>
  <c r="C1066"/>
  <c r="C1076"/>
  <c r="C1086"/>
  <c r="C1096"/>
  <c r="C1106"/>
  <c r="C1116"/>
  <c r="C1126"/>
  <c r="C1136"/>
  <c r="C1146"/>
  <c r="C1156"/>
  <c r="C1166"/>
  <c r="C1176"/>
  <c r="C1186"/>
  <c r="C1196"/>
  <c r="C1206"/>
  <c r="C1216"/>
  <c r="C1226"/>
  <c r="C1236"/>
  <c r="C1246"/>
  <c r="C1256"/>
  <c r="C1266"/>
  <c r="C1276"/>
  <c r="C1286"/>
  <c r="C1296"/>
  <c r="C1306"/>
  <c r="C1316"/>
  <c r="C1326"/>
  <c r="C1336"/>
  <c r="C1346"/>
  <c r="C1356"/>
  <c r="C1366"/>
  <c r="C1376"/>
  <c r="C1386"/>
  <c r="C1396"/>
  <c r="C1406"/>
  <c r="C1416"/>
  <c r="C1426"/>
  <c r="C1436"/>
  <c r="C1446"/>
  <c r="C1456"/>
  <c r="C1466"/>
  <c r="C1476"/>
  <c r="C1486"/>
  <c r="C1496"/>
  <c r="C1506"/>
  <c r="C1516"/>
  <c r="C1526"/>
  <c r="C1536"/>
  <c r="C1546"/>
  <c r="C1556"/>
  <c r="C1566"/>
  <c r="C1576"/>
  <c r="C1586"/>
  <c r="C1596"/>
  <c r="C1606"/>
  <c r="C1616"/>
  <c r="C1626"/>
  <c r="C1636"/>
  <c r="C1646"/>
  <c r="C1656"/>
  <c r="C1666"/>
  <c r="C1676"/>
  <c r="C1686"/>
  <c r="C1696"/>
  <c r="C1706"/>
  <c r="C1716"/>
  <c r="C1726"/>
  <c r="C1736"/>
  <c r="C1746"/>
  <c r="C1756"/>
  <c r="C1766"/>
  <c r="C1776"/>
  <c r="C1786"/>
  <c r="C1796"/>
  <c r="C1806"/>
  <c r="C1816"/>
  <c r="C1826"/>
  <c r="C1836"/>
  <c r="C1846"/>
  <c r="C1856"/>
  <c r="C1866"/>
  <c r="C1876"/>
  <c r="C1886"/>
  <c r="C1896"/>
  <c r="C1906"/>
  <c r="C1916"/>
  <c r="C1926"/>
  <c r="C1936"/>
  <c r="C1946"/>
  <c r="C1956"/>
  <c r="C1966"/>
  <c r="C1976"/>
  <c r="C1986"/>
  <c r="C1996"/>
  <c r="C2006"/>
  <c r="C2016"/>
  <c r="C2027"/>
  <c r="C2047"/>
  <c r="C2042"/>
  <c r="D262"/>
  <c r="K262" s="1"/>
  <c r="D258"/>
  <c r="C428"/>
  <c r="C438"/>
  <c r="C448"/>
  <c r="C458"/>
  <c r="C468"/>
  <c r="C478"/>
  <c r="C488"/>
  <c r="C498"/>
  <c r="C508"/>
  <c r="C518"/>
  <c r="C528"/>
  <c r="C538"/>
  <c r="C548"/>
  <c r="C558"/>
  <c r="C568"/>
  <c r="C578"/>
  <c r="C588"/>
  <c r="C598"/>
  <c r="C608"/>
  <c r="C618"/>
  <c r="C628"/>
  <c r="C638"/>
  <c r="C648"/>
  <c r="C658"/>
  <c r="C668"/>
  <c r="C678"/>
  <c r="C688"/>
  <c r="C698"/>
  <c r="C708"/>
  <c r="C718"/>
  <c r="C728"/>
  <c r="C738"/>
  <c r="C748"/>
  <c r="C758"/>
  <c r="C768"/>
  <c r="C778"/>
  <c r="C788"/>
  <c r="C798"/>
  <c r="C808"/>
  <c r="C818"/>
  <c r="C828"/>
  <c r="C838"/>
  <c r="C848"/>
  <c r="C858"/>
  <c r="C868"/>
  <c r="C878"/>
  <c r="C888"/>
  <c r="C898"/>
  <c r="C908"/>
  <c r="C918"/>
  <c r="C928"/>
  <c r="C938"/>
  <c r="C948"/>
  <c r="C958"/>
  <c r="C968"/>
  <c r="C978"/>
  <c r="C988"/>
  <c r="C998"/>
  <c r="C1008"/>
  <c r="C1018"/>
  <c r="C1028"/>
  <c r="C1038"/>
  <c r="C1048"/>
  <c r="C1058"/>
  <c r="C1068"/>
  <c r="C1078"/>
  <c r="C1088"/>
  <c r="C1098"/>
  <c r="C1108"/>
  <c r="C1118"/>
  <c r="C1128"/>
  <c r="C1138"/>
  <c r="C1148"/>
  <c r="C1158"/>
  <c r="C1168"/>
  <c r="C1178"/>
  <c r="C1188"/>
  <c r="C1198"/>
  <c r="C1208"/>
  <c r="C1218"/>
  <c r="C1228"/>
  <c r="C1238"/>
  <c r="C1248"/>
  <c r="C1258"/>
  <c r="C1268"/>
  <c r="C1278"/>
  <c r="C1288"/>
  <c r="C1298"/>
  <c r="C1308"/>
  <c r="C1318"/>
  <c r="C1328"/>
  <c r="C1338"/>
  <c r="C1348"/>
  <c r="C1358"/>
  <c r="C1368"/>
  <c r="C1378"/>
  <c r="C1388"/>
  <c r="C1398"/>
  <c r="C1408"/>
  <c r="C1418"/>
  <c r="C1428"/>
  <c r="C1438"/>
  <c r="C1448"/>
  <c r="C1458"/>
  <c r="C1468"/>
  <c r="C1478"/>
  <c r="C1488"/>
  <c r="C1498"/>
  <c r="C1508"/>
  <c r="C1518"/>
  <c r="C1528"/>
  <c r="C1538"/>
  <c r="C1548"/>
  <c r="C1558"/>
  <c r="C1568"/>
  <c r="C1578"/>
  <c r="C1588"/>
  <c r="C1598"/>
  <c r="C1608"/>
  <c r="C1618"/>
  <c r="C1628"/>
  <c r="C1638"/>
  <c r="C1648"/>
  <c r="C1658"/>
  <c r="C1668"/>
  <c r="C1678"/>
  <c r="C1688"/>
  <c r="C1698"/>
  <c r="C1708"/>
  <c r="C1718"/>
  <c r="C1728"/>
  <c r="C1738"/>
  <c r="C1748"/>
  <c r="C1758"/>
  <c r="C1768"/>
  <c r="C1778"/>
  <c r="C1788"/>
  <c r="C1798"/>
  <c r="C1808"/>
  <c r="C1818"/>
  <c r="C1828"/>
  <c r="C1838"/>
  <c r="C1848"/>
  <c r="C1858"/>
  <c r="C1868"/>
  <c r="C1878"/>
  <c r="C1888"/>
  <c r="C1898"/>
  <c r="C1908"/>
  <c r="C1918"/>
  <c r="C1928"/>
  <c r="C1938"/>
  <c r="C1948"/>
  <c r="C1958"/>
  <c r="C1968"/>
  <c r="C1978"/>
  <c r="C1988"/>
  <c r="C1998"/>
  <c r="C2008"/>
  <c r="C2018"/>
  <c r="C2034"/>
  <c r="C2029"/>
  <c r="C2049"/>
  <c r="AK31"/>
  <c r="C27" s="1"/>
  <c r="AH31"/>
  <c r="B27" s="1"/>
  <c r="G247"/>
  <c r="E247"/>
  <c r="G257"/>
  <c r="E257"/>
  <c r="G267"/>
  <c r="E267"/>
  <c r="G277"/>
  <c r="E277"/>
  <c r="G287"/>
  <c r="E287"/>
  <c r="G297"/>
  <c r="E297"/>
  <c r="G307"/>
  <c r="E307"/>
  <c r="G317"/>
  <c r="E317"/>
  <c r="G327"/>
  <c r="E327"/>
  <c r="G337"/>
  <c r="E337"/>
  <c r="G347"/>
  <c r="E347"/>
  <c r="G357"/>
  <c r="E357"/>
  <c r="G367"/>
  <c r="E367"/>
  <c r="G377"/>
  <c r="E377"/>
  <c r="G387"/>
  <c r="E387"/>
  <c r="G397"/>
  <c r="E397"/>
  <c r="G407"/>
  <c r="E407"/>
  <c r="G417"/>
  <c r="E417"/>
  <c r="G427"/>
  <c r="E427"/>
  <c r="G437"/>
  <c r="E437"/>
  <c r="G447"/>
  <c r="E447"/>
  <c r="G457"/>
  <c r="E457"/>
  <c r="G467"/>
  <c r="E467"/>
  <c r="G477"/>
  <c r="E477"/>
  <c r="G487"/>
  <c r="E487"/>
  <c r="G497"/>
  <c r="E497"/>
  <c r="G507"/>
  <c r="E507"/>
  <c r="G517"/>
  <c r="E517"/>
  <c r="G527"/>
  <c r="E527"/>
  <c r="G537"/>
  <c r="E537"/>
  <c r="G547"/>
  <c r="E547"/>
  <c r="G557"/>
  <c r="E557"/>
  <c r="G567"/>
  <c r="E567"/>
  <c r="G577"/>
  <c r="E577"/>
  <c r="G587"/>
  <c r="E587"/>
  <c r="G597"/>
  <c r="E597"/>
  <c r="G607"/>
  <c r="E607"/>
  <c r="G617"/>
  <c r="E617"/>
  <c r="G627"/>
  <c r="E627"/>
  <c r="G637"/>
  <c r="E637"/>
  <c r="G647"/>
  <c r="E647"/>
  <c r="G657"/>
  <c r="E657"/>
  <c r="G667"/>
  <c r="E667"/>
  <c r="G677"/>
  <c r="E677"/>
  <c r="G687"/>
  <c r="E687"/>
  <c r="G697"/>
  <c r="E697"/>
  <c r="G707"/>
  <c r="E707"/>
  <c r="G717"/>
  <c r="E717"/>
  <c r="G727"/>
  <c r="E727"/>
  <c r="G737"/>
  <c r="E737"/>
  <c r="G747"/>
  <c r="E747"/>
  <c r="G757"/>
  <c r="E757"/>
  <c r="G767"/>
  <c r="E767"/>
  <c r="G777"/>
  <c r="E777"/>
  <c r="G787"/>
  <c r="E787"/>
  <c r="G797"/>
  <c r="E797"/>
  <c r="G807"/>
  <c r="E807"/>
  <c r="G817"/>
  <c r="E817"/>
  <c r="G827"/>
  <c r="E827"/>
  <c r="G837"/>
  <c r="E837"/>
  <c r="G847"/>
  <c r="E847"/>
  <c r="G857"/>
  <c r="E857"/>
  <c r="G867"/>
  <c r="E867"/>
  <c r="G877"/>
  <c r="E877"/>
  <c r="G887"/>
  <c r="E887"/>
  <c r="G897"/>
  <c r="E897"/>
  <c r="G907"/>
  <c r="E907"/>
  <c r="G917"/>
  <c r="E917"/>
  <c r="G927"/>
  <c r="E927"/>
  <c r="G937"/>
  <c r="E937"/>
  <c r="G947"/>
  <c r="E947"/>
  <c r="G957"/>
  <c r="E957"/>
  <c r="G967"/>
  <c r="E967"/>
  <c r="G977"/>
  <c r="E977"/>
  <c r="G987"/>
  <c r="E987"/>
  <c r="G997"/>
  <c r="E997"/>
  <c r="G1007"/>
  <c r="E1007"/>
  <c r="G1017"/>
  <c r="E1017"/>
  <c r="G1027"/>
  <c r="E1027"/>
  <c r="G1037"/>
  <c r="E1037"/>
  <c r="G1047"/>
  <c r="E1047"/>
  <c r="G1057"/>
  <c r="E1057"/>
  <c r="G1067"/>
  <c r="E1067"/>
  <c r="G1077"/>
  <c r="E1077"/>
  <c r="G1087"/>
  <c r="E1087"/>
  <c r="G1097"/>
  <c r="E1097"/>
  <c r="G1107"/>
  <c r="E1107"/>
  <c r="G1117"/>
  <c r="E1117"/>
  <c r="G1127"/>
  <c r="E1127"/>
  <c r="G1137"/>
  <c r="E1137"/>
  <c r="G1147"/>
  <c r="E1147"/>
  <c r="G1157"/>
  <c r="E1157"/>
  <c r="G1167"/>
  <c r="E1167"/>
  <c r="G1177"/>
  <c r="E1177"/>
  <c r="G1187"/>
  <c r="E1187"/>
  <c r="G1197"/>
  <c r="E1197"/>
  <c r="G1207"/>
  <c r="E1207"/>
  <c r="G1217"/>
  <c r="E1217"/>
  <c r="G1227"/>
  <c r="E1227"/>
  <c r="G1237"/>
  <c r="E1237"/>
  <c r="G1247"/>
  <c r="E1247"/>
  <c r="G1257"/>
  <c r="E1257"/>
  <c r="G1267"/>
  <c r="E1267"/>
  <c r="G1277"/>
  <c r="E1277"/>
  <c r="G1287"/>
  <c r="E1287"/>
  <c r="G1297"/>
  <c r="E1297"/>
  <c r="G1307"/>
  <c r="E1307"/>
  <c r="G1317"/>
  <c r="E1317"/>
  <c r="G1327"/>
  <c r="E1327"/>
  <c r="G1337"/>
  <c r="E1337"/>
  <c r="G1347"/>
  <c r="E1347"/>
  <c r="G13"/>
  <c r="E13"/>
  <c r="G252"/>
  <c r="E252"/>
  <c r="G262"/>
  <c r="E262"/>
  <c r="G272"/>
  <c r="E272"/>
  <c r="G282"/>
  <c r="E282"/>
  <c r="G292"/>
  <c r="E292"/>
  <c r="G302"/>
  <c r="E302"/>
  <c r="G312"/>
  <c r="E312"/>
  <c r="G322"/>
  <c r="E322"/>
  <c r="G332"/>
  <c r="E332"/>
  <c r="G342"/>
  <c r="E342"/>
  <c r="G352"/>
  <c r="E352"/>
  <c r="G362"/>
  <c r="E362"/>
  <c r="G372"/>
  <c r="E372"/>
  <c r="G382"/>
  <c r="E382"/>
  <c r="G392"/>
  <c r="E392"/>
  <c r="G402"/>
  <c r="E402"/>
  <c r="G412"/>
  <c r="E412"/>
  <c r="G422"/>
  <c r="E422"/>
  <c r="G432"/>
  <c r="E432"/>
  <c r="G442"/>
  <c r="E442"/>
  <c r="G452"/>
  <c r="E452"/>
  <c r="G462"/>
  <c r="E462"/>
  <c r="G472"/>
  <c r="E472"/>
  <c r="G482"/>
  <c r="E482"/>
  <c r="G492"/>
  <c r="E492"/>
  <c r="G502"/>
  <c r="E502"/>
  <c r="G512"/>
  <c r="E512"/>
  <c r="G522"/>
  <c r="E522"/>
  <c r="G532"/>
  <c r="E532"/>
  <c r="G542"/>
  <c r="E542"/>
  <c r="G552"/>
  <c r="E552"/>
  <c r="G562"/>
  <c r="E562"/>
  <c r="G572"/>
  <c r="E572"/>
  <c r="G582"/>
  <c r="E582"/>
  <c r="G592"/>
  <c r="E592"/>
  <c r="G602"/>
  <c r="E602"/>
  <c r="G612"/>
  <c r="E612"/>
  <c r="G622"/>
  <c r="E622"/>
  <c r="G632"/>
  <c r="E632"/>
  <c r="G642"/>
  <c r="E642"/>
  <c r="G652"/>
  <c r="E652"/>
  <c r="G662"/>
  <c r="E662"/>
  <c r="G672"/>
  <c r="E672"/>
  <c r="G682"/>
  <c r="E682"/>
  <c r="G692"/>
  <c r="E692"/>
  <c r="G702"/>
  <c r="E702"/>
  <c r="G712"/>
  <c r="E712"/>
  <c r="G722"/>
  <c r="E722"/>
  <c r="G732"/>
  <c r="E732"/>
  <c r="G742"/>
  <c r="E742"/>
  <c r="G752"/>
  <c r="E752"/>
  <c r="G762"/>
  <c r="E762"/>
  <c r="G772"/>
  <c r="E772"/>
  <c r="G782"/>
  <c r="E782"/>
  <c r="G792"/>
  <c r="E792"/>
  <c r="G802"/>
  <c r="E802"/>
  <c r="G812"/>
  <c r="E812"/>
  <c r="G822"/>
  <c r="E822"/>
  <c r="G832"/>
  <c r="E832"/>
  <c r="G842"/>
  <c r="E842"/>
  <c r="G852"/>
  <c r="E852"/>
  <c r="G862"/>
  <c r="E862"/>
  <c r="G872"/>
  <c r="E872"/>
  <c r="G882"/>
  <c r="E882"/>
  <c r="G892"/>
  <c r="E892"/>
  <c r="G902"/>
  <c r="E902"/>
  <c r="G912"/>
  <c r="E912"/>
  <c r="G922"/>
  <c r="E922"/>
  <c r="G932"/>
  <c r="E932"/>
  <c r="G942"/>
  <c r="E942"/>
  <c r="G952"/>
  <c r="E952"/>
  <c r="G962"/>
  <c r="E962"/>
  <c r="G972"/>
  <c r="E972"/>
  <c r="G982"/>
  <c r="E982"/>
  <c r="G992"/>
  <c r="E992"/>
  <c r="G1002"/>
  <c r="E1002"/>
  <c r="G1012"/>
  <c r="E1012"/>
  <c r="G1022"/>
  <c r="E1022"/>
  <c r="G1032"/>
  <c r="E1032"/>
  <c r="G1042"/>
  <c r="E1042"/>
  <c r="G1052"/>
  <c r="E1052"/>
  <c r="G1062"/>
  <c r="E1062"/>
  <c r="G1072"/>
  <c r="E1072"/>
  <c r="G1082"/>
  <c r="E1082"/>
  <c r="G1092"/>
  <c r="E1092"/>
  <c r="G1102"/>
  <c r="E1102"/>
  <c r="G1112"/>
  <c r="E1112"/>
  <c r="G1122"/>
  <c r="E1122"/>
  <c r="G1132"/>
  <c r="E1132"/>
  <c r="G1142"/>
  <c r="E1142"/>
  <c r="G1152"/>
  <c r="E1152"/>
  <c r="G1162"/>
  <c r="E1162"/>
  <c r="G1172"/>
  <c r="E1172"/>
  <c r="G1182"/>
  <c r="E1182"/>
  <c r="G1192"/>
  <c r="E1192"/>
  <c r="G1202"/>
  <c r="E1202"/>
  <c r="G1212"/>
  <c r="E1212"/>
  <c r="G1222"/>
  <c r="E1222"/>
  <c r="G1232"/>
  <c r="E1232"/>
  <c r="G1242"/>
  <c r="E1242"/>
  <c r="G1252"/>
  <c r="E1252"/>
  <c r="G1262"/>
  <c r="E1262"/>
  <c r="G1272"/>
  <c r="E1272"/>
  <c r="G1282"/>
  <c r="E1282"/>
  <c r="G1292"/>
  <c r="E1292"/>
  <c r="G1302"/>
  <c r="E1302"/>
  <c r="G1357"/>
  <c r="E1357"/>
  <c r="G1367"/>
  <c r="E1367"/>
  <c r="G1377"/>
  <c r="E1377"/>
  <c r="G1387"/>
  <c r="E1387"/>
  <c r="G1397"/>
  <c r="E1397"/>
  <c r="G1407"/>
  <c r="E1407"/>
  <c r="G1417"/>
  <c r="E1417"/>
  <c r="G1427"/>
  <c r="E1427"/>
  <c r="G1437"/>
  <c r="E1437"/>
  <c r="G1447"/>
  <c r="E1447"/>
  <c r="G1457"/>
  <c r="E1457"/>
  <c r="G1467"/>
  <c r="E1467"/>
  <c r="G1477"/>
  <c r="E1477"/>
  <c r="G1487"/>
  <c r="E1487"/>
  <c r="G1497"/>
  <c r="E1497"/>
  <c r="G1507"/>
  <c r="E1507"/>
  <c r="G1517"/>
  <c r="E1517"/>
  <c r="G1527"/>
  <c r="E1527"/>
  <c r="G1537"/>
  <c r="E1537"/>
  <c r="G1547"/>
  <c r="E1547"/>
  <c r="G1557"/>
  <c r="E1557"/>
  <c r="G1567"/>
  <c r="E1567"/>
  <c r="G1577"/>
  <c r="E1577"/>
  <c r="G1587"/>
  <c r="E1587"/>
  <c r="G1597"/>
  <c r="E1597"/>
  <c r="G1607"/>
  <c r="E1607"/>
  <c r="G1617"/>
  <c r="E1617"/>
  <c r="G1627"/>
  <c r="E1627"/>
  <c r="G1637"/>
  <c r="E1637"/>
  <c r="G1647"/>
  <c r="E1647"/>
  <c r="G1657"/>
  <c r="E1657"/>
  <c r="G1667"/>
  <c r="E1667"/>
  <c r="G1677"/>
  <c r="E1677"/>
  <c r="G1687"/>
  <c r="E1687"/>
  <c r="G1697"/>
  <c r="E1697"/>
  <c r="G1707"/>
  <c r="E1707"/>
  <c r="G1717"/>
  <c r="E1717"/>
  <c r="G1727"/>
  <c r="E1727"/>
  <c r="G1737"/>
  <c r="E1737"/>
  <c r="G1747"/>
  <c r="E1747"/>
  <c r="G1757"/>
  <c r="E1757"/>
  <c r="G1767"/>
  <c r="E1767"/>
  <c r="G1777"/>
  <c r="E1777"/>
  <c r="G1787"/>
  <c r="E1787"/>
  <c r="G1797"/>
  <c r="E1797"/>
  <c r="G1807"/>
  <c r="E1807"/>
  <c r="G1817"/>
  <c r="E1817"/>
  <c r="G1827"/>
  <c r="E1827"/>
  <c r="G1837"/>
  <c r="E1837"/>
  <c r="G1847"/>
  <c r="E1847"/>
  <c r="G1857"/>
  <c r="E1857"/>
  <c r="G1867"/>
  <c r="E1867"/>
  <c r="G1877"/>
  <c r="E1877"/>
  <c r="G1887"/>
  <c r="E1887"/>
  <c r="G1897"/>
  <c r="E1897"/>
  <c r="G1907"/>
  <c r="E1907"/>
  <c r="G1917"/>
  <c r="E1917"/>
  <c r="G1927"/>
  <c r="E1927"/>
  <c r="G1937"/>
  <c r="E1937"/>
  <c r="G1947"/>
  <c r="E1947"/>
  <c r="G1957"/>
  <c r="E1957"/>
  <c r="G1967"/>
  <c r="E1967"/>
  <c r="G1977"/>
  <c r="E1977"/>
  <c r="G1987"/>
  <c r="E1987"/>
  <c r="G1997"/>
  <c r="E1997"/>
  <c r="G2007"/>
  <c r="E2007"/>
  <c r="G2017"/>
  <c r="E2017"/>
  <c r="G2028"/>
  <c r="E2028"/>
  <c r="G2048"/>
  <c r="E2048"/>
  <c r="G2043"/>
  <c r="E2043"/>
  <c r="K246"/>
  <c r="G250"/>
  <c r="E250"/>
  <c r="G260"/>
  <c r="E260"/>
  <c r="G270"/>
  <c r="E270"/>
  <c r="G280"/>
  <c r="E280"/>
  <c r="G290"/>
  <c r="E290"/>
  <c r="G300"/>
  <c r="E300"/>
  <c r="G310"/>
  <c r="E310"/>
  <c r="G320"/>
  <c r="E320"/>
  <c r="G330"/>
  <c r="E330"/>
  <c r="G340"/>
  <c r="E340"/>
  <c r="G350"/>
  <c r="E350"/>
  <c r="G360"/>
  <c r="E360"/>
  <c r="G370"/>
  <c r="E370"/>
  <c r="G380"/>
  <c r="E380"/>
  <c r="G390"/>
  <c r="E390"/>
  <c r="G400"/>
  <c r="E400"/>
  <c r="G410"/>
  <c r="E410"/>
  <c r="G420"/>
  <c r="E420"/>
  <c r="G425"/>
  <c r="E425"/>
  <c r="G435"/>
  <c r="E435"/>
  <c r="G445"/>
  <c r="E445"/>
  <c r="G455"/>
  <c r="E455"/>
  <c r="G465"/>
  <c r="E465"/>
  <c r="G475"/>
  <c r="E475"/>
  <c r="G485"/>
  <c r="E485"/>
  <c r="G495"/>
  <c r="E495"/>
  <c r="G505"/>
  <c r="E505"/>
  <c r="G515"/>
  <c r="E515"/>
  <c r="G525"/>
  <c r="E525"/>
  <c r="G535"/>
  <c r="E535"/>
  <c r="G545"/>
  <c r="E545"/>
  <c r="G555"/>
  <c r="E555"/>
  <c r="G565"/>
  <c r="E565"/>
  <c r="G575"/>
  <c r="E575"/>
  <c r="G585"/>
  <c r="E585"/>
  <c r="G595"/>
  <c r="E595"/>
  <c r="G605"/>
  <c r="E605"/>
  <c r="G615"/>
  <c r="E615"/>
  <c r="G625"/>
  <c r="E625"/>
  <c r="G635"/>
  <c r="E635"/>
  <c r="G645"/>
  <c r="E645"/>
  <c r="G655"/>
  <c r="E655"/>
  <c r="G665"/>
  <c r="E665"/>
  <c r="G675"/>
  <c r="E675"/>
  <c r="G685"/>
  <c r="E685"/>
  <c r="G695"/>
  <c r="E695"/>
  <c r="G705"/>
  <c r="E705"/>
  <c r="G715"/>
  <c r="E715"/>
  <c r="G725"/>
  <c r="E725"/>
  <c r="G735"/>
  <c r="E735"/>
  <c r="G745"/>
  <c r="E745"/>
  <c r="G755"/>
  <c r="E755"/>
  <c r="G765"/>
  <c r="E765"/>
  <c r="G775"/>
  <c r="E775"/>
  <c r="G785"/>
  <c r="E785"/>
  <c r="G795"/>
  <c r="E795"/>
  <c r="G805"/>
  <c r="E805"/>
  <c r="G815"/>
  <c r="E815"/>
  <c r="G825"/>
  <c r="E825"/>
  <c r="G835"/>
  <c r="E835"/>
  <c r="G845"/>
  <c r="E845"/>
  <c r="G855"/>
  <c r="E855"/>
  <c r="G865"/>
  <c r="E865"/>
  <c r="G875"/>
  <c r="E875"/>
  <c r="G885"/>
  <c r="E885"/>
  <c r="G895"/>
  <c r="E895"/>
  <c r="G905"/>
  <c r="E905"/>
  <c r="G915"/>
  <c r="E915"/>
  <c r="G925"/>
  <c r="E925"/>
  <c r="G935"/>
  <c r="E935"/>
  <c r="G945"/>
  <c r="E945"/>
  <c r="G955"/>
  <c r="E955"/>
  <c r="G965"/>
  <c r="E965"/>
  <c r="G975"/>
  <c r="E975"/>
  <c r="G985"/>
  <c r="E985"/>
  <c r="G995"/>
  <c r="E995"/>
  <c r="G1005"/>
  <c r="E1005"/>
  <c r="G1015"/>
  <c r="E1015"/>
  <c r="G1025"/>
  <c r="E1025"/>
  <c r="G1035"/>
  <c r="E1035"/>
  <c r="G1045"/>
  <c r="E1045"/>
  <c r="G1055"/>
  <c r="E1055"/>
  <c r="G1065"/>
  <c r="E1065"/>
  <c r="G1075"/>
  <c r="E1075"/>
  <c r="G1085"/>
  <c r="E1085"/>
  <c r="G1095"/>
  <c r="E1095"/>
  <c r="G1105"/>
  <c r="E1105"/>
  <c r="G1115"/>
  <c r="E1115"/>
  <c r="G1125"/>
  <c r="E1125"/>
  <c r="G1135"/>
  <c r="E1135"/>
  <c r="G1145"/>
  <c r="E1145"/>
  <c r="G1155"/>
  <c r="E1155"/>
  <c r="G1165"/>
  <c r="E1165"/>
  <c r="G1175"/>
  <c r="E1175"/>
  <c r="G1185"/>
  <c r="E1185"/>
  <c r="G1195"/>
  <c r="E1195"/>
  <c r="G1205"/>
  <c r="E1205"/>
  <c r="G1215"/>
  <c r="E1215"/>
  <c r="G1225"/>
  <c r="E1225"/>
  <c r="G1235"/>
  <c r="E1235"/>
  <c r="G1245"/>
  <c r="E1245"/>
  <c r="G1255"/>
  <c r="E1255"/>
  <c r="G1265"/>
  <c r="E1265"/>
  <c r="G1275"/>
  <c r="E1275"/>
  <c r="G1285"/>
  <c r="E1285"/>
  <c r="G1295"/>
  <c r="E1295"/>
  <c r="G1305"/>
  <c r="E1305"/>
  <c r="G1315"/>
  <c r="E1315"/>
  <c r="G1325"/>
  <c r="E1325"/>
  <c r="G1335"/>
  <c r="E1335"/>
  <c r="G1345"/>
  <c r="E1345"/>
  <c r="G1355"/>
  <c r="E1355"/>
  <c r="G1365"/>
  <c r="E1365"/>
  <c r="G1375"/>
  <c r="E1375"/>
  <c r="G1385"/>
  <c r="E1385"/>
  <c r="G1395"/>
  <c r="E1395"/>
  <c r="G1405"/>
  <c r="E1405"/>
  <c r="G1415"/>
  <c r="E1415"/>
  <c r="G1425"/>
  <c r="E1425"/>
  <c r="G1435"/>
  <c r="E1435"/>
  <c r="G1445"/>
  <c r="E1445"/>
  <c r="G1455"/>
  <c r="E1455"/>
  <c r="G1465"/>
  <c r="E1465"/>
  <c r="G1475"/>
  <c r="E1475"/>
  <c r="G1485"/>
  <c r="E1485"/>
  <c r="G1495"/>
  <c r="E1495"/>
  <c r="G1505"/>
  <c r="E1505"/>
  <c r="G1515"/>
  <c r="E1515"/>
  <c r="G1525"/>
  <c r="E1525"/>
  <c r="G1535"/>
  <c r="E1535"/>
  <c r="G1545"/>
  <c r="E1545"/>
  <c r="G1555"/>
  <c r="E1555"/>
  <c r="G1565"/>
  <c r="E1565"/>
  <c r="G1575"/>
  <c r="E1575"/>
  <c r="G1585"/>
  <c r="E1585"/>
  <c r="G1595"/>
  <c r="E1595"/>
  <c r="G1605"/>
  <c r="E1605"/>
  <c r="G1615"/>
  <c r="E1615"/>
  <c r="G1625"/>
  <c r="E1625"/>
  <c r="G1635"/>
  <c r="E1635"/>
  <c r="G1645"/>
  <c r="E1645"/>
  <c r="G1655"/>
  <c r="E1655"/>
  <c r="G1665"/>
  <c r="E1665"/>
  <c r="G1675"/>
  <c r="E1675"/>
  <c r="G1685"/>
  <c r="E1685"/>
  <c r="G1695"/>
  <c r="E1695"/>
  <c r="G1705"/>
  <c r="E1705"/>
  <c r="G1715"/>
  <c r="E1715"/>
  <c r="G1725"/>
  <c r="E1725"/>
  <c r="G1735"/>
  <c r="E1735"/>
  <c r="G1745"/>
  <c r="E1745"/>
  <c r="G1755"/>
  <c r="E1755"/>
  <c r="G1765"/>
  <c r="E1765"/>
  <c r="G1775"/>
  <c r="E1775"/>
  <c r="G1785"/>
  <c r="E1785"/>
  <c r="G1795"/>
  <c r="E1795"/>
  <c r="G1805"/>
  <c r="E1805"/>
  <c r="G1815"/>
  <c r="E1815"/>
  <c r="G1825"/>
  <c r="E1825"/>
  <c r="G1835"/>
  <c r="E1835"/>
  <c r="G1845"/>
  <c r="E1845"/>
  <c r="G1855"/>
  <c r="E1855"/>
  <c r="G1865"/>
  <c r="E1865"/>
  <c r="G1875"/>
  <c r="E1875"/>
  <c r="G1885"/>
  <c r="E1885"/>
  <c r="G1895"/>
  <c r="E1895"/>
  <c r="G1905"/>
  <c r="E1905"/>
  <c r="G1915"/>
  <c r="E1915"/>
  <c r="G1925"/>
  <c r="E1925"/>
  <c r="G1935"/>
  <c r="E1935"/>
  <c r="G1945"/>
  <c r="E1945"/>
  <c r="G1955"/>
  <c r="E1955"/>
  <c r="G1965"/>
  <c r="E1965"/>
  <c r="G1975"/>
  <c r="E1975"/>
  <c r="G1985"/>
  <c r="E1985"/>
  <c r="G1995"/>
  <c r="E1995"/>
  <c r="G2005"/>
  <c r="E2005"/>
  <c r="G2015"/>
  <c r="E2015"/>
  <c r="G2031"/>
  <c r="E2031"/>
  <c r="G2026"/>
  <c r="E2026"/>
  <c r="G2046"/>
  <c r="E2046"/>
  <c r="G1312"/>
  <c r="E1312"/>
  <c r="G1322"/>
  <c r="E1322"/>
  <c r="G1332"/>
  <c r="E1332"/>
  <c r="G1342"/>
  <c r="E1342"/>
  <c r="G1352"/>
  <c r="E1352"/>
  <c r="G1362"/>
  <c r="E1362"/>
  <c r="G1372"/>
  <c r="E1372"/>
  <c r="G1382"/>
  <c r="E1382"/>
  <c r="G1392"/>
  <c r="E1392"/>
  <c r="G1402"/>
  <c r="E1402"/>
  <c r="G1412"/>
  <c r="E1412"/>
  <c r="G1422"/>
  <c r="E1422"/>
  <c r="G1432"/>
  <c r="E1432"/>
  <c r="G1442"/>
  <c r="E1442"/>
  <c r="G1452"/>
  <c r="E1452"/>
  <c r="G1462"/>
  <c r="E1462"/>
  <c r="G1472"/>
  <c r="E1472"/>
  <c r="G1482"/>
  <c r="E1482"/>
  <c r="G1492"/>
  <c r="E1492"/>
  <c r="G1502"/>
  <c r="E1502"/>
  <c r="G1512"/>
  <c r="E1512"/>
  <c r="G1522"/>
  <c r="E1522"/>
  <c r="G1532"/>
  <c r="E1532"/>
  <c r="G1542"/>
  <c r="E1542"/>
  <c r="G1552"/>
  <c r="E1552"/>
  <c r="G1562"/>
  <c r="E1562"/>
  <c r="G1572"/>
  <c r="E1572"/>
  <c r="G1582"/>
  <c r="E1582"/>
  <c r="G1592"/>
  <c r="E1592"/>
  <c r="G1602"/>
  <c r="E1602"/>
  <c r="G1612"/>
  <c r="E1612"/>
  <c r="G1622"/>
  <c r="E1622"/>
  <c r="G1632"/>
  <c r="E1632"/>
  <c r="G1642"/>
  <c r="E1642"/>
  <c r="G1652"/>
  <c r="E1652"/>
  <c r="G1662"/>
  <c r="E1662"/>
  <c r="G1672"/>
  <c r="E1672"/>
  <c r="G1682"/>
  <c r="E1682"/>
  <c r="G1692"/>
  <c r="E1692"/>
  <c r="G1702"/>
  <c r="E1702"/>
  <c r="G1712"/>
  <c r="E1712"/>
  <c r="G1722"/>
  <c r="E1722"/>
  <c r="G1732"/>
  <c r="E1732"/>
  <c r="G1742"/>
  <c r="E1742"/>
  <c r="G1752"/>
  <c r="E1752"/>
  <c r="G1762"/>
  <c r="E1762"/>
  <c r="G1772"/>
  <c r="E1772"/>
  <c r="G1782"/>
  <c r="E1782"/>
  <c r="G1792"/>
  <c r="E1792"/>
  <c r="G1802"/>
  <c r="E1802"/>
  <c r="G1812"/>
  <c r="E1812"/>
  <c r="G1822"/>
  <c r="E1822"/>
  <c r="G1832"/>
  <c r="E1832"/>
  <c r="G1842"/>
  <c r="E1842"/>
  <c r="G1852"/>
  <c r="E1852"/>
  <c r="G1862"/>
  <c r="E1862"/>
  <c r="G1872"/>
  <c r="E1872"/>
  <c r="G1882"/>
  <c r="E1882"/>
  <c r="G1892"/>
  <c r="E1892"/>
  <c r="G1902"/>
  <c r="E1902"/>
  <c r="G1912"/>
  <c r="E1912"/>
  <c r="G1922"/>
  <c r="E1922"/>
  <c r="G1932"/>
  <c r="E1932"/>
  <c r="G1942"/>
  <c r="E1942"/>
  <c r="G1952"/>
  <c r="E1952"/>
  <c r="G1962"/>
  <c r="E1962"/>
  <c r="G1972"/>
  <c r="E1972"/>
  <c r="G1982"/>
  <c r="E1982"/>
  <c r="G1992"/>
  <c r="E1992"/>
  <c r="G2002"/>
  <c r="E2002"/>
  <c r="G2012"/>
  <c r="E2012"/>
  <c r="G2022"/>
  <c r="E2022"/>
  <c r="G2038"/>
  <c r="E2038"/>
  <c r="G2033"/>
  <c r="E2033"/>
  <c r="G245"/>
  <c r="E245"/>
  <c r="G255"/>
  <c r="E255"/>
  <c r="G265"/>
  <c r="E265"/>
  <c r="G275"/>
  <c r="E275"/>
  <c r="G285"/>
  <c r="E285"/>
  <c r="G295"/>
  <c r="E295"/>
  <c r="G305"/>
  <c r="E305"/>
  <c r="G315"/>
  <c r="E315"/>
  <c r="G325"/>
  <c r="E325"/>
  <c r="G335"/>
  <c r="E335"/>
  <c r="G345"/>
  <c r="E345"/>
  <c r="G355"/>
  <c r="E355"/>
  <c r="G365"/>
  <c r="E365"/>
  <c r="G375"/>
  <c r="E375"/>
  <c r="G385"/>
  <c r="E385"/>
  <c r="G395"/>
  <c r="E395"/>
  <c r="G405"/>
  <c r="E405"/>
  <c r="G415"/>
  <c r="E415"/>
  <c r="G11"/>
  <c r="E11"/>
  <c r="G430"/>
  <c r="E430"/>
  <c r="G440"/>
  <c r="E440"/>
  <c r="G450"/>
  <c r="E450"/>
  <c r="G460"/>
  <c r="E460"/>
  <c r="G470"/>
  <c r="E470"/>
  <c r="G480"/>
  <c r="E480"/>
  <c r="G490"/>
  <c r="E490"/>
  <c r="G500"/>
  <c r="E500"/>
  <c r="G510"/>
  <c r="E510"/>
  <c r="G520"/>
  <c r="E520"/>
  <c r="G530"/>
  <c r="E530"/>
  <c r="G540"/>
  <c r="E540"/>
  <c r="G550"/>
  <c r="E550"/>
  <c r="G560"/>
  <c r="E560"/>
  <c r="G570"/>
  <c r="E570"/>
  <c r="G580"/>
  <c r="E580"/>
  <c r="G590"/>
  <c r="E590"/>
  <c r="G600"/>
  <c r="E600"/>
  <c r="G610"/>
  <c r="E610"/>
  <c r="G620"/>
  <c r="E620"/>
  <c r="G630"/>
  <c r="E630"/>
  <c r="G640"/>
  <c r="E640"/>
  <c r="G650"/>
  <c r="E650"/>
  <c r="G660"/>
  <c r="E660"/>
  <c r="G670"/>
  <c r="E670"/>
  <c r="G680"/>
  <c r="E680"/>
  <c r="G690"/>
  <c r="E690"/>
  <c r="G700"/>
  <c r="E700"/>
  <c r="G710"/>
  <c r="E710"/>
  <c r="G720"/>
  <c r="E720"/>
  <c r="G730"/>
  <c r="E730"/>
  <c r="G740"/>
  <c r="E740"/>
  <c r="G750"/>
  <c r="E750"/>
  <c r="G760"/>
  <c r="E760"/>
  <c r="G770"/>
  <c r="E770"/>
  <c r="G780"/>
  <c r="E780"/>
  <c r="G790"/>
  <c r="E790"/>
  <c r="G800"/>
  <c r="E800"/>
  <c r="G810"/>
  <c r="E810"/>
  <c r="G820"/>
  <c r="E820"/>
  <c r="G830"/>
  <c r="E830"/>
  <c r="G840"/>
  <c r="E840"/>
  <c r="G850"/>
  <c r="E850"/>
  <c r="G860"/>
  <c r="E860"/>
  <c r="G870"/>
  <c r="E870"/>
  <c r="G880"/>
  <c r="E880"/>
  <c r="G890"/>
  <c r="E890"/>
  <c r="G900"/>
  <c r="E900"/>
  <c r="G910"/>
  <c r="E910"/>
  <c r="G920"/>
  <c r="E920"/>
  <c r="G930"/>
  <c r="E930"/>
  <c r="G940"/>
  <c r="E940"/>
  <c r="G950"/>
  <c r="E950"/>
  <c r="G960"/>
  <c r="E960"/>
  <c r="G970"/>
  <c r="E970"/>
  <c r="G980"/>
  <c r="E980"/>
  <c r="G990"/>
  <c r="E990"/>
  <c r="G1000"/>
  <c r="E1000"/>
  <c r="G1010"/>
  <c r="E1010"/>
  <c r="G1020"/>
  <c r="E1020"/>
  <c r="G1030"/>
  <c r="E1030"/>
  <c r="G1040"/>
  <c r="E1040"/>
  <c r="G1050"/>
  <c r="E1050"/>
  <c r="G1060"/>
  <c r="E1060"/>
  <c r="G1070"/>
  <c r="E1070"/>
  <c r="G1080"/>
  <c r="E1080"/>
  <c r="G1090"/>
  <c r="E1090"/>
  <c r="G1100"/>
  <c r="E1100"/>
  <c r="G1110"/>
  <c r="E1110"/>
  <c r="G1120"/>
  <c r="E1120"/>
  <c r="G1130"/>
  <c r="E1130"/>
  <c r="G1140"/>
  <c r="E1140"/>
  <c r="G1150"/>
  <c r="E1150"/>
  <c r="G1160"/>
  <c r="E1160"/>
  <c r="G1170"/>
  <c r="E1170"/>
  <c r="G1180"/>
  <c r="E1180"/>
  <c r="G1190"/>
  <c r="E1190"/>
  <c r="G1200"/>
  <c r="E1200"/>
  <c r="G1210"/>
  <c r="E1210"/>
  <c r="G1220"/>
  <c r="E1220"/>
  <c r="G1230"/>
  <c r="E1230"/>
  <c r="G1240"/>
  <c r="E1240"/>
  <c r="G1250"/>
  <c r="E1250"/>
  <c r="G1260"/>
  <c r="E1260"/>
  <c r="G1270"/>
  <c r="E1270"/>
  <c r="G1280"/>
  <c r="E1280"/>
  <c r="G1290"/>
  <c r="E1290"/>
  <c r="G1300"/>
  <c r="E1300"/>
  <c r="G1310"/>
  <c r="E1310"/>
  <c r="G1320"/>
  <c r="E1320"/>
  <c r="G1330"/>
  <c r="E1330"/>
  <c r="G1340"/>
  <c r="E1340"/>
  <c r="G1350"/>
  <c r="E1350"/>
  <c r="G1360"/>
  <c r="E1360"/>
  <c r="G1370"/>
  <c r="E1370"/>
  <c r="G1380"/>
  <c r="E1380"/>
  <c r="G1390"/>
  <c r="E1390"/>
  <c r="G1400"/>
  <c r="E1400"/>
  <c r="G1410"/>
  <c r="E1410"/>
  <c r="G1420"/>
  <c r="E1420"/>
  <c r="G1430"/>
  <c r="E1430"/>
  <c r="G1440"/>
  <c r="E1440"/>
  <c r="G1450"/>
  <c r="E1450"/>
  <c r="G1460"/>
  <c r="E1460"/>
  <c r="G1470"/>
  <c r="E1470"/>
  <c r="G1480"/>
  <c r="E1480"/>
  <c r="G1490"/>
  <c r="E1490"/>
  <c r="G1500"/>
  <c r="E1500"/>
  <c r="G1510"/>
  <c r="E1510"/>
  <c r="G1520"/>
  <c r="E1520"/>
  <c r="G1530"/>
  <c r="E1530"/>
  <c r="G1540"/>
  <c r="E1540"/>
  <c r="G1550"/>
  <c r="E1550"/>
  <c r="G1560"/>
  <c r="E1560"/>
  <c r="G1570"/>
  <c r="E1570"/>
  <c r="G1580"/>
  <c r="E1580"/>
  <c r="G1590"/>
  <c r="E1590"/>
  <c r="G1600"/>
  <c r="E1600"/>
  <c r="G1610"/>
  <c r="E1610"/>
  <c r="G1620"/>
  <c r="E1620"/>
  <c r="G1630"/>
  <c r="E1630"/>
  <c r="G1640"/>
  <c r="E1640"/>
  <c r="G1650"/>
  <c r="E1650"/>
  <c r="G1660"/>
  <c r="E1660"/>
  <c r="G1670"/>
  <c r="E1670"/>
  <c r="G1680"/>
  <c r="E1680"/>
  <c r="G1690"/>
  <c r="E1690"/>
  <c r="G1700"/>
  <c r="E1700"/>
  <c r="G1710"/>
  <c r="E1710"/>
  <c r="G1720"/>
  <c r="E1720"/>
  <c r="G1730"/>
  <c r="E1730"/>
  <c r="G1740"/>
  <c r="E1740"/>
  <c r="G1750"/>
  <c r="E1750"/>
  <c r="G1760"/>
  <c r="E1760"/>
  <c r="G1770"/>
  <c r="E1770"/>
  <c r="G1780"/>
  <c r="E1780"/>
  <c r="G1790"/>
  <c r="E1790"/>
  <c r="G1800"/>
  <c r="E1800"/>
  <c r="G1810"/>
  <c r="E1810"/>
  <c r="G1820"/>
  <c r="E1820"/>
  <c r="G1830"/>
  <c r="E1830"/>
  <c r="G1840"/>
  <c r="E1840"/>
  <c r="G1850"/>
  <c r="E1850"/>
  <c r="G1860"/>
  <c r="E1860"/>
  <c r="G1870"/>
  <c r="E1870"/>
  <c r="G1880"/>
  <c r="E1880"/>
  <c r="G1890"/>
  <c r="E1890"/>
  <c r="G1900"/>
  <c r="E1900"/>
  <c r="G1910"/>
  <c r="E1910"/>
  <c r="G1920"/>
  <c r="E1920"/>
  <c r="G1930"/>
  <c r="E1930"/>
  <c r="G1940"/>
  <c r="E1940"/>
  <c r="G1950"/>
  <c r="E1950"/>
  <c r="G1960"/>
  <c r="E1960"/>
  <c r="G1970"/>
  <c r="E1970"/>
  <c r="G1980"/>
  <c r="E1980"/>
  <c r="G1990"/>
  <c r="E1990"/>
  <c r="G2000"/>
  <c r="E2000"/>
  <c r="G2010"/>
  <c r="E2010"/>
  <c r="G2020"/>
  <c r="E2020"/>
  <c r="G2041"/>
  <c r="E2041"/>
  <c r="G2036"/>
  <c r="E2036"/>
  <c r="D22" l="1"/>
  <c r="J245" s="1"/>
  <c r="D24"/>
  <c r="J1992" s="1"/>
  <c r="F2010"/>
  <c r="F1990"/>
  <c r="F1970"/>
  <c r="F1950"/>
  <c r="F1930"/>
  <c r="F1910"/>
  <c r="F1890"/>
  <c r="F1870"/>
  <c r="F1850"/>
  <c r="F1830"/>
  <c r="F1810"/>
  <c r="F1790"/>
  <c r="F1770"/>
  <c r="F1750"/>
  <c r="F1730"/>
  <c r="F1710"/>
  <c r="F1690"/>
  <c r="F1670"/>
  <c r="F1650"/>
  <c r="F1630"/>
  <c r="F1610"/>
  <c r="F1590"/>
  <c r="F1570"/>
  <c r="F1550"/>
  <c r="F1530"/>
  <c r="F1510"/>
  <c r="F1490"/>
  <c r="F1470"/>
  <c r="F1450"/>
  <c r="F1430"/>
  <c r="F1410"/>
  <c r="F1390"/>
  <c r="F1370"/>
  <c r="F1350"/>
  <c r="F1330"/>
  <c r="F1310"/>
  <c r="F1290"/>
  <c r="F1270"/>
  <c r="F1250"/>
  <c r="F1230"/>
  <c r="F1210"/>
  <c r="F1190"/>
  <c r="F1170"/>
  <c r="F1150"/>
  <c r="F1130"/>
  <c r="F1110"/>
  <c r="F1090"/>
  <c r="F1070"/>
  <c r="F1050"/>
  <c r="F1030"/>
  <c r="F1010"/>
  <c r="F990"/>
  <c r="F970"/>
  <c r="F950"/>
  <c r="F930"/>
  <c r="F910"/>
  <c r="F890"/>
  <c r="F870"/>
  <c r="F850"/>
  <c r="F830"/>
  <c r="F810"/>
  <c r="F790"/>
  <c r="F770"/>
  <c r="F750"/>
  <c r="F730"/>
  <c r="F710"/>
  <c r="F690"/>
  <c r="F670"/>
  <c r="F650"/>
  <c r="F630"/>
  <c r="F610"/>
  <c r="F590"/>
  <c r="F570"/>
  <c r="F550"/>
  <c r="F530"/>
  <c r="F510"/>
  <c r="F490"/>
  <c r="F470"/>
  <c r="F450"/>
  <c r="F430"/>
  <c r="F405"/>
  <c r="F385"/>
  <c r="F365"/>
  <c r="F345"/>
  <c r="F325"/>
  <c r="F305"/>
  <c r="F285"/>
  <c r="F265"/>
  <c r="F245"/>
  <c r="F2038"/>
  <c r="F2012"/>
  <c r="F1992"/>
  <c r="F1972"/>
  <c r="F1952"/>
  <c r="F1932"/>
  <c r="F1912"/>
  <c r="F1892"/>
  <c r="F1872"/>
  <c r="F1852"/>
  <c r="F1832"/>
  <c r="F1812"/>
  <c r="F1792"/>
  <c r="F1772"/>
  <c r="F1752"/>
  <c r="F1732"/>
  <c r="F1712"/>
  <c r="F1692"/>
  <c r="F1672"/>
  <c r="F1652"/>
  <c r="F1632"/>
  <c r="F1612"/>
  <c r="F1592"/>
  <c r="F1572"/>
  <c r="F1552"/>
  <c r="F1532"/>
  <c r="F1512"/>
  <c r="F1492"/>
  <c r="F1472"/>
  <c r="F1452"/>
  <c r="F1432"/>
  <c r="F1412"/>
  <c r="F1392"/>
  <c r="F1372"/>
  <c r="F1352"/>
  <c r="F1332"/>
  <c r="F1312"/>
  <c r="F2026"/>
  <c r="F2031"/>
  <c r="F2015"/>
  <c r="F1995"/>
  <c r="F1975"/>
  <c r="F1955"/>
  <c r="F1935"/>
  <c r="F1915"/>
  <c r="F1895"/>
  <c r="F1875"/>
  <c r="F1855"/>
  <c r="F1835"/>
  <c r="F1815"/>
  <c r="F1795"/>
  <c r="F1775"/>
  <c r="F1755"/>
  <c r="F1735"/>
  <c r="F1715"/>
  <c r="F1695"/>
  <c r="F1675"/>
  <c r="F1655"/>
  <c r="F1635"/>
  <c r="F1615"/>
  <c r="F1595"/>
  <c r="F1575"/>
  <c r="F1555"/>
  <c r="F1535"/>
  <c r="F1515"/>
  <c r="F1495"/>
  <c r="F1475"/>
  <c r="F1455"/>
  <c r="F1435"/>
  <c r="F1415"/>
  <c r="F1395"/>
  <c r="F1375"/>
  <c r="F1355"/>
  <c r="F1335"/>
  <c r="F1315"/>
  <c r="F1295"/>
  <c r="F1275"/>
  <c r="F1255"/>
  <c r="F1235"/>
  <c r="F1215"/>
  <c r="F1195"/>
  <c r="F1175"/>
  <c r="F1155"/>
  <c r="F1135"/>
  <c r="F1115"/>
  <c r="F1095"/>
  <c r="F1075"/>
  <c r="F1055"/>
  <c r="F1035"/>
  <c r="F1015"/>
  <c r="F995"/>
  <c r="F975"/>
  <c r="F955"/>
  <c r="F935"/>
  <c r="F915"/>
  <c r="F895"/>
  <c r="F875"/>
  <c r="F855"/>
  <c r="F835"/>
  <c r="F815"/>
  <c r="F795"/>
  <c r="F775"/>
  <c r="F755"/>
  <c r="F735"/>
  <c r="F715"/>
  <c r="F695"/>
  <c r="F675"/>
  <c r="F655"/>
  <c r="F635"/>
  <c r="F615"/>
  <c r="F595"/>
  <c r="F575"/>
  <c r="F555"/>
  <c r="F535"/>
  <c r="F515"/>
  <c r="F495"/>
  <c r="F475"/>
  <c r="F455"/>
  <c r="F435"/>
  <c r="F420"/>
  <c r="F400"/>
  <c r="F380"/>
  <c r="F360"/>
  <c r="F340"/>
  <c r="F2036"/>
  <c r="F2041"/>
  <c r="F2020"/>
  <c r="F2000"/>
  <c r="F1980"/>
  <c r="F1960"/>
  <c r="F1940"/>
  <c r="F1920"/>
  <c r="F1900"/>
  <c r="F1880"/>
  <c r="F1860"/>
  <c r="F1840"/>
  <c r="F1820"/>
  <c r="F1800"/>
  <c r="F1780"/>
  <c r="F1760"/>
  <c r="F1740"/>
  <c r="F1720"/>
  <c r="F1700"/>
  <c r="F1680"/>
  <c r="F1660"/>
  <c r="F1640"/>
  <c r="F1620"/>
  <c r="F1600"/>
  <c r="F1580"/>
  <c r="F1560"/>
  <c r="F1540"/>
  <c r="F1520"/>
  <c r="F1500"/>
  <c r="F1480"/>
  <c r="F1460"/>
  <c r="F1440"/>
  <c r="F1420"/>
  <c r="F1400"/>
  <c r="F1380"/>
  <c r="F1360"/>
  <c r="F1340"/>
  <c r="F1320"/>
  <c r="F1300"/>
  <c r="F1280"/>
  <c r="F1260"/>
  <c r="F1240"/>
  <c r="F1220"/>
  <c r="F1200"/>
  <c r="F1180"/>
  <c r="F1160"/>
  <c r="F1140"/>
  <c r="F1120"/>
  <c r="F1100"/>
  <c r="F1080"/>
  <c r="F1060"/>
  <c r="F1040"/>
  <c r="F1020"/>
  <c r="F1000"/>
  <c r="F980"/>
  <c r="F960"/>
  <c r="F940"/>
  <c r="F920"/>
  <c r="F900"/>
  <c r="F880"/>
  <c r="F860"/>
  <c r="F840"/>
  <c r="F820"/>
  <c r="F800"/>
  <c r="F780"/>
  <c r="F760"/>
  <c r="F740"/>
  <c r="F720"/>
  <c r="F700"/>
  <c r="F680"/>
  <c r="F660"/>
  <c r="F640"/>
  <c r="F620"/>
  <c r="F600"/>
  <c r="F580"/>
  <c r="F560"/>
  <c r="F540"/>
  <c r="F520"/>
  <c r="F500"/>
  <c r="F480"/>
  <c r="F460"/>
  <c r="F440"/>
  <c r="F11"/>
  <c r="F415"/>
  <c r="F395"/>
  <c r="F375"/>
  <c r="F355"/>
  <c r="F335"/>
  <c r="F315"/>
  <c r="F295"/>
  <c r="F275"/>
  <c r="F255"/>
  <c r="F2033"/>
  <c r="F2022"/>
  <c r="F2002"/>
  <c r="F1982"/>
  <c r="F1962"/>
  <c r="F1942"/>
  <c r="F1922"/>
  <c r="F1902"/>
  <c r="F1882"/>
  <c r="F1862"/>
  <c r="F1842"/>
  <c r="F1822"/>
  <c r="F1802"/>
  <c r="F1782"/>
  <c r="F1762"/>
  <c r="F1742"/>
  <c r="F1722"/>
  <c r="F1702"/>
  <c r="F1682"/>
  <c r="F1662"/>
  <c r="F1642"/>
  <c r="F1622"/>
  <c r="F1602"/>
  <c r="F1582"/>
  <c r="F1562"/>
  <c r="F1542"/>
  <c r="F1522"/>
  <c r="F1502"/>
  <c r="F1482"/>
  <c r="F1462"/>
  <c r="F1442"/>
  <c r="F1422"/>
  <c r="F1402"/>
  <c r="F1382"/>
  <c r="F1362"/>
  <c r="F1342"/>
  <c r="F1322"/>
  <c r="F2046"/>
  <c r="F2005"/>
  <c r="F1985"/>
  <c r="F1965"/>
  <c r="F1945"/>
  <c r="F1925"/>
  <c r="F1905"/>
  <c r="F1885"/>
  <c r="F1865"/>
  <c r="F1845"/>
  <c r="F1825"/>
  <c r="F1805"/>
  <c r="F1785"/>
  <c r="F1765"/>
  <c r="F1745"/>
  <c r="F1725"/>
  <c r="F1705"/>
  <c r="F1685"/>
  <c r="F1665"/>
  <c r="F1645"/>
  <c r="F1625"/>
  <c r="F1605"/>
  <c r="F1585"/>
  <c r="F1565"/>
  <c r="F1545"/>
  <c r="F1525"/>
  <c r="F1505"/>
  <c r="F1485"/>
  <c r="F1465"/>
  <c r="F1445"/>
  <c r="F1425"/>
  <c r="F1405"/>
  <c r="F1385"/>
  <c r="F1365"/>
  <c r="F1345"/>
  <c r="F1325"/>
  <c r="F1305"/>
  <c r="F1285"/>
  <c r="F1265"/>
  <c r="F1245"/>
  <c r="F1225"/>
  <c r="F1205"/>
  <c r="F1185"/>
  <c r="F1165"/>
  <c r="F1145"/>
  <c r="F1125"/>
  <c r="F1105"/>
  <c r="F1085"/>
  <c r="F1065"/>
  <c r="F1045"/>
  <c r="F1025"/>
  <c r="F1005"/>
  <c r="F985"/>
  <c r="F965"/>
  <c r="F945"/>
  <c r="F925"/>
  <c r="F905"/>
  <c r="F885"/>
  <c r="F865"/>
  <c r="F845"/>
  <c r="F825"/>
  <c r="F805"/>
  <c r="F785"/>
  <c r="F765"/>
  <c r="F745"/>
  <c r="F725"/>
  <c r="F705"/>
  <c r="F685"/>
  <c r="F665"/>
  <c r="F645"/>
  <c r="F625"/>
  <c r="F605"/>
  <c r="F585"/>
  <c r="F565"/>
  <c r="F545"/>
  <c r="F525"/>
  <c r="F505"/>
  <c r="F485"/>
  <c r="F465"/>
  <c r="F445"/>
  <c r="F425"/>
  <c r="F410"/>
  <c r="F390"/>
  <c r="F370"/>
  <c r="F350"/>
  <c r="K263"/>
  <c r="F330"/>
  <c r="F310"/>
  <c r="F290"/>
  <c r="F270"/>
  <c r="F250"/>
  <c r="F2048"/>
  <c r="F2017"/>
  <c r="F1997"/>
  <c r="F1977"/>
  <c r="F1957"/>
  <c r="F1937"/>
  <c r="F1917"/>
  <c r="F1897"/>
  <c r="F1877"/>
  <c r="F1857"/>
  <c r="F1837"/>
  <c r="F1817"/>
  <c r="F1797"/>
  <c r="F1777"/>
  <c r="F1757"/>
  <c r="F1737"/>
  <c r="F1717"/>
  <c r="F1697"/>
  <c r="F1677"/>
  <c r="F1657"/>
  <c r="F1637"/>
  <c r="F1617"/>
  <c r="F1597"/>
  <c r="F1577"/>
  <c r="F1557"/>
  <c r="F1537"/>
  <c r="F1517"/>
  <c r="F1497"/>
  <c r="F1477"/>
  <c r="F1457"/>
  <c r="F1437"/>
  <c r="F1417"/>
  <c r="F1397"/>
  <c r="F1377"/>
  <c r="F1357"/>
  <c r="F1292"/>
  <c r="F1272"/>
  <c r="F1252"/>
  <c r="F1232"/>
  <c r="F1212"/>
  <c r="F1192"/>
  <c r="F1172"/>
  <c r="F1152"/>
  <c r="F1132"/>
  <c r="F1112"/>
  <c r="F1092"/>
  <c r="F1072"/>
  <c r="F1052"/>
  <c r="F1032"/>
  <c r="F1012"/>
  <c r="F992"/>
  <c r="F972"/>
  <c r="F952"/>
  <c r="F932"/>
  <c r="F912"/>
  <c r="F892"/>
  <c r="F872"/>
  <c r="F852"/>
  <c r="F832"/>
  <c r="F812"/>
  <c r="F792"/>
  <c r="F772"/>
  <c r="F752"/>
  <c r="F732"/>
  <c r="F712"/>
  <c r="F692"/>
  <c r="F672"/>
  <c r="F652"/>
  <c r="F632"/>
  <c r="F612"/>
  <c r="F592"/>
  <c r="F572"/>
  <c r="F552"/>
  <c r="F532"/>
  <c r="F512"/>
  <c r="F492"/>
  <c r="F472"/>
  <c r="F452"/>
  <c r="F432"/>
  <c r="F412"/>
  <c r="F392"/>
  <c r="F372"/>
  <c r="F352"/>
  <c r="F332"/>
  <c r="F312"/>
  <c r="F292"/>
  <c r="F272"/>
  <c r="F252"/>
  <c r="F1337"/>
  <c r="F1317"/>
  <c r="F1297"/>
  <c r="F1277"/>
  <c r="F1257"/>
  <c r="F1237"/>
  <c r="F1217"/>
  <c r="F1197"/>
  <c r="F1177"/>
  <c r="F1157"/>
  <c r="F1137"/>
  <c r="F1117"/>
  <c r="F1097"/>
  <c r="F1077"/>
  <c r="F1057"/>
  <c r="F1037"/>
  <c r="F1017"/>
  <c r="F997"/>
  <c r="F977"/>
  <c r="F957"/>
  <c r="F937"/>
  <c r="F917"/>
  <c r="F897"/>
  <c r="F877"/>
  <c r="F857"/>
  <c r="F837"/>
  <c r="F817"/>
  <c r="F797"/>
  <c r="F777"/>
  <c r="F757"/>
  <c r="F737"/>
  <c r="F717"/>
  <c r="F697"/>
  <c r="F677"/>
  <c r="F657"/>
  <c r="F637"/>
  <c r="F617"/>
  <c r="F597"/>
  <c r="F577"/>
  <c r="F557"/>
  <c r="F537"/>
  <c r="F517"/>
  <c r="F497"/>
  <c r="F477"/>
  <c r="F457"/>
  <c r="F437"/>
  <c r="F417"/>
  <c r="F397"/>
  <c r="F377"/>
  <c r="F357"/>
  <c r="F337"/>
  <c r="F317"/>
  <c r="F297"/>
  <c r="F277"/>
  <c r="F257"/>
  <c r="K253"/>
  <c r="K256"/>
  <c r="F320"/>
  <c r="F300"/>
  <c r="F280"/>
  <c r="F260"/>
  <c r="F2043"/>
  <c r="F2028"/>
  <c r="F2007"/>
  <c r="F1987"/>
  <c r="F1967"/>
  <c r="F1947"/>
  <c r="F1927"/>
  <c r="F1907"/>
  <c r="F1887"/>
  <c r="F1867"/>
  <c r="F1847"/>
  <c r="F1827"/>
  <c r="F1807"/>
  <c r="F1787"/>
  <c r="F1767"/>
  <c r="F1747"/>
  <c r="F1727"/>
  <c r="F1707"/>
  <c r="F1687"/>
  <c r="F1667"/>
  <c r="F1647"/>
  <c r="F1627"/>
  <c r="F1607"/>
  <c r="F1587"/>
  <c r="F1567"/>
  <c r="F1547"/>
  <c r="F1527"/>
  <c r="F1507"/>
  <c r="F1487"/>
  <c r="F1467"/>
  <c r="F1447"/>
  <c r="F1427"/>
  <c r="F1407"/>
  <c r="F1387"/>
  <c r="F1367"/>
  <c r="F1302"/>
  <c r="F1282"/>
  <c r="F1262"/>
  <c r="F1242"/>
  <c r="F1222"/>
  <c r="F1202"/>
  <c r="F1182"/>
  <c r="F1162"/>
  <c r="F1142"/>
  <c r="F1122"/>
  <c r="F1102"/>
  <c r="F1082"/>
  <c r="F1062"/>
  <c r="F1042"/>
  <c r="F1022"/>
  <c r="F1002"/>
  <c r="F982"/>
  <c r="F962"/>
  <c r="F942"/>
  <c r="F922"/>
  <c r="F902"/>
  <c r="F882"/>
  <c r="F862"/>
  <c r="F842"/>
  <c r="F822"/>
  <c r="F802"/>
  <c r="F782"/>
  <c r="F762"/>
  <c r="F742"/>
  <c r="F722"/>
  <c r="F702"/>
  <c r="F682"/>
  <c r="F662"/>
  <c r="F642"/>
  <c r="F622"/>
  <c r="F602"/>
  <c r="F582"/>
  <c r="F562"/>
  <c r="F542"/>
  <c r="F522"/>
  <c r="F502"/>
  <c r="F482"/>
  <c r="F462"/>
  <c r="F442"/>
  <c r="F422"/>
  <c r="F402"/>
  <c r="F382"/>
  <c r="F362"/>
  <c r="F342"/>
  <c r="F322"/>
  <c r="F302"/>
  <c r="F282"/>
  <c r="F262"/>
  <c r="F13"/>
  <c r="F1347"/>
  <c r="F1327"/>
  <c r="F1307"/>
  <c r="F1287"/>
  <c r="F1267"/>
  <c r="F1247"/>
  <c r="F1227"/>
  <c r="F1207"/>
  <c r="F1187"/>
  <c r="F1167"/>
  <c r="F1147"/>
  <c r="F1127"/>
  <c r="F1107"/>
  <c r="F1087"/>
  <c r="F1067"/>
  <c r="F1047"/>
  <c r="F1027"/>
  <c r="F1007"/>
  <c r="F987"/>
  <c r="F967"/>
  <c r="F947"/>
  <c r="F927"/>
  <c r="F907"/>
  <c r="F887"/>
  <c r="F867"/>
  <c r="F847"/>
  <c r="F827"/>
  <c r="F807"/>
  <c r="F787"/>
  <c r="F767"/>
  <c r="F747"/>
  <c r="F727"/>
  <c r="F707"/>
  <c r="F687"/>
  <c r="F667"/>
  <c r="F647"/>
  <c r="F627"/>
  <c r="F607"/>
  <c r="F587"/>
  <c r="F567"/>
  <c r="F547"/>
  <c r="F527"/>
  <c r="F507"/>
  <c r="F487"/>
  <c r="F467"/>
  <c r="F447"/>
  <c r="F427"/>
  <c r="F407"/>
  <c r="F387"/>
  <c r="F367"/>
  <c r="F347"/>
  <c r="F327"/>
  <c r="F307"/>
  <c r="F287"/>
  <c r="F267"/>
  <c r="F247"/>
  <c r="D267"/>
  <c r="D263"/>
  <c r="K248"/>
  <c r="D265"/>
  <c r="K258"/>
  <c r="K251"/>
  <c r="K260"/>
  <c r="J1157" l="1"/>
  <c r="J412"/>
  <c r="J627"/>
  <c r="J1907"/>
  <c r="J332"/>
  <c r="J882"/>
  <c r="J1797"/>
  <c r="J1267"/>
  <c r="J517"/>
  <c r="J1452"/>
  <c r="J1522"/>
  <c r="J812"/>
  <c r="J450"/>
  <c r="J610"/>
  <c r="J770"/>
  <c r="J925"/>
  <c r="J1085"/>
  <c r="J1245"/>
  <c r="J1410"/>
  <c r="J1570"/>
  <c r="J1730"/>
  <c r="J1890"/>
  <c r="J425"/>
  <c r="J585"/>
  <c r="J745"/>
  <c r="J900"/>
  <c r="J1060"/>
  <c r="J1220"/>
  <c r="J1385"/>
  <c r="J1545"/>
  <c r="J1705"/>
  <c r="J1865"/>
  <c r="J2031"/>
  <c r="J540"/>
  <c r="J700"/>
  <c r="J860"/>
  <c r="J1015"/>
  <c r="J1175"/>
  <c r="J1335"/>
  <c r="J1500"/>
  <c r="J1660"/>
  <c r="J1820"/>
  <c r="J1980"/>
  <c r="J395"/>
  <c r="J355"/>
  <c r="J315"/>
  <c r="J275"/>
  <c r="J595"/>
  <c r="J715"/>
  <c r="J515"/>
  <c r="J430"/>
  <c r="J510"/>
  <c r="J590"/>
  <c r="J670"/>
  <c r="J750"/>
  <c r="J830"/>
  <c r="J905"/>
  <c r="J985"/>
  <c r="J1065"/>
  <c r="J1145"/>
  <c r="J1225"/>
  <c r="J1305"/>
  <c r="J1390"/>
  <c r="J1470"/>
  <c r="J1550"/>
  <c r="J1630"/>
  <c r="J1710"/>
  <c r="J1790"/>
  <c r="J1870"/>
  <c r="J1950"/>
  <c r="J2041"/>
  <c r="J485"/>
  <c r="J565"/>
  <c r="J645"/>
  <c r="J725"/>
  <c r="J805"/>
  <c r="J885"/>
  <c r="J960"/>
  <c r="J1040"/>
  <c r="J1120"/>
  <c r="J1200"/>
  <c r="J1280"/>
  <c r="J1365"/>
  <c r="J1445"/>
  <c r="J1525"/>
  <c r="J1605"/>
  <c r="J1685"/>
  <c r="J1765"/>
  <c r="J1845"/>
  <c r="J1925"/>
  <c r="J2005"/>
  <c r="J440"/>
  <c r="J520"/>
  <c r="J600"/>
  <c r="J680"/>
  <c r="J760"/>
  <c r="J840"/>
  <c r="J915"/>
  <c r="J995"/>
  <c r="J1075"/>
  <c r="J1155"/>
  <c r="J1235"/>
  <c r="J1315"/>
  <c r="J1400"/>
  <c r="J1480"/>
  <c r="J1560"/>
  <c r="J1640"/>
  <c r="J1720"/>
  <c r="J1800"/>
  <c r="J1880"/>
  <c r="J1960"/>
  <c r="J2036"/>
  <c r="J400"/>
  <c r="J380"/>
  <c r="J360"/>
  <c r="J340"/>
  <c r="J320"/>
  <c r="J300"/>
  <c r="J280"/>
  <c r="J260"/>
  <c r="J575"/>
  <c r="J675"/>
  <c r="J775"/>
  <c r="J555"/>
  <c r="J530"/>
  <c r="J690"/>
  <c r="J850"/>
  <c r="J1005"/>
  <c r="J1165"/>
  <c r="J1325"/>
  <c r="J1490"/>
  <c r="J1650"/>
  <c r="J1810"/>
  <c r="J1970"/>
  <c r="J505"/>
  <c r="J665"/>
  <c r="J825"/>
  <c r="J980"/>
  <c r="J1140"/>
  <c r="J1300"/>
  <c r="J1465"/>
  <c r="J1625"/>
  <c r="J1785"/>
  <c r="J1945"/>
  <c r="J460"/>
  <c r="J620"/>
  <c r="J780"/>
  <c r="J935"/>
  <c r="J1095"/>
  <c r="J1255"/>
  <c r="J1420"/>
  <c r="J1580"/>
  <c r="J1740"/>
  <c r="J1900"/>
  <c r="J415"/>
  <c r="J375"/>
  <c r="J335"/>
  <c r="J295"/>
  <c r="J435"/>
  <c r="J795"/>
  <c r="J475"/>
  <c r="J695"/>
  <c r="J490"/>
  <c r="J570"/>
  <c r="J650"/>
  <c r="J730"/>
  <c r="J810"/>
  <c r="J1355"/>
  <c r="J965"/>
  <c r="J1045"/>
  <c r="J1125"/>
  <c r="J1205"/>
  <c r="J1285"/>
  <c r="J1370"/>
  <c r="J1450"/>
  <c r="J1530"/>
  <c r="J1610"/>
  <c r="J1690"/>
  <c r="J1770"/>
  <c r="J1850"/>
  <c r="J1930"/>
  <c r="J2010"/>
  <c r="J465"/>
  <c r="J545"/>
  <c r="J625"/>
  <c r="J705"/>
  <c r="J785"/>
  <c r="J865"/>
  <c r="J940"/>
  <c r="J1020"/>
  <c r="J1100"/>
  <c r="J1180"/>
  <c r="J1260"/>
  <c r="J1340"/>
  <c r="J1425"/>
  <c r="J1505"/>
  <c r="J1585"/>
  <c r="J1665"/>
  <c r="J1745"/>
  <c r="J1825"/>
  <c r="J1905"/>
  <c r="J1985"/>
  <c r="J255"/>
  <c r="J500"/>
  <c r="J580"/>
  <c r="J660"/>
  <c r="J740"/>
  <c r="J820"/>
  <c r="J895"/>
  <c r="J975"/>
  <c r="J1055"/>
  <c r="J1135"/>
  <c r="J1215"/>
  <c r="J1295"/>
  <c r="J1380"/>
  <c r="J1460"/>
  <c r="J1540"/>
  <c r="J1620"/>
  <c r="J1700"/>
  <c r="J1780"/>
  <c r="J1860"/>
  <c r="J1940"/>
  <c r="J2020"/>
  <c r="J405"/>
  <c r="J385"/>
  <c r="J365"/>
  <c r="J345"/>
  <c r="J325"/>
  <c r="J305"/>
  <c r="J285"/>
  <c r="J265"/>
  <c r="J535"/>
  <c r="J655"/>
  <c r="J755"/>
  <c r="J875"/>
  <c r="J455"/>
  <c r="J615"/>
  <c r="J470"/>
  <c r="J550"/>
  <c r="J630"/>
  <c r="J710"/>
  <c r="J790"/>
  <c r="J870"/>
  <c r="J945"/>
  <c r="J1025"/>
  <c r="J1105"/>
  <c r="J1185"/>
  <c r="J1265"/>
  <c r="J1345"/>
  <c r="J1430"/>
  <c r="J1510"/>
  <c r="J1590"/>
  <c r="J1670"/>
  <c r="J1750"/>
  <c r="J1830"/>
  <c r="J1910"/>
  <c r="J1990"/>
  <c r="J445"/>
  <c r="J525"/>
  <c r="J605"/>
  <c r="J685"/>
  <c r="J765"/>
  <c r="J845"/>
  <c r="J920"/>
  <c r="J1000"/>
  <c r="J1080"/>
  <c r="J1160"/>
  <c r="J1240"/>
  <c r="J1320"/>
  <c r="J1405"/>
  <c r="J1485"/>
  <c r="J1565"/>
  <c r="J1645"/>
  <c r="J1725"/>
  <c r="J1805"/>
  <c r="J1885"/>
  <c r="J1965"/>
  <c r="J2046"/>
  <c r="J480"/>
  <c r="J560"/>
  <c r="J640"/>
  <c r="J720"/>
  <c r="J800"/>
  <c r="J880"/>
  <c r="J955"/>
  <c r="J1035"/>
  <c r="J1115"/>
  <c r="J1195"/>
  <c r="J1275"/>
  <c r="J1360"/>
  <c r="J1440"/>
  <c r="J1520"/>
  <c r="J1600"/>
  <c r="J1680"/>
  <c r="J1760"/>
  <c r="J1840"/>
  <c r="J1920"/>
  <c r="J2000"/>
  <c r="J410"/>
  <c r="J390"/>
  <c r="J370"/>
  <c r="J350"/>
  <c r="J330"/>
  <c r="J310"/>
  <c r="J290"/>
  <c r="J270"/>
  <c r="J495"/>
  <c r="J635"/>
  <c r="J735"/>
  <c r="J835"/>
  <c r="J282"/>
  <c r="J1587"/>
  <c r="J1202"/>
  <c r="J837"/>
  <c r="J492"/>
  <c r="J1772"/>
  <c r="J372"/>
  <c r="J947"/>
  <c r="J562"/>
  <c r="J1842"/>
  <c r="J1477"/>
  <c r="J1132"/>
  <c r="J855"/>
  <c r="J950"/>
  <c r="J815"/>
  <c r="J890"/>
  <c r="J352"/>
  <c r="J467"/>
  <c r="J1107"/>
  <c r="J1747"/>
  <c r="J722"/>
  <c r="J1362"/>
  <c r="J2002"/>
  <c r="J997"/>
  <c r="J1637"/>
  <c r="J652"/>
  <c r="J1292"/>
  <c r="J1932"/>
  <c r="J392"/>
  <c r="J312"/>
  <c r="J787"/>
  <c r="J1427"/>
  <c r="J252"/>
  <c r="J1042"/>
  <c r="J1682"/>
  <c r="J677"/>
  <c r="J1317"/>
  <c r="J1957"/>
  <c r="J972"/>
  <c r="J1612"/>
  <c r="J382"/>
  <c r="J342"/>
  <c r="J302"/>
  <c r="J547"/>
  <c r="J867"/>
  <c r="J1187"/>
  <c r="J1507"/>
  <c r="J1827"/>
  <c r="J482"/>
  <c r="J802"/>
  <c r="J1122"/>
  <c r="J1442"/>
  <c r="J1762"/>
  <c r="J437"/>
  <c r="J757"/>
  <c r="J1077"/>
  <c r="J1397"/>
  <c r="J1717"/>
  <c r="J2048"/>
  <c r="J732"/>
  <c r="J1052"/>
  <c r="J1372"/>
  <c r="J1692"/>
  <c r="J2012"/>
  <c r="J402"/>
  <c r="J362"/>
  <c r="J322"/>
  <c r="J262"/>
  <c r="J707"/>
  <c r="J1027"/>
  <c r="J1347"/>
  <c r="J1667"/>
  <c r="J1987"/>
  <c r="J642"/>
  <c r="J962"/>
  <c r="J1282"/>
  <c r="J1602"/>
  <c r="J1922"/>
  <c r="J597"/>
  <c r="J917"/>
  <c r="J1237"/>
  <c r="J1557"/>
  <c r="J1877"/>
  <c r="J572"/>
  <c r="J892"/>
  <c r="J1212"/>
  <c r="J1532"/>
  <c r="J1852"/>
  <c r="J910"/>
  <c r="J1150"/>
  <c r="J1030"/>
  <c r="J407"/>
  <c r="J387"/>
  <c r="J367"/>
  <c r="J347"/>
  <c r="J327"/>
  <c r="J307"/>
  <c r="J272"/>
  <c r="J507"/>
  <c r="J667"/>
  <c r="J827"/>
  <c r="J987"/>
  <c r="J1147"/>
  <c r="J1307"/>
  <c r="J1467"/>
  <c r="J1627"/>
  <c r="J1787"/>
  <c r="J1947"/>
  <c r="J442"/>
  <c r="J602"/>
  <c r="J762"/>
  <c r="J922"/>
  <c r="J1082"/>
  <c r="J1242"/>
  <c r="J1402"/>
  <c r="J1562"/>
  <c r="J1722"/>
  <c r="J1882"/>
  <c r="J2033"/>
  <c r="J557"/>
  <c r="J717"/>
  <c r="J877"/>
  <c r="J1037"/>
  <c r="J1197"/>
  <c r="J1357"/>
  <c r="J1517"/>
  <c r="J1677"/>
  <c r="J1837"/>
  <c r="J1997"/>
  <c r="J532"/>
  <c r="J692"/>
  <c r="J852"/>
  <c r="J1012"/>
  <c r="J1172"/>
  <c r="J1332"/>
  <c r="J1492"/>
  <c r="J1652"/>
  <c r="J1812"/>
  <c r="J1972"/>
  <c r="J417"/>
  <c r="J397"/>
  <c r="J377"/>
  <c r="J357"/>
  <c r="J337"/>
  <c r="J317"/>
  <c r="J292"/>
  <c r="J427"/>
  <c r="J587"/>
  <c r="J747"/>
  <c r="J907"/>
  <c r="J1067"/>
  <c r="J1227"/>
  <c r="J1387"/>
  <c r="J1547"/>
  <c r="J1707"/>
  <c r="J1867"/>
  <c r="J2028"/>
  <c r="J522"/>
  <c r="J682"/>
  <c r="J842"/>
  <c r="J1002"/>
  <c r="J1162"/>
  <c r="J1322"/>
  <c r="J1482"/>
  <c r="J1642"/>
  <c r="J1802"/>
  <c r="J1962"/>
  <c r="J477"/>
  <c r="J637"/>
  <c r="J797"/>
  <c r="J957"/>
  <c r="J1117"/>
  <c r="J1277"/>
  <c r="J1437"/>
  <c r="J1597"/>
  <c r="J1757"/>
  <c r="J1917"/>
  <c r="J452"/>
  <c r="J612"/>
  <c r="J772"/>
  <c r="J932"/>
  <c r="J1092"/>
  <c r="J1252"/>
  <c r="J1412"/>
  <c r="J1572"/>
  <c r="J1732"/>
  <c r="J1892"/>
  <c r="J930"/>
  <c r="J1010"/>
  <c r="J1130"/>
  <c r="J990"/>
  <c r="J1070"/>
  <c r="J1230"/>
  <c r="J970"/>
  <c r="J1050"/>
  <c r="J1210"/>
  <c r="J297"/>
  <c r="J277"/>
  <c r="J257"/>
  <c r="L257" s="1"/>
  <c r="J487"/>
  <c r="J567"/>
  <c r="J647"/>
  <c r="J727"/>
  <c r="J807"/>
  <c r="J887"/>
  <c r="J967"/>
  <c r="J1047"/>
  <c r="J1127"/>
  <c r="J1207"/>
  <c r="J1287"/>
  <c r="J1367"/>
  <c r="J1447"/>
  <c r="J1527"/>
  <c r="J1607"/>
  <c r="J1687"/>
  <c r="J1767"/>
  <c r="J1847"/>
  <c r="J1927"/>
  <c r="J2007"/>
  <c r="J247"/>
  <c r="J502"/>
  <c r="J582"/>
  <c r="J662"/>
  <c r="J742"/>
  <c r="J822"/>
  <c r="J902"/>
  <c r="J982"/>
  <c r="J1062"/>
  <c r="J1142"/>
  <c r="J1222"/>
  <c r="J1302"/>
  <c r="J1382"/>
  <c r="J1462"/>
  <c r="J1542"/>
  <c r="J1622"/>
  <c r="J1702"/>
  <c r="J1782"/>
  <c r="J1862"/>
  <c r="J1942"/>
  <c r="J2022"/>
  <c r="J457"/>
  <c r="J537"/>
  <c r="J617"/>
  <c r="J697"/>
  <c r="J777"/>
  <c r="J857"/>
  <c r="J937"/>
  <c r="J1017"/>
  <c r="J1097"/>
  <c r="J1177"/>
  <c r="J1257"/>
  <c r="J1337"/>
  <c r="J1417"/>
  <c r="J1497"/>
  <c r="J1577"/>
  <c r="J1657"/>
  <c r="J1737"/>
  <c r="J1817"/>
  <c r="J1897"/>
  <c r="J1977"/>
  <c r="J432"/>
  <c r="J512"/>
  <c r="J592"/>
  <c r="J672"/>
  <c r="J752"/>
  <c r="J832"/>
  <c r="J912"/>
  <c r="J992"/>
  <c r="J1072"/>
  <c r="J1152"/>
  <c r="J1232"/>
  <c r="J1312"/>
  <c r="J1392"/>
  <c r="J1472"/>
  <c r="J1552"/>
  <c r="J1632"/>
  <c r="J1712"/>
  <c r="J1792"/>
  <c r="J1872"/>
  <c r="J1952"/>
  <c r="J2038"/>
  <c r="J287"/>
  <c r="J267"/>
  <c r="J447"/>
  <c r="J527"/>
  <c r="J607"/>
  <c r="J687"/>
  <c r="J767"/>
  <c r="J847"/>
  <c r="J927"/>
  <c r="J1007"/>
  <c r="J1087"/>
  <c r="J1167"/>
  <c r="J1247"/>
  <c r="J1327"/>
  <c r="J1407"/>
  <c r="J1487"/>
  <c r="J1567"/>
  <c r="J1647"/>
  <c r="J1727"/>
  <c r="J1807"/>
  <c r="J1887"/>
  <c r="J1967"/>
  <c r="J2043"/>
  <c r="J462"/>
  <c r="J542"/>
  <c r="J622"/>
  <c r="J702"/>
  <c r="J782"/>
  <c r="J862"/>
  <c r="J942"/>
  <c r="J1022"/>
  <c r="J1102"/>
  <c r="J1182"/>
  <c r="J1262"/>
  <c r="J1342"/>
  <c r="J1422"/>
  <c r="J1502"/>
  <c r="J1582"/>
  <c r="J1662"/>
  <c r="J1742"/>
  <c r="J1822"/>
  <c r="J1902"/>
  <c r="J1982"/>
  <c r="J422"/>
  <c r="J497"/>
  <c r="J577"/>
  <c r="J657"/>
  <c r="J737"/>
  <c r="J817"/>
  <c r="J897"/>
  <c r="J977"/>
  <c r="J1057"/>
  <c r="J1137"/>
  <c r="J1217"/>
  <c r="J1297"/>
  <c r="J1377"/>
  <c r="J1457"/>
  <c r="J1537"/>
  <c r="J1617"/>
  <c r="J1697"/>
  <c r="J1777"/>
  <c r="J1857"/>
  <c r="J1937"/>
  <c r="J2017"/>
  <c r="J472"/>
  <c r="J552"/>
  <c r="J632"/>
  <c r="J712"/>
  <c r="J792"/>
  <c r="J872"/>
  <c r="J952"/>
  <c r="J1032"/>
  <c r="J1112"/>
  <c r="J1192"/>
  <c r="J1272"/>
  <c r="J1352"/>
  <c r="J1432"/>
  <c r="J1512"/>
  <c r="J1592"/>
  <c r="J1672"/>
  <c r="J1752"/>
  <c r="J1832"/>
  <c r="J1912"/>
  <c r="J1310"/>
  <c r="J1395"/>
  <c r="J1495"/>
  <c r="J1290"/>
  <c r="J1375"/>
  <c r="J1455"/>
  <c r="J1110"/>
  <c r="J1190"/>
  <c r="J1270"/>
  <c r="J1350"/>
  <c r="J1435"/>
  <c r="J1715"/>
  <c r="J1090"/>
  <c r="J1170"/>
  <c r="J1250"/>
  <c r="J1330"/>
  <c r="J1415"/>
  <c r="J1615"/>
  <c r="J1475"/>
  <c r="J1575"/>
  <c r="J1695"/>
  <c r="J1555"/>
  <c r="J1655"/>
  <c r="J1815"/>
  <c r="J1535"/>
  <c r="J1635"/>
  <c r="J1735"/>
  <c r="J1795"/>
  <c r="J1775"/>
  <c r="J1895"/>
  <c r="J1855"/>
  <c r="J1935"/>
  <c r="J2026"/>
  <c r="J2015"/>
  <c r="J1875"/>
  <c r="J1975"/>
  <c r="J420"/>
  <c r="J1955"/>
  <c r="J250"/>
  <c r="L250" s="1"/>
  <c r="J1515"/>
  <c r="J1595"/>
  <c r="J1675"/>
  <c r="J1755"/>
  <c r="J1835"/>
  <c r="J1915"/>
  <c r="J1995"/>
  <c r="D272"/>
  <c r="D268"/>
  <c r="K267"/>
  <c r="L247"/>
  <c r="L252"/>
  <c r="L245"/>
  <c r="K261"/>
  <c r="D270"/>
  <c r="K265"/>
  <c r="L262"/>
  <c r="L255"/>
  <c r="L260" l="1"/>
  <c r="O261" s="1"/>
  <c r="O256"/>
  <c r="O246"/>
  <c r="O251"/>
  <c r="K266"/>
  <c r="D275"/>
  <c r="K270"/>
  <c r="B176"/>
  <c r="K268"/>
  <c r="D277"/>
  <c r="D273"/>
  <c r="K272"/>
  <c r="D176"/>
  <c r="C176"/>
  <c r="E176" l="1"/>
  <c r="K273"/>
  <c r="D282"/>
  <c r="D278"/>
  <c r="K277"/>
  <c r="K271"/>
  <c r="L265"/>
  <c r="L267"/>
  <c r="D280"/>
  <c r="K275"/>
  <c r="O266" l="1"/>
  <c r="K276"/>
  <c r="D285"/>
  <c r="K280"/>
  <c r="F176"/>
  <c r="L270"/>
  <c r="K278"/>
  <c r="D287"/>
  <c r="D283"/>
  <c r="K282"/>
  <c r="L272"/>
  <c r="O271" l="1"/>
  <c r="D292"/>
  <c r="D288"/>
  <c r="K287"/>
  <c r="G176"/>
  <c r="K281"/>
  <c r="L275"/>
  <c r="K283"/>
  <c r="L277"/>
  <c r="D290"/>
  <c r="K285"/>
  <c r="O276" l="1"/>
  <c r="K286"/>
  <c r="D295"/>
  <c r="K290"/>
  <c r="L282"/>
  <c r="H176"/>
  <c r="L280"/>
  <c r="K288"/>
  <c r="D297"/>
  <c r="D293"/>
  <c r="K292"/>
  <c r="O281" l="1"/>
  <c r="K293"/>
  <c r="D302"/>
  <c r="D298"/>
  <c r="K297"/>
  <c r="D300"/>
  <c r="K295"/>
  <c r="L287"/>
  <c r="I176"/>
  <c r="K291"/>
  <c r="L285"/>
  <c r="O286" l="1"/>
  <c r="J176"/>
  <c r="K296"/>
  <c r="D305"/>
  <c r="K300"/>
  <c r="L292"/>
  <c r="L290"/>
  <c r="K298"/>
  <c r="D307"/>
  <c r="D303"/>
  <c r="K302"/>
  <c r="O291" l="1"/>
  <c r="K303"/>
  <c r="L297"/>
  <c r="K301"/>
  <c r="L295"/>
  <c r="D312"/>
  <c r="D308"/>
  <c r="K307"/>
  <c r="K176"/>
  <c r="D310"/>
  <c r="K305"/>
  <c r="O296" l="1"/>
  <c r="K308"/>
  <c r="D317"/>
  <c r="D313"/>
  <c r="K312"/>
  <c r="L302"/>
  <c r="K306"/>
  <c r="D315"/>
  <c r="K310"/>
  <c r="L176"/>
  <c r="L300"/>
  <c r="O301" l="1"/>
  <c r="K311"/>
  <c r="L305"/>
  <c r="L307"/>
  <c r="M176"/>
  <c r="AO176" s="1"/>
  <c r="D320"/>
  <c r="K315"/>
  <c r="K313"/>
  <c r="D322"/>
  <c r="D318"/>
  <c r="K317"/>
  <c r="O306" l="1"/>
  <c r="O176"/>
  <c r="B178"/>
  <c r="L310"/>
  <c r="K318"/>
  <c r="D327"/>
  <c r="D323"/>
  <c r="K322"/>
  <c r="K316"/>
  <c r="D325"/>
  <c r="K320"/>
  <c r="L312"/>
  <c r="O311" l="1"/>
  <c r="D330"/>
  <c r="K325"/>
  <c r="K323"/>
  <c r="L317"/>
  <c r="C178"/>
  <c r="K321"/>
  <c r="L315"/>
  <c r="D332"/>
  <c r="D328"/>
  <c r="K327"/>
  <c r="O316" l="1"/>
  <c r="K328"/>
  <c r="D337"/>
  <c r="D333"/>
  <c r="K332"/>
  <c r="D178"/>
  <c r="L320"/>
  <c r="K326"/>
  <c r="D335"/>
  <c r="K330"/>
  <c r="L322"/>
  <c r="O321" l="1"/>
  <c r="D340"/>
  <c r="K335"/>
  <c r="L327"/>
  <c r="K331"/>
  <c r="L325"/>
  <c r="E178"/>
  <c r="K333"/>
  <c r="D342"/>
  <c r="D338"/>
  <c r="K337"/>
  <c r="O326" l="1"/>
  <c r="L332"/>
  <c r="F178"/>
  <c r="L330"/>
  <c r="K338"/>
  <c r="D347"/>
  <c r="D343"/>
  <c r="K342"/>
  <c r="K336"/>
  <c r="D345"/>
  <c r="K340"/>
  <c r="O331" l="1"/>
  <c r="K341"/>
  <c r="L335"/>
  <c r="K343"/>
  <c r="L337"/>
  <c r="D350"/>
  <c r="K345"/>
  <c r="D352"/>
  <c r="D348"/>
  <c r="K347"/>
  <c r="G178"/>
  <c r="O336" l="1"/>
  <c r="K348"/>
  <c r="D357"/>
  <c r="D353"/>
  <c r="K352"/>
  <c r="K346"/>
  <c r="D355"/>
  <c r="K350"/>
  <c r="H178"/>
  <c r="L340"/>
  <c r="L342"/>
  <c r="O341" l="1"/>
  <c r="D360"/>
  <c r="K355"/>
  <c r="L347"/>
  <c r="I178"/>
  <c r="K351"/>
  <c r="L345"/>
  <c r="K353"/>
  <c r="D362"/>
  <c r="D358"/>
  <c r="K357"/>
  <c r="O346" l="1"/>
  <c r="K358"/>
  <c r="D367"/>
  <c r="D363"/>
  <c r="K362"/>
  <c r="J178"/>
  <c r="L350"/>
  <c r="K356"/>
  <c r="D365"/>
  <c r="K360"/>
  <c r="L352"/>
  <c r="O351" l="1"/>
  <c r="K361"/>
  <c r="L355"/>
  <c r="K363"/>
  <c r="L357"/>
  <c r="D370"/>
  <c r="K365"/>
  <c r="K178"/>
  <c r="D372"/>
  <c r="D368"/>
  <c r="K367"/>
  <c r="O356" l="1"/>
  <c r="K366"/>
  <c r="D375"/>
  <c r="K370"/>
  <c r="L178"/>
  <c r="L360"/>
  <c r="K368"/>
  <c r="D377"/>
  <c r="D373"/>
  <c r="K372"/>
  <c r="L362"/>
  <c r="O361" l="1"/>
  <c r="K373"/>
  <c r="D382"/>
  <c r="D378"/>
  <c r="K377"/>
  <c r="D380"/>
  <c r="K375"/>
  <c r="L367"/>
  <c r="M178"/>
  <c r="K371"/>
  <c r="L365"/>
  <c r="O366" l="1"/>
  <c r="B180"/>
  <c r="L370"/>
  <c r="AO178"/>
  <c r="O178"/>
  <c r="K378"/>
  <c r="D387"/>
  <c r="D383"/>
  <c r="K382"/>
  <c r="K376"/>
  <c r="D385"/>
  <c r="K380"/>
  <c r="L372"/>
  <c r="O371" l="1"/>
  <c r="K381"/>
  <c r="L375"/>
  <c r="K383"/>
  <c r="L377"/>
  <c r="D390"/>
  <c r="K385"/>
  <c r="D392"/>
  <c r="D388"/>
  <c r="K387"/>
  <c r="C180"/>
  <c r="O376" l="1"/>
  <c r="D180"/>
  <c r="L380"/>
  <c r="K388"/>
  <c r="D397"/>
  <c r="D393"/>
  <c r="K392"/>
  <c r="K386"/>
  <c r="D395"/>
  <c r="K390"/>
  <c r="L382"/>
  <c r="O381" l="1"/>
  <c r="K391"/>
  <c r="L385"/>
  <c r="K393"/>
  <c r="D402"/>
  <c r="D398"/>
  <c r="K397"/>
  <c r="E180"/>
  <c r="D400"/>
  <c r="K395"/>
  <c r="L387"/>
  <c r="O386" l="1"/>
  <c r="K396"/>
  <c r="D405"/>
  <c r="K400"/>
  <c r="L392"/>
  <c r="K398"/>
  <c r="D407"/>
  <c r="D403"/>
  <c r="K402"/>
  <c r="F180"/>
  <c r="L390"/>
  <c r="O391" l="1"/>
  <c r="G180"/>
  <c r="K403"/>
  <c r="L397"/>
  <c r="D410"/>
  <c r="K405"/>
  <c r="D412"/>
  <c r="D408"/>
  <c r="K407"/>
  <c r="K401"/>
  <c r="L395"/>
  <c r="O396" l="1"/>
  <c r="H180"/>
  <c r="L400"/>
  <c r="K406"/>
  <c r="D415"/>
  <c r="K410"/>
  <c r="L402"/>
  <c r="K408"/>
  <c r="D417"/>
  <c r="D413"/>
  <c r="K412"/>
  <c r="O401" l="1"/>
  <c r="K413"/>
  <c r="D422"/>
  <c r="D418"/>
  <c r="K417"/>
  <c r="D420"/>
  <c r="K415"/>
  <c r="L407"/>
  <c r="K411"/>
  <c r="L405"/>
  <c r="I180"/>
  <c r="O406" l="1"/>
  <c r="J180"/>
  <c r="L410"/>
  <c r="K416"/>
  <c r="D425"/>
  <c r="K420"/>
  <c r="L412"/>
  <c r="K418"/>
  <c r="D427"/>
  <c r="D423"/>
  <c r="K422"/>
  <c r="O411" l="1"/>
  <c r="K423"/>
  <c r="D432"/>
  <c r="D428"/>
  <c r="K427"/>
  <c r="L417"/>
  <c r="K180"/>
  <c r="K421"/>
  <c r="D430"/>
  <c r="K425"/>
  <c r="L415"/>
  <c r="O416" l="1"/>
  <c r="K428"/>
  <c r="L180"/>
  <c r="K426"/>
  <c r="L420"/>
  <c r="D435"/>
  <c r="K430"/>
  <c r="D437"/>
  <c r="D433"/>
  <c r="K432"/>
  <c r="L422"/>
  <c r="O421" l="1"/>
  <c r="K431"/>
  <c r="L427"/>
  <c r="K433"/>
  <c r="D442"/>
  <c r="D438"/>
  <c r="K437"/>
  <c r="D440"/>
  <c r="K435"/>
  <c r="M180"/>
  <c r="L425"/>
  <c r="O426" l="1"/>
  <c r="D445"/>
  <c r="K440"/>
  <c r="K438"/>
  <c r="L432"/>
  <c r="L430"/>
  <c r="B182"/>
  <c r="AO180"/>
  <c r="O180"/>
  <c r="K436"/>
  <c r="D447"/>
  <c r="D443"/>
  <c r="K442"/>
  <c r="O431" l="1"/>
  <c r="K443"/>
  <c r="L435"/>
  <c r="C182"/>
  <c r="D450"/>
  <c r="K445"/>
  <c r="D452"/>
  <c r="D448"/>
  <c r="K447"/>
  <c r="L437"/>
  <c r="K441"/>
  <c r="O436" l="1"/>
  <c r="D457"/>
  <c r="D453"/>
  <c r="K452"/>
  <c r="K446"/>
  <c r="D182"/>
  <c r="L440"/>
  <c r="K448"/>
  <c r="D455"/>
  <c r="K450"/>
  <c r="L442"/>
  <c r="O441" l="1"/>
  <c r="E182"/>
  <c r="K451"/>
  <c r="D460"/>
  <c r="K455"/>
  <c r="L447"/>
  <c r="L445"/>
  <c r="K453"/>
  <c r="D462"/>
  <c r="D458"/>
  <c r="K457"/>
  <c r="O446" l="1"/>
  <c r="D467"/>
  <c r="D463"/>
  <c r="K462"/>
  <c r="F182"/>
  <c r="K456"/>
  <c r="L450"/>
  <c r="K458"/>
  <c r="L452"/>
  <c r="D465"/>
  <c r="K460"/>
  <c r="O451" l="1"/>
  <c r="K461"/>
  <c r="K463"/>
  <c r="D470"/>
  <c r="K465"/>
  <c r="L457"/>
  <c r="G182"/>
  <c r="L455"/>
  <c r="D472"/>
  <c r="D468"/>
  <c r="K467"/>
  <c r="O456" l="1"/>
  <c r="K468"/>
  <c r="D477"/>
  <c r="D473"/>
  <c r="K472"/>
  <c r="H182"/>
  <c r="K466"/>
  <c r="L462"/>
  <c r="L460"/>
  <c r="D475"/>
  <c r="K470"/>
  <c r="O461" l="1"/>
  <c r="K471"/>
  <c r="L467"/>
  <c r="D480"/>
  <c r="K475"/>
  <c r="I182"/>
  <c r="L465"/>
  <c r="K473"/>
  <c r="D482"/>
  <c r="D478"/>
  <c r="K477"/>
  <c r="O466" l="1"/>
  <c r="D487"/>
  <c r="D483"/>
  <c r="K482"/>
  <c r="J182"/>
  <c r="K476"/>
  <c r="K478"/>
  <c r="L472"/>
  <c r="D485"/>
  <c r="K480"/>
  <c r="L470"/>
  <c r="O471" l="1"/>
  <c r="D490"/>
  <c r="K485"/>
  <c r="L477"/>
  <c r="K483"/>
  <c r="K182"/>
  <c r="K481"/>
  <c r="L475"/>
  <c r="D492"/>
  <c r="D488"/>
  <c r="K487"/>
  <c r="O476" l="1"/>
  <c r="D495"/>
  <c r="K490"/>
  <c r="K488"/>
  <c r="D497"/>
  <c r="D493"/>
  <c r="K492"/>
  <c r="L182"/>
  <c r="L480"/>
  <c r="L482"/>
  <c r="K486"/>
  <c r="O481" l="1"/>
  <c r="M182"/>
  <c r="K493"/>
  <c r="D502"/>
  <c r="D498"/>
  <c r="K497"/>
  <c r="L487"/>
  <c r="K491"/>
  <c r="L485"/>
  <c r="D500"/>
  <c r="K495"/>
  <c r="O486" l="1"/>
  <c r="D505"/>
  <c r="K500"/>
  <c r="L490"/>
  <c r="D507"/>
  <c r="D503"/>
  <c r="K502"/>
  <c r="AO182"/>
  <c r="O182"/>
  <c r="K496"/>
  <c r="B184"/>
  <c r="K498"/>
  <c r="L492"/>
  <c r="O491" l="1"/>
  <c r="D512"/>
  <c r="D508"/>
  <c r="K507"/>
  <c r="C184"/>
  <c r="K501"/>
  <c r="L497"/>
  <c r="L495"/>
  <c r="K503"/>
  <c r="D510"/>
  <c r="K505"/>
  <c r="O496" l="1"/>
  <c r="D515"/>
  <c r="K510"/>
  <c r="L502"/>
  <c r="K508"/>
  <c r="K506"/>
  <c r="D184"/>
  <c r="L500"/>
  <c r="D517"/>
  <c r="D513"/>
  <c r="K512"/>
  <c r="O501" l="1"/>
  <c r="E184"/>
  <c r="L505"/>
  <c r="D520"/>
  <c r="K515"/>
  <c r="K513"/>
  <c r="D522"/>
  <c r="D518"/>
  <c r="K517"/>
  <c r="L507"/>
  <c r="K511"/>
  <c r="O506" l="1"/>
  <c r="L510"/>
  <c r="D527"/>
  <c r="D523"/>
  <c r="K522"/>
  <c r="K516"/>
  <c r="K518"/>
  <c r="L512"/>
  <c r="D525"/>
  <c r="K520"/>
  <c r="F184"/>
  <c r="O511" l="1"/>
  <c r="D530"/>
  <c r="K525"/>
  <c r="L517"/>
  <c r="L515"/>
  <c r="D532"/>
  <c r="D528"/>
  <c r="K527"/>
  <c r="G184"/>
  <c r="K521"/>
  <c r="K523"/>
  <c r="O516" l="1"/>
  <c r="K528"/>
  <c r="D535"/>
  <c r="K530"/>
  <c r="L522"/>
  <c r="L520"/>
  <c r="D537"/>
  <c r="D533"/>
  <c r="K532"/>
  <c r="H184"/>
  <c r="K526"/>
  <c r="O521" l="1"/>
  <c r="L525"/>
  <c r="K533"/>
  <c r="D542"/>
  <c r="D538"/>
  <c r="K537"/>
  <c r="D540"/>
  <c r="K535"/>
  <c r="L527"/>
  <c r="I184"/>
  <c r="K531"/>
  <c r="O526" l="1"/>
  <c r="L530"/>
  <c r="D545"/>
  <c r="K540"/>
  <c r="K538"/>
  <c r="L532"/>
  <c r="K536"/>
  <c r="D547"/>
  <c r="D543"/>
  <c r="K542"/>
  <c r="J184"/>
  <c r="O531" l="1"/>
  <c r="K543"/>
  <c r="L535"/>
  <c r="D550"/>
  <c r="K545"/>
  <c r="K184"/>
  <c r="D552"/>
  <c r="D548"/>
  <c r="K547"/>
  <c r="L537"/>
  <c r="K541"/>
  <c r="O536" l="1"/>
  <c r="K548"/>
  <c r="D555"/>
  <c r="K550"/>
  <c r="L184"/>
  <c r="L540"/>
  <c r="D557"/>
  <c r="D553"/>
  <c r="K552"/>
  <c r="K546"/>
  <c r="L542"/>
  <c r="O541" l="1"/>
  <c r="L545"/>
  <c r="K551"/>
  <c r="K553"/>
  <c r="D562"/>
  <c r="D558"/>
  <c r="K557"/>
  <c r="M184"/>
  <c r="D560"/>
  <c r="K555"/>
  <c r="L547"/>
  <c r="O546" l="1"/>
  <c r="D565"/>
  <c r="K560"/>
  <c r="K558"/>
  <c r="L552"/>
  <c r="L550"/>
  <c r="B186"/>
  <c r="K556"/>
  <c r="O184"/>
  <c r="AO184"/>
  <c r="D567"/>
  <c r="D563"/>
  <c r="K562"/>
  <c r="O551" l="1"/>
  <c r="K563"/>
  <c r="L555"/>
  <c r="L557"/>
  <c r="K561"/>
  <c r="D572"/>
  <c r="D568"/>
  <c r="K567"/>
  <c r="C186"/>
  <c r="D570"/>
  <c r="K565"/>
  <c r="O556" l="1"/>
  <c r="K566"/>
  <c r="D575"/>
  <c r="K570"/>
  <c r="K568"/>
  <c r="L560"/>
  <c r="D577"/>
  <c r="D573"/>
  <c r="K572"/>
  <c r="D186"/>
  <c r="L562"/>
  <c r="O561" l="1"/>
  <c r="K573"/>
  <c r="D582"/>
  <c r="D578"/>
  <c r="K577"/>
  <c r="E186"/>
  <c r="D580"/>
  <c r="K575"/>
  <c r="L567"/>
  <c r="K571"/>
  <c r="L565"/>
  <c r="O566" l="1"/>
  <c r="K576"/>
  <c r="D585"/>
  <c r="K580"/>
  <c r="K578"/>
  <c r="L572"/>
  <c r="F186"/>
  <c r="L570"/>
  <c r="D587"/>
  <c r="D583"/>
  <c r="K582"/>
  <c r="O571" l="1"/>
  <c r="D592"/>
  <c r="D588"/>
  <c r="K587"/>
  <c r="G186"/>
  <c r="D590"/>
  <c r="K585"/>
  <c r="K583"/>
  <c r="L577"/>
  <c r="K581"/>
  <c r="L575"/>
  <c r="O576" l="1"/>
  <c r="L582"/>
  <c r="D597"/>
  <c r="D593"/>
  <c r="K592"/>
  <c r="H186"/>
  <c r="L580"/>
  <c r="K586"/>
  <c r="D595"/>
  <c r="K590"/>
  <c r="K588"/>
  <c r="O581" l="1"/>
  <c r="L587"/>
  <c r="K591"/>
  <c r="L585"/>
  <c r="K593"/>
  <c r="D602"/>
  <c r="D598"/>
  <c r="K597"/>
  <c r="D600"/>
  <c r="K595"/>
  <c r="I186"/>
  <c r="O586" l="1"/>
  <c r="K596"/>
  <c r="D605"/>
  <c r="K600"/>
  <c r="K598"/>
  <c r="L592"/>
  <c r="D607"/>
  <c r="D603"/>
  <c r="K602"/>
  <c r="J186"/>
  <c r="L590"/>
  <c r="O591" l="1"/>
  <c r="K603"/>
  <c r="D610"/>
  <c r="K605"/>
  <c r="K186"/>
  <c r="D612"/>
  <c r="D608"/>
  <c r="K607"/>
  <c r="L597"/>
  <c r="K601"/>
  <c r="L595"/>
  <c r="O596" l="1"/>
  <c r="L186"/>
  <c r="L600"/>
  <c r="D617"/>
  <c r="D613"/>
  <c r="K612"/>
  <c r="K608"/>
  <c r="K606"/>
  <c r="D615"/>
  <c r="K610"/>
  <c r="L602"/>
  <c r="O601" l="1"/>
  <c r="K611"/>
  <c r="L605"/>
  <c r="K613"/>
  <c r="D622"/>
  <c r="D618"/>
  <c r="K617"/>
  <c r="M186"/>
  <c r="D620"/>
  <c r="K615"/>
  <c r="L607"/>
  <c r="O606" l="1"/>
  <c r="K618"/>
  <c r="L612"/>
  <c r="K616"/>
  <c r="D625"/>
  <c r="K620"/>
  <c r="AO186"/>
  <c r="O186"/>
  <c r="D627"/>
  <c r="D623"/>
  <c r="K622"/>
  <c r="B188"/>
  <c r="L610"/>
  <c r="O611" l="1"/>
  <c r="K623"/>
  <c r="K621"/>
  <c r="L615"/>
  <c r="C188"/>
  <c r="D632"/>
  <c r="D628"/>
  <c r="K627"/>
  <c r="D630"/>
  <c r="K625"/>
  <c r="L617"/>
  <c r="O616" l="1"/>
  <c r="K628"/>
  <c r="L622"/>
  <c r="K626"/>
  <c r="D635"/>
  <c r="K630"/>
  <c r="D637"/>
  <c r="D633"/>
  <c r="K632"/>
  <c r="D188"/>
  <c r="L620"/>
  <c r="O621" l="1"/>
  <c r="K631"/>
  <c r="L625"/>
  <c r="L627"/>
  <c r="E188"/>
  <c r="K633"/>
  <c r="D642"/>
  <c r="D638"/>
  <c r="K637"/>
  <c r="D640"/>
  <c r="K635"/>
  <c r="O626" l="1"/>
  <c r="K636"/>
  <c r="D645"/>
  <c r="K640"/>
  <c r="K638"/>
  <c r="L632"/>
  <c r="D647"/>
  <c r="D643"/>
  <c r="K642"/>
  <c r="F188"/>
  <c r="L630"/>
  <c r="O631" l="1"/>
  <c r="K643"/>
  <c r="L637"/>
  <c r="K641"/>
  <c r="L635"/>
  <c r="G188"/>
  <c r="D652"/>
  <c r="D648"/>
  <c r="K647"/>
  <c r="D650"/>
  <c r="K645"/>
  <c r="O636" l="1"/>
  <c r="D655"/>
  <c r="K650"/>
  <c r="D657"/>
  <c r="D653"/>
  <c r="K652"/>
  <c r="H188"/>
  <c r="L640"/>
  <c r="K646"/>
  <c r="K648"/>
  <c r="L642"/>
  <c r="O641" l="1"/>
  <c r="I188"/>
  <c r="K653"/>
  <c r="D662"/>
  <c r="D658"/>
  <c r="K657"/>
  <c r="D660"/>
  <c r="K655"/>
  <c r="L647"/>
  <c r="L645"/>
  <c r="K651"/>
  <c r="O646" l="1"/>
  <c r="L650"/>
  <c r="J188"/>
  <c r="K656"/>
  <c r="D665"/>
  <c r="K660"/>
  <c r="K658"/>
  <c r="L652"/>
  <c r="D667"/>
  <c r="D663"/>
  <c r="K662"/>
  <c r="O651" l="1"/>
  <c r="K663"/>
  <c r="D670"/>
  <c r="K665"/>
  <c r="K188"/>
  <c r="D672"/>
  <c r="D668"/>
  <c r="K667"/>
  <c r="L657"/>
  <c r="K661"/>
  <c r="L655"/>
  <c r="O656" l="1"/>
  <c r="K668"/>
  <c r="K666"/>
  <c r="D675"/>
  <c r="K670"/>
  <c r="L662"/>
  <c r="L188"/>
  <c r="L660"/>
  <c r="D677"/>
  <c r="D673"/>
  <c r="K672"/>
  <c r="O661" l="1"/>
  <c r="K673"/>
  <c r="D682"/>
  <c r="D678"/>
  <c r="K677"/>
  <c r="M188"/>
  <c r="D680"/>
  <c r="K675"/>
  <c r="L667"/>
  <c r="K671"/>
  <c r="L665"/>
  <c r="O666" l="1"/>
  <c r="B190"/>
  <c r="L670"/>
  <c r="K676"/>
  <c r="D685"/>
  <c r="K680"/>
  <c r="K678"/>
  <c r="L672"/>
  <c r="AO188"/>
  <c r="O188"/>
  <c r="D687"/>
  <c r="D683"/>
  <c r="K682"/>
  <c r="O671" l="1"/>
  <c r="K683"/>
  <c r="D690"/>
  <c r="K685"/>
  <c r="C190"/>
  <c r="D692"/>
  <c r="D688"/>
  <c r="K687"/>
  <c r="L677"/>
  <c r="K681"/>
  <c r="L675"/>
  <c r="O676" l="1"/>
  <c r="K688"/>
  <c r="K686"/>
  <c r="D695"/>
  <c r="K690"/>
  <c r="L682"/>
  <c r="D190"/>
  <c r="L680"/>
  <c r="D697"/>
  <c r="D693"/>
  <c r="K692"/>
  <c r="O681" l="1"/>
  <c r="K693"/>
  <c r="D702"/>
  <c r="D698"/>
  <c r="K697"/>
  <c r="E190"/>
  <c r="D700"/>
  <c r="K695"/>
  <c r="L687"/>
  <c r="K691"/>
  <c r="L685"/>
  <c r="O686" l="1"/>
  <c r="D707"/>
  <c r="D703"/>
  <c r="K702"/>
  <c r="F190"/>
  <c r="L690"/>
  <c r="K696"/>
  <c r="D705"/>
  <c r="K700"/>
  <c r="K698"/>
  <c r="L692"/>
  <c r="O691" l="1"/>
  <c r="D710"/>
  <c r="K705"/>
  <c r="G190"/>
  <c r="K703"/>
  <c r="L697"/>
  <c r="K701"/>
  <c r="L695"/>
  <c r="D712"/>
  <c r="D708"/>
  <c r="K707"/>
  <c r="O696" l="1"/>
  <c r="D717"/>
  <c r="D713"/>
  <c r="K712"/>
  <c r="H190"/>
  <c r="L700"/>
  <c r="L702"/>
  <c r="K708"/>
  <c r="K706"/>
  <c r="D715"/>
  <c r="K710"/>
  <c r="O701" l="1"/>
  <c r="D720"/>
  <c r="K715"/>
  <c r="K711"/>
  <c r="L705"/>
  <c r="L707"/>
  <c r="I190"/>
  <c r="K713"/>
  <c r="D722"/>
  <c r="D718"/>
  <c r="K717"/>
  <c r="O706" l="1"/>
  <c r="K718"/>
  <c r="L712"/>
  <c r="J190"/>
  <c r="L710"/>
  <c r="D727"/>
  <c r="D723"/>
  <c r="K722"/>
  <c r="K716"/>
  <c r="D725"/>
  <c r="K720"/>
  <c r="O711" l="1"/>
  <c r="D730"/>
  <c r="K725"/>
  <c r="K723"/>
  <c r="K190"/>
  <c r="K721"/>
  <c r="L715"/>
  <c r="D732"/>
  <c r="D728"/>
  <c r="K727"/>
  <c r="L717"/>
  <c r="O716" l="1"/>
  <c r="D737"/>
  <c r="D733"/>
  <c r="K732"/>
  <c r="K728"/>
  <c r="L722"/>
  <c r="L190"/>
  <c r="L720"/>
  <c r="K726"/>
  <c r="D735"/>
  <c r="K730"/>
  <c r="O721" l="1"/>
  <c r="K731"/>
  <c r="L725"/>
  <c r="L727"/>
  <c r="K733"/>
  <c r="D742"/>
  <c r="D738"/>
  <c r="K737"/>
  <c r="D740"/>
  <c r="K735"/>
  <c r="M190"/>
  <c r="O726" l="1"/>
  <c r="K736"/>
  <c r="D745"/>
  <c r="K740"/>
  <c r="D747"/>
  <c r="D743"/>
  <c r="K742"/>
  <c r="B192"/>
  <c r="L730"/>
  <c r="O190"/>
  <c r="AO190"/>
  <c r="K738"/>
  <c r="L732"/>
  <c r="O731" l="1"/>
  <c r="L737"/>
  <c r="C192"/>
  <c r="D752"/>
  <c r="D748"/>
  <c r="K747"/>
  <c r="D750"/>
  <c r="K745"/>
  <c r="K743"/>
  <c r="K741"/>
  <c r="L735"/>
  <c r="O736" l="1"/>
  <c r="L742"/>
  <c r="D757"/>
  <c r="D753"/>
  <c r="K752"/>
  <c r="D192"/>
  <c r="L740"/>
  <c r="K746"/>
  <c r="D755"/>
  <c r="K750"/>
  <c r="K748"/>
  <c r="O741" l="1"/>
  <c r="L747"/>
  <c r="K751"/>
  <c r="L745"/>
  <c r="D760"/>
  <c r="K755"/>
  <c r="E192"/>
  <c r="K753"/>
  <c r="D762"/>
  <c r="D758"/>
  <c r="K757"/>
  <c r="O746" l="1"/>
  <c r="D767"/>
  <c r="D763"/>
  <c r="K762"/>
  <c r="K756"/>
  <c r="D765"/>
  <c r="K760"/>
  <c r="K758"/>
  <c r="L752"/>
  <c r="F192"/>
  <c r="L750"/>
  <c r="O751" l="1"/>
  <c r="G192"/>
  <c r="D770"/>
  <c r="K765"/>
  <c r="K763"/>
  <c r="L757"/>
  <c r="K761"/>
  <c r="L755"/>
  <c r="D772"/>
  <c r="D768"/>
  <c r="K767"/>
  <c r="O756" l="1"/>
  <c r="K768"/>
  <c r="D777"/>
  <c r="D773"/>
  <c r="K772"/>
  <c r="H192"/>
  <c r="L760"/>
  <c r="L762"/>
  <c r="K766"/>
  <c r="D775"/>
  <c r="K770"/>
  <c r="O761" l="1"/>
  <c r="K771"/>
  <c r="L765"/>
  <c r="I192"/>
  <c r="K773"/>
  <c r="D782"/>
  <c r="D778"/>
  <c r="K777"/>
  <c r="D780"/>
  <c r="K775"/>
  <c r="L767"/>
  <c r="O766" l="1"/>
  <c r="K776"/>
  <c r="D785"/>
  <c r="K780"/>
  <c r="D787"/>
  <c r="D783"/>
  <c r="K782"/>
  <c r="J192"/>
  <c r="L770"/>
  <c r="K778"/>
  <c r="L772"/>
  <c r="O771" l="1"/>
  <c r="L777"/>
  <c r="K192"/>
  <c r="D792"/>
  <c r="D788"/>
  <c r="K787"/>
  <c r="D790"/>
  <c r="K785"/>
  <c r="K783"/>
  <c r="K781"/>
  <c r="L775"/>
  <c r="O776" l="1"/>
  <c r="L192"/>
  <c r="L780"/>
  <c r="K786"/>
  <c r="D795"/>
  <c r="K790"/>
  <c r="K788"/>
  <c r="L782"/>
  <c r="D797"/>
  <c r="D793"/>
  <c r="K792"/>
  <c r="O781" l="1"/>
  <c r="K793"/>
  <c r="D802"/>
  <c r="D798"/>
  <c r="K797"/>
  <c r="D800"/>
  <c r="K795"/>
  <c r="M192"/>
  <c r="L787"/>
  <c r="K791"/>
  <c r="L785"/>
  <c r="O786" l="1"/>
  <c r="K796"/>
  <c r="D805"/>
  <c r="K800"/>
  <c r="K798"/>
  <c r="L792"/>
  <c r="B194"/>
  <c r="L790"/>
  <c r="AO192"/>
  <c r="O192"/>
  <c r="D807"/>
  <c r="D803"/>
  <c r="K802"/>
  <c r="O791" l="1"/>
  <c r="D812"/>
  <c r="D808"/>
  <c r="K807"/>
  <c r="L797"/>
  <c r="K801"/>
  <c r="L795"/>
  <c r="K803"/>
  <c r="C194"/>
  <c r="D810"/>
  <c r="K805"/>
  <c r="O796" l="1"/>
  <c r="K806"/>
  <c r="K808"/>
  <c r="D815"/>
  <c r="K810"/>
  <c r="L802"/>
  <c r="D194"/>
  <c r="L800"/>
  <c r="D817"/>
  <c r="D813"/>
  <c r="K812"/>
  <c r="O801" l="1"/>
  <c r="K813"/>
  <c r="D822"/>
  <c r="D818"/>
  <c r="K817"/>
  <c r="E194"/>
  <c r="K811"/>
  <c r="L807"/>
  <c r="L805"/>
  <c r="D820"/>
  <c r="K815"/>
  <c r="O806" l="1"/>
  <c r="K818"/>
  <c r="L812"/>
  <c r="K816"/>
  <c r="D825"/>
  <c r="K820"/>
  <c r="F194"/>
  <c r="L810"/>
  <c r="D827"/>
  <c r="D823"/>
  <c r="K822"/>
  <c r="O811" l="1"/>
  <c r="D832"/>
  <c r="D828"/>
  <c r="K827"/>
  <c r="G194"/>
  <c r="K821"/>
  <c r="L815"/>
  <c r="K823"/>
  <c r="D830"/>
  <c r="K825"/>
  <c r="L817"/>
  <c r="O816" l="1"/>
  <c r="K828"/>
  <c r="K826"/>
  <c r="D835"/>
  <c r="K830"/>
  <c r="L822"/>
  <c r="H194"/>
  <c r="L820"/>
  <c r="D837"/>
  <c r="D833"/>
  <c r="K832"/>
  <c r="O821" l="1"/>
  <c r="D840"/>
  <c r="K835"/>
  <c r="L827"/>
  <c r="K833"/>
  <c r="D842"/>
  <c r="D838"/>
  <c r="K837"/>
  <c r="I194"/>
  <c r="K831"/>
  <c r="L825"/>
  <c r="O826" l="1"/>
  <c r="J194"/>
  <c r="L830"/>
  <c r="D847"/>
  <c r="D843"/>
  <c r="K842"/>
  <c r="K836"/>
  <c r="D845"/>
  <c r="K840"/>
  <c r="K838"/>
  <c r="L832"/>
  <c r="O831" l="1"/>
  <c r="L837"/>
  <c r="K841"/>
  <c r="L835"/>
  <c r="D852"/>
  <c r="D848"/>
  <c r="K847"/>
  <c r="K194"/>
  <c r="D850"/>
  <c r="K845"/>
  <c r="K843"/>
  <c r="O836" l="1"/>
  <c r="K848"/>
  <c r="K846"/>
  <c r="D855"/>
  <c r="K850"/>
  <c r="L842"/>
  <c r="D857"/>
  <c r="D853"/>
  <c r="K852"/>
  <c r="L194"/>
  <c r="L840"/>
  <c r="O841" l="1"/>
  <c r="K851"/>
  <c r="L845"/>
  <c r="L847"/>
  <c r="M194"/>
  <c r="K853"/>
  <c r="D862"/>
  <c r="D858"/>
  <c r="K857"/>
  <c r="D860"/>
  <c r="K855"/>
  <c r="O846" l="1"/>
  <c r="D867"/>
  <c r="D863"/>
  <c r="K862"/>
  <c r="K856"/>
  <c r="D865"/>
  <c r="K860"/>
  <c r="K858"/>
  <c r="L852"/>
  <c r="AO194"/>
  <c r="O194"/>
  <c r="B196"/>
  <c r="L850"/>
  <c r="O851" l="1"/>
  <c r="C196"/>
  <c r="D870"/>
  <c r="K865"/>
  <c r="K863"/>
  <c r="L857"/>
  <c r="K861"/>
  <c r="L855"/>
  <c r="D872"/>
  <c r="D868"/>
  <c r="K867"/>
  <c r="O856" l="1"/>
  <c r="K868"/>
  <c r="L862"/>
  <c r="D877"/>
  <c r="D873"/>
  <c r="K872"/>
  <c r="D196"/>
  <c r="L860"/>
  <c r="K866"/>
  <c r="D875"/>
  <c r="K870"/>
  <c r="O861" l="1"/>
  <c r="K871"/>
  <c r="L865"/>
  <c r="D880"/>
  <c r="K875"/>
  <c r="E196"/>
  <c r="K873"/>
  <c r="D882"/>
  <c r="D878"/>
  <c r="K877"/>
  <c r="L867"/>
  <c r="O866" l="1"/>
  <c r="D887"/>
  <c r="D883"/>
  <c r="K882"/>
  <c r="K876"/>
  <c r="D885"/>
  <c r="K880"/>
  <c r="K878"/>
  <c r="L872"/>
  <c r="F196"/>
  <c r="L870"/>
  <c r="O871" l="1"/>
  <c r="G196"/>
  <c r="D890"/>
  <c r="K885"/>
  <c r="K883"/>
  <c r="L877"/>
  <c r="K881"/>
  <c r="L875"/>
  <c r="D892"/>
  <c r="D888"/>
  <c r="K887"/>
  <c r="O876" l="1"/>
  <c r="K888"/>
  <c r="H196"/>
  <c r="L880"/>
  <c r="L882"/>
  <c r="D897"/>
  <c r="D893"/>
  <c r="K892"/>
  <c r="K886"/>
  <c r="D895"/>
  <c r="K890"/>
  <c r="O881" l="1"/>
  <c r="K891"/>
  <c r="D900"/>
  <c r="K895"/>
  <c r="L885"/>
  <c r="K893"/>
  <c r="I196"/>
  <c r="D902"/>
  <c r="D898"/>
  <c r="K897"/>
  <c r="L887"/>
  <c r="O886" l="1"/>
  <c r="K898"/>
  <c r="D907"/>
  <c r="D903"/>
  <c r="K902"/>
  <c r="K896"/>
  <c r="L892"/>
  <c r="J196"/>
  <c r="D905"/>
  <c r="K900"/>
  <c r="L890"/>
  <c r="O891" l="1"/>
  <c r="K196"/>
  <c r="K901"/>
  <c r="D910"/>
  <c r="K905"/>
  <c r="L895"/>
  <c r="K903"/>
  <c r="L897"/>
  <c r="D912"/>
  <c r="D908"/>
  <c r="K907"/>
  <c r="O896" l="1"/>
  <c r="K908"/>
  <c r="D917"/>
  <c r="D913"/>
  <c r="K912"/>
  <c r="L902"/>
  <c r="L196"/>
  <c r="D915"/>
  <c r="K910"/>
  <c r="L900"/>
  <c r="K906"/>
  <c r="O901" l="1"/>
  <c r="L905"/>
  <c r="M196"/>
  <c r="D920"/>
  <c r="K915"/>
  <c r="K913"/>
  <c r="L907"/>
  <c r="K911"/>
  <c r="D922"/>
  <c r="D918"/>
  <c r="K917"/>
  <c r="O906" l="1"/>
  <c r="D927"/>
  <c r="D923"/>
  <c r="K922"/>
  <c r="L910"/>
  <c r="D925"/>
  <c r="K920"/>
  <c r="AO196"/>
  <c r="O196"/>
  <c r="K918"/>
  <c r="L912"/>
  <c r="K916"/>
  <c r="B198"/>
  <c r="O911" l="1"/>
  <c r="C198"/>
  <c r="K923"/>
  <c r="L915"/>
  <c r="L917"/>
  <c r="K921"/>
  <c r="D930"/>
  <c r="K925"/>
  <c r="D932"/>
  <c r="D928"/>
  <c r="K927"/>
  <c r="O916" l="1"/>
  <c r="K926"/>
  <c r="D198"/>
  <c r="K928"/>
  <c r="D937"/>
  <c r="D933"/>
  <c r="K932"/>
  <c r="D935"/>
  <c r="K930"/>
  <c r="L920"/>
  <c r="L922"/>
  <c r="O921" l="1"/>
  <c r="E198"/>
  <c r="D940"/>
  <c r="K935"/>
  <c r="K933"/>
  <c r="L927"/>
  <c r="L925"/>
  <c r="K931"/>
  <c r="D942"/>
  <c r="D938"/>
  <c r="K937"/>
  <c r="O926" l="1"/>
  <c r="K938"/>
  <c r="F198"/>
  <c r="L932"/>
  <c r="K936"/>
  <c r="D947"/>
  <c r="D943"/>
  <c r="K942"/>
  <c r="L930"/>
  <c r="D945"/>
  <c r="K940"/>
  <c r="O931" l="1"/>
  <c r="K941"/>
  <c r="D950"/>
  <c r="K945"/>
  <c r="D952"/>
  <c r="D948"/>
  <c r="K947"/>
  <c r="G198"/>
  <c r="K943"/>
  <c r="L935"/>
  <c r="L937"/>
  <c r="O936" l="1"/>
  <c r="H198"/>
  <c r="K948"/>
  <c r="D957"/>
  <c r="D953"/>
  <c r="K952"/>
  <c r="D955"/>
  <c r="K950"/>
  <c r="L940"/>
  <c r="L942"/>
  <c r="K946"/>
  <c r="O941" l="1"/>
  <c r="L945"/>
  <c r="K951"/>
  <c r="D962"/>
  <c r="D958"/>
  <c r="K957"/>
  <c r="I198"/>
  <c r="D960"/>
  <c r="K955"/>
  <c r="K953"/>
  <c r="L947"/>
  <c r="O946" l="1"/>
  <c r="L952"/>
  <c r="D965"/>
  <c r="K960"/>
  <c r="D967"/>
  <c r="D963"/>
  <c r="K962"/>
  <c r="L950"/>
  <c r="K956"/>
  <c r="K958"/>
  <c r="J198"/>
  <c r="O951" l="1"/>
  <c r="L957"/>
  <c r="D972"/>
  <c r="D968"/>
  <c r="K967"/>
  <c r="K961"/>
  <c r="D970"/>
  <c r="K965"/>
  <c r="L955"/>
  <c r="K198"/>
  <c r="K963"/>
  <c r="O956" l="1"/>
  <c r="K966"/>
  <c r="K968"/>
  <c r="D977"/>
  <c r="D973"/>
  <c r="K972"/>
  <c r="L962"/>
  <c r="L198"/>
  <c r="D975"/>
  <c r="K970"/>
  <c r="L960"/>
  <c r="O961" l="1"/>
  <c r="M198"/>
  <c r="D980"/>
  <c r="K975"/>
  <c r="K973"/>
  <c r="L967"/>
  <c r="K971"/>
  <c r="D982"/>
  <c r="D978"/>
  <c r="K977"/>
  <c r="L965"/>
  <c r="O966" l="1"/>
  <c r="D987"/>
  <c r="D983"/>
  <c r="K982"/>
  <c r="L970"/>
  <c r="L972"/>
  <c r="K976"/>
  <c r="B200"/>
  <c r="K978"/>
  <c r="D985"/>
  <c r="K980"/>
  <c r="O198"/>
  <c r="AO198"/>
  <c r="O971" l="1"/>
  <c r="K981"/>
  <c r="D990"/>
  <c r="K985"/>
  <c r="L977"/>
  <c r="C200"/>
  <c r="K983"/>
  <c r="L975"/>
  <c r="D992"/>
  <c r="D988"/>
  <c r="K987"/>
  <c r="O976" l="1"/>
  <c r="K988"/>
  <c r="D997"/>
  <c r="D993"/>
  <c r="K992"/>
  <c r="D995"/>
  <c r="K990"/>
  <c r="L980"/>
  <c r="D200"/>
  <c r="L982"/>
  <c r="K986"/>
  <c r="O981" l="1"/>
  <c r="K991"/>
  <c r="D1002"/>
  <c r="D998"/>
  <c r="K997"/>
  <c r="L985"/>
  <c r="E200"/>
  <c r="D1000"/>
  <c r="K995"/>
  <c r="K993"/>
  <c r="L987"/>
  <c r="O986" l="1"/>
  <c r="L992"/>
  <c r="K996"/>
  <c r="F200"/>
  <c r="D1007"/>
  <c r="D1003"/>
  <c r="K1002"/>
  <c r="L990"/>
  <c r="D1005"/>
  <c r="K1000"/>
  <c r="K998"/>
  <c r="O991" l="1"/>
  <c r="K1001"/>
  <c r="D1010"/>
  <c r="K1005"/>
  <c r="D1012"/>
  <c r="D1008"/>
  <c r="K1007"/>
  <c r="L995"/>
  <c r="L997"/>
  <c r="G200"/>
  <c r="K1003"/>
  <c r="O996" l="1"/>
  <c r="H200"/>
  <c r="K1008"/>
  <c r="D1017"/>
  <c r="D1013"/>
  <c r="K1012"/>
  <c r="D1015"/>
  <c r="K1010"/>
  <c r="L1000"/>
  <c r="L1002"/>
  <c r="K1006"/>
  <c r="O1001" l="1"/>
  <c r="L1005"/>
  <c r="K1011"/>
  <c r="D1022"/>
  <c r="D1018"/>
  <c r="K1017"/>
  <c r="I200"/>
  <c r="D1020"/>
  <c r="K1015"/>
  <c r="K1013"/>
  <c r="L1007"/>
  <c r="O1006" l="1"/>
  <c r="L1012"/>
  <c r="K1016"/>
  <c r="D1027"/>
  <c r="D1023"/>
  <c r="K1022"/>
  <c r="L1010"/>
  <c r="D1025"/>
  <c r="K1020"/>
  <c r="K1018"/>
  <c r="J200"/>
  <c r="O1011" l="1"/>
  <c r="K1021"/>
  <c r="D1030"/>
  <c r="K1025"/>
  <c r="D1032"/>
  <c r="D1028"/>
  <c r="K1027"/>
  <c r="L1015"/>
  <c r="L1017"/>
  <c r="K200"/>
  <c r="K1023"/>
  <c r="O1016" l="1"/>
  <c r="K1028"/>
  <c r="D1037"/>
  <c r="D1033"/>
  <c r="K1032"/>
  <c r="D1035"/>
  <c r="K1030"/>
  <c r="L1020"/>
  <c r="L1022"/>
  <c r="L200"/>
  <c r="K1026"/>
  <c r="O1021" l="1"/>
  <c r="M200"/>
  <c r="D1040"/>
  <c r="K1035"/>
  <c r="L1027"/>
  <c r="L1025"/>
  <c r="K1031"/>
  <c r="K1033"/>
  <c r="D1042"/>
  <c r="D1038"/>
  <c r="K1037"/>
  <c r="O1026" l="1"/>
  <c r="K1038"/>
  <c r="L1032"/>
  <c r="B202"/>
  <c r="K1036"/>
  <c r="D1047"/>
  <c r="D1043"/>
  <c r="K1042"/>
  <c r="L1030"/>
  <c r="D1045"/>
  <c r="K1040"/>
  <c r="O200"/>
  <c r="AO200"/>
  <c r="O1031" l="1"/>
  <c r="C202"/>
  <c r="L1035"/>
  <c r="L1037"/>
  <c r="K1041"/>
  <c r="D1050"/>
  <c r="K1045"/>
  <c r="K1043"/>
  <c r="D1052"/>
  <c r="D1048"/>
  <c r="K1047"/>
  <c r="O1036" l="1"/>
  <c r="L1042"/>
  <c r="K1046"/>
  <c r="D202"/>
  <c r="K1048"/>
  <c r="D1057"/>
  <c r="D1053"/>
  <c r="K1052"/>
  <c r="D1055"/>
  <c r="K1050"/>
  <c r="L1040"/>
  <c r="O1041" l="1"/>
  <c r="K1051"/>
  <c r="K1053"/>
  <c r="D1062"/>
  <c r="D1058"/>
  <c r="K1057"/>
  <c r="E202"/>
  <c r="D1060"/>
  <c r="K1055"/>
  <c r="L1047"/>
  <c r="L1045"/>
  <c r="O1046" l="1"/>
  <c r="D1065"/>
  <c r="K1060"/>
  <c r="K1058"/>
  <c r="L1052"/>
  <c r="F202"/>
  <c r="K1056"/>
  <c r="D1067"/>
  <c r="D1063"/>
  <c r="K1062"/>
  <c r="L1050"/>
  <c r="O1051" l="1"/>
  <c r="K1063"/>
  <c r="D1072"/>
  <c r="D1068"/>
  <c r="K1067"/>
  <c r="L1055"/>
  <c r="L1057"/>
  <c r="G202"/>
  <c r="K1061"/>
  <c r="D1070"/>
  <c r="K1065"/>
  <c r="O1056" l="1"/>
  <c r="D1075"/>
  <c r="K1070"/>
  <c r="L1060"/>
  <c r="K1066"/>
  <c r="H202"/>
  <c r="L1062"/>
  <c r="K1068"/>
  <c r="D1077"/>
  <c r="D1073"/>
  <c r="K1072"/>
  <c r="O1061" l="1"/>
  <c r="K1073"/>
  <c r="D1082"/>
  <c r="D1078"/>
  <c r="K1077"/>
  <c r="L1065"/>
  <c r="K1071"/>
  <c r="L1067"/>
  <c r="I202"/>
  <c r="D1080"/>
  <c r="K1075"/>
  <c r="O1066" l="1"/>
  <c r="K1076"/>
  <c r="D1085"/>
  <c r="K1080"/>
  <c r="L1070"/>
  <c r="K1078"/>
  <c r="L1072"/>
  <c r="J202"/>
  <c r="D1087"/>
  <c r="D1083"/>
  <c r="K1082"/>
  <c r="O1071" l="1"/>
  <c r="K1081"/>
  <c r="D1090"/>
  <c r="K1085"/>
  <c r="L1075"/>
  <c r="K1083"/>
  <c r="D1092"/>
  <c r="D1088"/>
  <c r="K1087"/>
  <c r="L1077"/>
  <c r="K202"/>
  <c r="O1076" l="1"/>
  <c r="K1088"/>
  <c r="D1097"/>
  <c r="D1093"/>
  <c r="K1092"/>
  <c r="K1086"/>
  <c r="L1082"/>
  <c r="L202"/>
  <c r="D1095"/>
  <c r="K1090"/>
  <c r="L1080"/>
  <c r="O1081" l="1"/>
  <c r="M202"/>
  <c r="D1100"/>
  <c r="K1095"/>
  <c r="L1085"/>
  <c r="L1087"/>
  <c r="K1091"/>
  <c r="K1093"/>
  <c r="D1102"/>
  <c r="D1098"/>
  <c r="K1097"/>
  <c r="O1086" l="1"/>
  <c r="D1107"/>
  <c r="D1103"/>
  <c r="K1102"/>
  <c r="L1090"/>
  <c r="D1105"/>
  <c r="K1100"/>
  <c r="AO202"/>
  <c r="O202"/>
  <c r="K1098"/>
  <c r="L1092"/>
  <c r="B204"/>
  <c r="K1096"/>
  <c r="O1091" l="1"/>
  <c r="C204"/>
  <c r="L1095"/>
  <c r="L1097"/>
  <c r="K1101"/>
  <c r="D1110"/>
  <c r="K1105"/>
  <c r="K1103"/>
  <c r="D1112"/>
  <c r="D1108"/>
  <c r="K1107"/>
  <c r="O1096" l="1"/>
  <c r="K1108"/>
  <c r="D1117"/>
  <c r="D1113"/>
  <c r="K1112"/>
  <c r="D1115"/>
  <c r="K1110"/>
  <c r="L1100"/>
  <c r="L1102"/>
  <c r="K1106"/>
  <c r="D204"/>
  <c r="O1101" l="1"/>
  <c r="L1105"/>
  <c r="E204"/>
  <c r="D1120"/>
  <c r="K1115"/>
  <c r="L1107"/>
  <c r="K1111"/>
  <c r="K1113"/>
  <c r="D1122"/>
  <c r="D1118"/>
  <c r="K1117"/>
  <c r="O1106" l="1"/>
  <c r="D1127"/>
  <c r="D1123"/>
  <c r="K1122"/>
  <c r="L1110"/>
  <c r="K1116"/>
  <c r="F204"/>
  <c r="K1118"/>
  <c r="L1112"/>
  <c r="D1125"/>
  <c r="K1120"/>
  <c r="O1111" l="1"/>
  <c r="K1121"/>
  <c r="D1130"/>
  <c r="K1125"/>
  <c r="L1117"/>
  <c r="G204"/>
  <c r="L1115"/>
  <c r="K1123"/>
  <c r="D1132"/>
  <c r="D1128"/>
  <c r="K1127"/>
  <c r="O1116" l="1"/>
  <c r="D1137"/>
  <c r="D1133"/>
  <c r="K1132"/>
  <c r="L1122"/>
  <c r="H204"/>
  <c r="D1135"/>
  <c r="K1130"/>
  <c r="L1120"/>
  <c r="K1128"/>
  <c r="K1126"/>
  <c r="O1121" l="1"/>
  <c r="L1125"/>
  <c r="L1127"/>
  <c r="K1131"/>
  <c r="K1133"/>
  <c r="D1142"/>
  <c r="D1138"/>
  <c r="K1137"/>
  <c r="I204"/>
  <c r="D1140"/>
  <c r="K1135"/>
  <c r="O1126" l="1"/>
  <c r="D1145"/>
  <c r="K1140"/>
  <c r="K1138"/>
  <c r="L1132"/>
  <c r="J204"/>
  <c r="K1136"/>
  <c r="D1147"/>
  <c r="D1143"/>
  <c r="K1142"/>
  <c r="L1130"/>
  <c r="O1131" l="1"/>
  <c r="K1143"/>
  <c r="D1152"/>
  <c r="D1148"/>
  <c r="K1147"/>
  <c r="K204"/>
  <c r="L1135"/>
  <c r="L1137"/>
  <c r="K1141"/>
  <c r="D1150"/>
  <c r="K1145"/>
  <c r="O1136" l="1"/>
  <c r="K1146"/>
  <c r="D1155"/>
  <c r="K1150"/>
  <c r="L1140"/>
  <c r="L1142"/>
  <c r="L204"/>
  <c r="K1148"/>
  <c r="D1157"/>
  <c r="D1153"/>
  <c r="K1152"/>
  <c r="O1141" l="1"/>
  <c r="L1147"/>
  <c r="K1151"/>
  <c r="K1153"/>
  <c r="D1162"/>
  <c r="D1158"/>
  <c r="K1157"/>
  <c r="M204"/>
  <c r="D1160"/>
  <c r="K1155"/>
  <c r="L1145"/>
  <c r="O1146" l="1"/>
  <c r="B206"/>
  <c r="D1165"/>
  <c r="K1160"/>
  <c r="AO204"/>
  <c r="O204"/>
  <c r="K1158"/>
  <c r="L1152"/>
  <c r="K1156"/>
  <c r="D1167"/>
  <c r="D1163"/>
  <c r="K1162"/>
  <c r="L1150"/>
  <c r="O1151" l="1"/>
  <c r="K1163"/>
  <c r="D1172"/>
  <c r="D1168"/>
  <c r="K1167"/>
  <c r="L1155"/>
  <c r="L1157"/>
  <c r="C206"/>
  <c r="K1161"/>
  <c r="D1170"/>
  <c r="K1165"/>
  <c r="O1156" l="1"/>
  <c r="D1175"/>
  <c r="K1170"/>
  <c r="L1160"/>
  <c r="K1168"/>
  <c r="D1177"/>
  <c r="D1173"/>
  <c r="K1172"/>
  <c r="K1166"/>
  <c r="D206"/>
  <c r="L1162"/>
  <c r="O1161" l="1"/>
  <c r="L1165"/>
  <c r="L1167"/>
  <c r="E206"/>
  <c r="D1180"/>
  <c r="K1175"/>
  <c r="K1173"/>
  <c r="D1182"/>
  <c r="D1178"/>
  <c r="K1177"/>
  <c r="K1171"/>
  <c r="O1166" l="1"/>
  <c r="D1187"/>
  <c r="D1183"/>
  <c r="K1182"/>
  <c r="L1170"/>
  <c r="K1178"/>
  <c r="L1172"/>
  <c r="D1185"/>
  <c r="K1180"/>
  <c r="F206"/>
  <c r="K1176"/>
  <c r="O1171" l="1"/>
  <c r="L1175"/>
  <c r="K1181"/>
  <c r="D1190"/>
  <c r="K1185"/>
  <c r="L1177"/>
  <c r="G206"/>
  <c r="K1183"/>
  <c r="D1192"/>
  <c r="D1188"/>
  <c r="K1187"/>
  <c r="O1176" l="1"/>
  <c r="K1188"/>
  <c r="L1182"/>
  <c r="D1195"/>
  <c r="K1190"/>
  <c r="L1180"/>
  <c r="D1197"/>
  <c r="D1193"/>
  <c r="K1192"/>
  <c r="K1186"/>
  <c r="H206"/>
  <c r="O1181" l="1"/>
  <c r="K1193"/>
  <c r="D1202"/>
  <c r="D1198"/>
  <c r="K1197"/>
  <c r="K1191"/>
  <c r="L1187"/>
  <c r="L1185"/>
  <c r="I206"/>
  <c r="D1200"/>
  <c r="K1195"/>
  <c r="O1186" l="1"/>
  <c r="K1196"/>
  <c r="L1190"/>
  <c r="K1198"/>
  <c r="L1192"/>
  <c r="D1205"/>
  <c r="K1200"/>
  <c r="J206"/>
  <c r="D1207"/>
  <c r="D1203"/>
  <c r="K1202"/>
  <c r="O1191" l="1"/>
  <c r="K1203"/>
  <c r="D1212"/>
  <c r="D1208"/>
  <c r="K1207"/>
  <c r="K1201"/>
  <c r="D1210"/>
  <c r="K1205"/>
  <c r="L1197"/>
  <c r="K206"/>
  <c r="L1195"/>
  <c r="O1196" l="1"/>
  <c r="K1206"/>
  <c r="L1202"/>
  <c r="L206"/>
  <c r="D1215"/>
  <c r="K1210"/>
  <c r="L1200"/>
  <c r="K1208"/>
  <c r="D1217"/>
  <c r="D1213"/>
  <c r="K1212"/>
  <c r="O1201" l="1"/>
  <c r="K1213"/>
  <c r="L1207"/>
  <c r="M206"/>
  <c r="D1220"/>
  <c r="K1215"/>
  <c r="L1205"/>
  <c r="D1222"/>
  <c r="D1218"/>
  <c r="K1217"/>
  <c r="K1211"/>
  <c r="O1206" l="1"/>
  <c r="L1210"/>
  <c r="K1218"/>
  <c r="B208"/>
  <c r="D1225"/>
  <c r="K1220"/>
  <c r="O206"/>
  <c r="AO206"/>
  <c r="L1212"/>
  <c r="D1227"/>
  <c r="D1223"/>
  <c r="K1222"/>
  <c r="K1216"/>
  <c r="O1211" l="1"/>
  <c r="K1223"/>
  <c r="D1232"/>
  <c r="D1228"/>
  <c r="K1227"/>
  <c r="L1215"/>
  <c r="K1221"/>
  <c r="D1230"/>
  <c r="K1225"/>
  <c r="L1217"/>
  <c r="C208"/>
  <c r="O1216" l="1"/>
  <c r="D1235"/>
  <c r="K1230"/>
  <c r="L1220"/>
  <c r="L1222"/>
  <c r="K1226"/>
  <c r="D208"/>
  <c r="K1228"/>
  <c r="D1237"/>
  <c r="D1233"/>
  <c r="K1232"/>
  <c r="O1221" l="1"/>
  <c r="L1227"/>
  <c r="K1231"/>
  <c r="K1233"/>
  <c r="D1242"/>
  <c r="D1238"/>
  <c r="K1237"/>
  <c r="L1225"/>
  <c r="E208"/>
  <c r="D1240"/>
  <c r="K1235"/>
  <c r="O1226" l="1"/>
  <c r="D1245"/>
  <c r="K1240"/>
  <c r="D1247"/>
  <c r="D1243"/>
  <c r="K1242"/>
  <c r="K1236"/>
  <c r="F208"/>
  <c r="K1238"/>
  <c r="L1232"/>
  <c r="L1230"/>
  <c r="O1231" l="1"/>
  <c r="G208"/>
  <c r="L1237"/>
  <c r="L1235"/>
  <c r="K1243"/>
  <c r="D1252"/>
  <c r="D1248"/>
  <c r="K1247"/>
  <c r="K1241"/>
  <c r="D1250"/>
  <c r="K1245"/>
  <c r="O1236" l="1"/>
  <c r="K1246"/>
  <c r="K1248"/>
  <c r="D1257"/>
  <c r="D1253"/>
  <c r="K1252"/>
  <c r="D1255"/>
  <c r="K1250"/>
  <c r="L1240"/>
  <c r="L1242"/>
  <c r="H208"/>
  <c r="O1241" l="1"/>
  <c r="K1251"/>
  <c r="K1253"/>
  <c r="D1262"/>
  <c r="D1258"/>
  <c r="K1257"/>
  <c r="L1245"/>
  <c r="I208"/>
  <c r="D1260"/>
  <c r="K1255"/>
  <c r="L1247"/>
  <c r="O1246" l="1"/>
  <c r="K1256"/>
  <c r="D1267"/>
  <c r="D1263"/>
  <c r="K1262"/>
  <c r="L1250"/>
  <c r="D1265"/>
  <c r="K1260"/>
  <c r="J208"/>
  <c r="K1258"/>
  <c r="L1252"/>
  <c r="O1251" l="1"/>
  <c r="L1257"/>
  <c r="K1261"/>
  <c r="D1270"/>
  <c r="K1265"/>
  <c r="K1263"/>
  <c r="D1272"/>
  <c r="D1268"/>
  <c r="K1267"/>
  <c r="L1255"/>
  <c r="K208"/>
  <c r="O1256" l="1"/>
  <c r="L208"/>
  <c r="L1262"/>
  <c r="K1266"/>
  <c r="K1268"/>
  <c r="D1277"/>
  <c r="D1273"/>
  <c r="K1272"/>
  <c r="D1275"/>
  <c r="K1270"/>
  <c r="L1260"/>
  <c r="O1261" l="1"/>
  <c r="M208"/>
  <c r="D1280"/>
  <c r="K1275"/>
  <c r="L1267"/>
  <c r="K1271"/>
  <c r="K1273"/>
  <c r="D1282"/>
  <c r="D1278"/>
  <c r="K1277"/>
  <c r="L1265"/>
  <c r="O1266" l="1"/>
  <c r="B210"/>
  <c r="D1287"/>
  <c r="D1283"/>
  <c r="K1282"/>
  <c r="L1270"/>
  <c r="D1285"/>
  <c r="K1280"/>
  <c r="AO208"/>
  <c r="O208"/>
  <c r="K1278"/>
  <c r="L1272"/>
  <c r="K1276"/>
  <c r="O1271" l="1"/>
  <c r="C210"/>
  <c r="L1275"/>
  <c r="L1277"/>
  <c r="K1281"/>
  <c r="D1290"/>
  <c r="K1285"/>
  <c r="K1283"/>
  <c r="D1292"/>
  <c r="D1288"/>
  <c r="K1287"/>
  <c r="O1276" l="1"/>
  <c r="L1282"/>
  <c r="K1286"/>
  <c r="K1288"/>
  <c r="D1297"/>
  <c r="D1293"/>
  <c r="K1292"/>
  <c r="D1295"/>
  <c r="K1290"/>
  <c r="L1280"/>
  <c r="D210"/>
  <c r="O1281" l="1"/>
  <c r="K1291"/>
  <c r="K1293"/>
  <c r="D1302"/>
  <c r="D1298"/>
  <c r="K1297"/>
  <c r="E210"/>
  <c r="D1300"/>
  <c r="K1295"/>
  <c r="L1287"/>
  <c r="L1285"/>
  <c r="O1286" l="1"/>
  <c r="F210"/>
  <c r="D1305"/>
  <c r="K1300"/>
  <c r="K1298"/>
  <c r="L1292"/>
  <c r="K1296"/>
  <c r="D1307"/>
  <c r="D1303"/>
  <c r="K1302"/>
  <c r="L1290"/>
  <c r="O1291" l="1"/>
  <c r="G210"/>
  <c r="L1297"/>
  <c r="K1303"/>
  <c r="D1312"/>
  <c r="D1308"/>
  <c r="K1307"/>
  <c r="L1295"/>
  <c r="K1301"/>
  <c r="D1310"/>
  <c r="K1305"/>
  <c r="O1296" l="1"/>
  <c r="K1306"/>
  <c r="D1315"/>
  <c r="K1310"/>
  <c r="L1300"/>
  <c r="K1308"/>
  <c r="D1317"/>
  <c r="D1313"/>
  <c r="K1312"/>
  <c r="H210"/>
  <c r="L1302"/>
  <c r="O1301" l="1"/>
  <c r="K1313"/>
  <c r="D1322"/>
  <c r="D1318"/>
  <c r="K1317"/>
  <c r="K1311"/>
  <c r="L1307"/>
  <c r="I210"/>
  <c r="D1320"/>
  <c r="K1315"/>
  <c r="L1305"/>
  <c r="O1306" l="1"/>
  <c r="K1316"/>
  <c r="D1327"/>
  <c r="D1323"/>
  <c r="K1322"/>
  <c r="J210"/>
  <c r="D1325"/>
  <c r="K1320"/>
  <c r="L1310"/>
  <c r="K1318"/>
  <c r="L1312"/>
  <c r="O1311" l="1"/>
  <c r="D1332"/>
  <c r="D1328"/>
  <c r="K1327"/>
  <c r="L1315"/>
  <c r="L1317"/>
  <c r="K210"/>
  <c r="K1321"/>
  <c r="D1330"/>
  <c r="K1325"/>
  <c r="K1323"/>
  <c r="O1316" l="1"/>
  <c r="K1326"/>
  <c r="K1328"/>
  <c r="D1337"/>
  <c r="D1333"/>
  <c r="K1332"/>
  <c r="L1322"/>
  <c r="D1335"/>
  <c r="K1330"/>
  <c r="L1320"/>
  <c r="L210"/>
  <c r="O1321" l="1"/>
  <c r="K1331"/>
  <c r="K1333"/>
  <c r="D1342"/>
  <c r="D1338"/>
  <c r="K1337"/>
  <c r="L1325"/>
  <c r="M210"/>
  <c r="D1340"/>
  <c r="K1335"/>
  <c r="L1327"/>
  <c r="O1326" l="1"/>
  <c r="K1336"/>
  <c r="B212"/>
  <c r="K1338"/>
  <c r="L1332"/>
  <c r="D1345"/>
  <c r="K1340"/>
  <c r="O210"/>
  <c r="AO210"/>
  <c r="D1347"/>
  <c r="D1343"/>
  <c r="K1342"/>
  <c r="L1330"/>
  <c r="O1331" l="1"/>
  <c r="C212"/>
  <c r="K1343"/>
  <c r="K1341"/>
  <c r="D1350"/>
  <c r="K1345"/>
  <c r="L1337"/>
  <c r="D1352"/>
  <c r="D1348"/>
  <c r="K1347"/>
  <c r="L1335"/>
  <c r="O1336" l="1"/>
  <c r="D212"/>
  <c r="K1348"/>
  <c r="D1357"/>
  <c r="D1353"/>
  <c r="K1352"/>
  <c r="D1355"/>
  <c r="K1350"/>
  <c r="L1340"/>
  <c r="L1342"/>
  <c r="K1346"/>
  <c r="O1341" l="1"/>
  <c r="K1351"/>
  <c r="K1353"/>
  <c r="D1362"/>
  <c r="D1358"/>
  <c r="K1357"/>
  <c r="L1345"/>
  <c r="E212"/>
  <c r="D1360"/>
  <c r="K1355"/>
  <c r="L1347"/>
  <c r="O1346" l="1"/>
  <c r="K1356"/>
  <c r="D1365"/>
  <c r="K1360"/>
  <c r="F212"/>
  <c r="K1358"/>
  <c r="L1350"/>
  <c r="D1367"/>
  <c r="D1363"/>
  <c r="K1362"/>
  <c r="L1352"/>
  <c r="O1351" l="1"/>
  <c r="K1363"/>
  <c r="D1372"/>
  <c r="D1368"/>
  <c r="K1367"/>
  <c r="G212"/>
  <c r="D1370"/>
  <c r="K1365"/>
  <c r="L1357"/>
  <c r="K1361"/>
  <c r="L1355"/>
  <c r="O1356" l="1"/>
  <c r="D1377"/>
  <c r="D1373"/>
  <c r="K1372"/>
  <c r="H212"/>
  <c r="L1360"/>
  <c r="K1366"/>
  <c r="D1375"/>
  <c r="K1370"/>
  <c r="K1368"/>
  <c r="L1362"/>
  <c r="O1361" l="1"/>
  <c r="L1367"/>
  <c r="K1371"/>
  <c r="L1365"/>
  <c r="D1382"/>
  <c r="D1378"/>
  <c r="K1377"/>
  <c r="D1380"/>
  <c r="K1375"/>
  <c r="I212"/>
  <c r="K1373"/>
  <c r="O1366" l="1"/>
  <c r="K1376"/>
  <c r="D1385"/>
  <c r="K1380"/>
  <c r="L1372"/>
  <c r="D1387"/>
  <c r="D1383"/>
  <c r="K1382"/>
  <c r="J212"/>
  <c r="L1370"/>
  <c r="K1378"/>
  <c r="O1371" l="1"/>
  <c r="L1377"/>
  <c r="K212"/>
  <c r="K1383"/>
  <c r="D1392"/>
  <c r="D1388"/>
  <c r="K1387"/>
  <c r="D1390"/>
  <c r="K1385"/>
  <c r="K1381"/>
  <c r="L1375"/>
  <c r="O1376" l="1"/>
  <c r="L212"/>
  <c r="K1386"/>
  <c r="D1395"/>
  <c r="K1390"/>
  <c r="K1388"/>
  <c r="L1382"/>
  <c r="L1380"/>
  <c r="D1397"/>
  <c r="D1393"/>
  <c r="K1392"/>
  <c r="O1381" l="1"/>
  <c r="D1402"/>
  <c r="D1398"/>
  <c r="K1397"/>
  <c r="M212"/>
  <c r="L1387"/>
  <c r="K1391"/>
  <c r="L1385"/>
  <c r="K1393"/>
  <c r="D1400"/>
  <c r="K1395"/>
  <c r="O1386" l="1"/>
  <c r="L1392"/>
  <c r="K1398"/>
  <c r="K1396"/>
  <c r="D1405"/>
  <c r="K1400"/>
  <c r="B214"/>
  <c r="L1390"/>
  <c r="O212"/>
  <c r="AO212"/>
  <c r="D1407"/>
  <c r="D1403"/>
  <c r="K1402"/>
  <c r="O1391" l="1"/>
  <c r="D1410"/>
  <c r="K1405"/>
  <c r="K1403"/>
  <c r="D1412"/>
  <c r="D1408"/>
  <c r="K1407"/>
  <c r="C214"/>
  <c r="K1401"/>
  <c r="L1395"/>
  <c r="L1397"/>
  <c r="O1396" l="1"/>
  <c r="D1417"/>
  <c r="D1413"/>
  <c r="K1412"/>
  <c r="D214"/>
  <c r="L1400"/>
  <c r="K1408"/>
  <c r="L1402"/>
  <c r="K1406"/>
  <c r="D1415"/>
  <c r="K1410"/>
  <c r="O1401" l="1"/>
  <c r="K1411"/>
  <c r="L1405"/>
  <c r="E214"/>
  <c r="D1422"/>
  <c r="D1418"/>
  <c r="K1417"/>
  <c r="D1420"/>
  <c r="K1415"/>
  <c r="L1407"/>
  <c r="K1413"/>
  <c r="O1406" l="1"/>
  <c r="K1416"/>
  <c r="D1425"/>
  <c r="K1420"/>
  <c r="D1427"/>
  <c r="D1423"/>
  <c r="K1422"/>
  <c r="F214"/>
  <c r="L1410"/>
  <c r="L1412"/>
  <c r="K1418"/>
  <c r="O1411" l="1"/>
  <c r="K1421"/>
  <c r="L1415"/>
  <c r="L1417"/>
  <c r="G214"/>
  <c r="K1423"/>
  <c r="D1432"/>
  <c r="D1428"/>
  <c r="K1427"/>
  <c r="D1430"/>
  <c r="K1425"/>
  <c r="O1416" l="1"/>
  <c r="D1437"/>
  <c r="D1433"/>
  <c r="K1432"/>
  <c r="K1426"/>
  <c r="D1435"/>
  <c r="K1430"/>
  <c r="K1428"/>
  <c r="L1422"/>
  <c r="H214"/>
  <c r="L1420"/>
  <c r="O1421" l="1"/>
  <c r="L1427"/>
  <c r="K1431"/>
  <c r="L1425"/>
  <c r="D1442"/>
  <c r="D1438"/>
  <c r="K1437"/>
  <c r="I214"/>
  <c r="D1440"/>
  <c r="K1435"/>
  <c r="K1433"/>
  <c r="O1426" l="1"/>
  <c r="K1436"/>
  <c r="D1445"/>
  <c r="K1440"/>
  <c r="D1447"/>
  <c r="D1443"/>
  <c r="K1442"/>
  <c r="J214"/>
  <c r="L1430"/>
  <c r="L1432"/>
  <c r="K1438"/>
  <c r="O1431" l="1"/>
  <c r="L1437"/>
  <c r="K214"/>
  <c r="K1443"/>
  <c r="D1452"/>
  <c r="D1448"/>
  <c r="K1447"/>
  <c r="D1450"/>
  <c r="K1445"/>
  <c r="K1441"/>
  <c r="L1435"/>
  <c r="O1436" l="1"/>
  <c r="L214"/>
  <c r="L1440"/>
  <c r="K1446"/>
  <c r="D1455"/>
  <c r="K1450"/>
  <c r="K1448"/>
  <c r="L1442"/>
  <c r="D1457"/>
  <c r="D1453"/>
  <c r="K1452"/>
  <c r="O1441" l="1"/>
  <c r="D1462"/>
  <c r="D1458"/>
  <c r="K1457"/>
  <c r="D1460"/>
  <c r="K1455"/>
  <c r="M214"/>
  <c r="K1453"/>
  <c r="L1447"/>
  <c r="K1451"/>
  <c r="L1445"/>
  <c r="O1446" l="1"/>
  <c r="K1456"/>
  <c r="D1465"/>
  <c r="K1460"/>
  <c r="K1458"/>
  <c r="B216"/>
  <c r="L1450"/>
  <c r="L1452"/>
  <c r="O214"/>
  <c r="AO214"/>
  <c r="D1467"/>
  <c r="D1463"/>
  <c r="K1462"/>
  <c r="O1451" l="1"/>
  <c r="K1463"/>
  <c r="D1472"/>
  <c r="D1468"/>
  <c r="K1467"/>
  <c r="C216"/>
  <c r="D1470"/>
  <c r="K1465"/>
  <c r="L1457"/>
  <c r="K1461"/>
  <c r="L1455"/>
  <c r="O1456" l="1"/>
  <c r="D216"/>
  <c r="L1460"/>
  <c r="D1477"/>
  <c r="D1473"/>
  <c r="K1472"/>
  <c r="K1466"/>
  <c r="D1475"/>
  <c r="K1470"/>
  <c r="K1468"/>
  <c r="L1462"/>
  <c r="O1461" l="1"/>
  <c r="L1467"/>
  <c r="K1471"/>
  <c r="L1465"/>
  <c r="D1482"/>
  <c r="D1478"/>
  <c r="K1477"/>
  <c r="E216"/>
  <c r="D1480"/>
  <c r="K1475"/>
  <c r="K1473"/>
  <c r="O1466" l="1"/>
  <c r="L1472"/>
  <c r="K1478"/>
  <c r="K1476"/>
  <c r="D1485"/>
  <c r="K1480"/>
  <c r="D1487"/>
  <c r="D1483"/>
  <c r="K1482"/>
  <c r="F216"/>
  <c r="L1470"/>
  <c r="O1471" l="1"/>
  <c r="G216"/>
  <c r="K1483"/>
  <c r="D1492"/>
  <c r="D1488"/>
  <c r="K1487"/>
  <c r="D1490"/>
  <c r="K1485"/>
  <c r="K1481"/>
  <c r="L1475"/>
  <c r="L1477"/>
  <c r="O1476" l="1"/>
  <c r="H216"/>
  <c r="L1480"/>
  <c r="K1486"/>
  <c r="D1495"/>
  <c r="K1490"/>
  <c r="K1488"/>
  <c r="L1482"/>
  <c r="D1497"/>
  <c r="D1493"/>
  <c r="K1492"/>
  <c r="O1481" l="1"/>
  <c r="D1502"/>
  <c r="D1498"/>
  <c r="K1497"/>
  <c r="D1500"/>
  <c r="K1495"/>
  <c r="I216"/>
  <c r="K1493"/>
  <c r="L1487"/>
  <c r="K1491"/>
  <c r="L1485"/>
  <c r="O1486" l="1"/>
  <c r="J216"/>
  <c r="L1490"/>
  <c r="D1507"/>
  <c r="D1503"/>
  <c r="K1502"/>
  <c r="L1492"/>
  <c r="K1496"/>
  <c r="D1505"/>
  <c r="K1500"/>
  <c r="K1498"/>
  <c r="O1491" l="1"/>
  <c r="L1497"/>
  <c r="K1501"/>
  <c r="L1495"/>
  <c r="D1510"/>
  <c r="K1505"/>
  <c r="K1503"/>
  <c r="D1512"/>
  <c r="D1508"/>
  <c r="K1507"/>
  <c r="K216"/>
  <c r="O1496" l="1"/>
  <c r="K1508"/>
  <c r="L1502"/>
  <c r="L216"/>
  <c r="L1500"/>
  <c r="D1517"/>
  <c r="D1513"/>
  <c r="K1512"/>
  <c r="K1506"/>
  <c r="D1515"/>
  <c r="K1510"/>
  <c r="O1501" l="1"/>
  <c r="K1511"/>
  <c r="L1505"/>
  <c r="D1522"/>
  <c r="D1518"/>
  <c r="K1517"/>
  <c r="M216"/>
  <c r="D1520"/>
  <c r="K1515"/>
  <c r="K1513"/>
  <c r="L1507"/>
  <c r="O1506" l="1"/>
  <c r="L1512"/>
  <c r="K1518"/>
  <c r="K1516"/>
  <c r="D1525"/>
  <c r="K1520"/>
  <c r="AO216"/>
  <c r="O216"/>
  <c r="D1527"/>
  <c r="D1523"/>
  <c r="K1522"/>
  <c r="B218"/>
  <c r="L1510"/>
  <c r="O1511" l="1"/>
  <c r="K1521"/>
  <c r="L1515"/>
  <c r="L1517"/>
  <c r="C218"/>
  <c r="K1523"/>
  <c r="D1532"/>
  <c r="D1528"/>
  <c r="K1527"/>
  <c r="D1530"/>
  <c r="K1525"/>
  <c r="O1516" l="1"/>
  <c r="D1537"/>
  <c r="D1533"/>
  <c r="K1532"/>
  <c r="K1526"/>
  <c r="D1535"/>
  <c r="K1530"/>
  <c r="K1528"/>
  <c r="L1522"/>
  <c r="D218"/>
  <c r="L1520"/>
  <c r="O1521" l="1"/>
  <c r="E218"/>
  <c r="D1540"/>
  <c r="K1535"/>
  <c r="D1542"/>
  <c r="D1538"/>
  <c r="K1537"/>
  <c r="L1527"/>
  <c r="K1531"/>
  <c r="L1525"/>
  <c r="K1533"/>
  <c r="O1526" l="1"/>
  <c r="F218"/>
  <c r="L1530"/>
  <c r="K1538"/>
  <c r="L1532"/>
  <c r="D1547"/>
  <c r="D1543"/>
  <c r="K1542"/>
  <c r="K1536"/>
  <c r="D1545"/>
  <c r="K1540"/>
  <c r="O1531" l="1"/>
  <c r="K1541"/>
  <c r="L1535"/>
  <c r="K1543"/>
  <c r="D1552"/>
  <c r="D1548"/>
  <c r="K1547"/>
  <c r="G218"/>
  <c r="D1550"/>
  <c r="K1545"/>
  <c r="L1537"/>
  <c r="O1536" l="1"/>
  <c r="D1557"/>
  <c r="D1553"/>
  <c r="K1552"/>
  <c r="H218"/>
  <c r="L1540"/>
  <c r="K1546"/>
  <c r="D1555"/>
  <c r="K1550"/>
  <c r="K1548"/>
  <c r="L1542"/>
  <c r="O1541" l="1"/>
  <c r="L1547"/>
  <c r="K1551"/>
  <c r="L1545"/>
  <c r="K1553"/>
  <c r="D1560"/>
  <c r="K1555"/>
  <c r="I218"/>
  <c r="D1562"/>
  <c r="D1558"/>
  <c r="K1557"/>
  <c r="O1546" l="1"/>
  <c r="D1567"/>
  <c r="D1563"/>
  <c r="K1562"/>
  <c r="K1556"/>
  <c r="D1565"/>
  <c r="K1560"/>
  <c r="L1552"/>
  <c r="K1558"/>
  <c r="J218"/>
  <c r="L1550"/>
  <c r="O1551" l="1"/>
  <c r="L1557"/>
  <c r="K1561"/>
  <c r="L1555"/>
  <c r="K1563"/>
  <c r="L1562" s="1"/>
  <c r="D1572"/>
  <c r="D1568"/>
  <c r="K1567"/>
  <c r="K218"/>
  <c r="D1570"/>
  <c r="K1565"/>
  <c r="O1556" l="1"/>
  <c r="K1566"/>
  <c r="D1575"/>
  <c r="K1570"/>
  <c r="K1568"/>
  <c r="D1577"/>
  <c r="D1573"/>
  <c r="K1572"/>
  <c r="L218"/>
  <c r="L1560"/>
  <c r="O1561" l="1"/>
  <c r="M218"/>
  <c r="D1582"/>
  <c r="D1578"/>
  <c r="K1577"/>
  <c r="D1580"/>
  <c r="K1575"/>
  <c r="K1573"/>
  <c r="L1567"/>
  <c r="K1571"/>
  <c r="L1565"/>
  <c r="O1566" l="1"/>
  <c r="L1572"/>
  <c r="D1587"/>
  <c r="D1583"/>
  <c r="K1582"/>
  <c r="O218"/>
  <c r="AO218"/>
  <c r="B220"/>
  <c r="L1570"/>
  <c r="K1576"/>
  <c r="D1585"/>
  <c r="K1580"/>
  <c r="K1578"/>
  <c r="O1571" l="1"/>
  <c r="L1577"/>
  <c r="K1581"/>
  <c r="L1575"/>
  <c r="K1583"/>
  <c r="D1590"/>
  <c r="K1585"/>
  <c r="C220"/>
  <c r="D1592"/>
  <c r="D1588"/>
  <c r="K1587"/>
  <c r="O1576" l="1"/>
  <c r="K1588"/>
  <c r="D1597"/>
  <c r="D1593"/>
  <c r="K1592"/>
  <c r="K1586"/>
  <c r="D220"/>
  <c r="L1580"/>
  <c r="D1595"/>
  <c r="K1590"/>
  <c r="L1582"/>
  <c r="O1581" l="1"/>
  <c r="D1600"/>
  <c r="K1595"/>
  <c r="E220"/>
  <c r="L1585"/>
  <c r="L1587"/>
  <c r="K1591"/>
  <c r="K1593"/>
  <c r="D1602"/>
  <c r="D1598"/>
  <c r="K1597"/>
  <c r="O1586" l="1"/>
  <c r="D1607"/>
  <c r="D1603"/>
  <c r="K1602"/>
  <c r="L1590"/>
  <c r="F220"/>
  <c r="D1605"/>
  <c r="K1600"/>
  <c r="K1598"/>
  <c r="L1592"/>
  <c r="K1596"/>
  <c r="O1591" l="1"/>
  <c r="K1601"/>
  <c r="G220"/>
  <c r="K1603"/>
  <c r="L1595"/>
  <c r="L1597"/>
  <c r="D1610"/>
  <c r="K1605"/>
  <c r="D1612"/>
  <c r="D1608"/>
  <c r="K1607"/>
  <c r="O1596" l="1"/>
  <c r="K1608"/>
  <c r="D1617"/>
  <c r="D1613"/>
  <c r="K1612"/>
  <c r="D1615"/>
  <c r="K1610"/>
  <c r="L1600"/>
  <c r="K1606"/>
  <c r="H220"/>
  <c r="L1602"/>
  <c r="O1601" l="1"/>
  <c r="L1605"/>
  <c r="K1611"/>
  <c r="K1613"/>
  <c r="D1622"/>
  <c r="D1618"/>
  <c r="K1617"/>
  <c r="I220"/>
  <c r="D1620"/>
  <c r="K1615"/>
  <c r="L1607"/>
  <c r="O1606" l="1"/>
  <c r="D1625"/>
  <c r="K1620"/>
  <c r="K1618"/>
  <c r="L1612"/>
  <c r="J220"/>
  <c r="K1616"/>
  <c r="D1627"/>
  <c r="D1623"/>
  <c r="K1622"/>
  <c r="L1610"/>
  <c r="O1611" l="1"/>
  <c r="K220"/>
  <c r="K1623"/>
  <c r="L1617"/>
  <c r="K1621"/>
  <c r="D1632"/>
  <c r="D1628"/>
  <c r="K1627"/>
  <c r="L1615"/>
  <c r="D1630"/>
  <c r="K1625"/>
  <c r="O1616" l="1"/>
  <c r="D1635"/>
  <c r="K1630"/>
  <c r="K1626"/>
  <c r="L220"/>
  <c r="L1620"/>
  <c r="K1628"/>
  <c r="D1637"/>
  <c r="D1633"/>
  <c r="K1632"/>
  <c r="L1622"/>
  <c r="O1621" l="1"/>
  <c r="K1633"/>
  <c r="D1642"/>
  <c r="D1638"/>
  <c r="K1637"/>
  <c r="L1625"/>
  <c r="D1640"/>
  <c r="K1635"/>
  <c r="L1627"/>
  <c r="M220"/>
  <c r="K1631"/>
  <c r="O1626" l="1"/>
  <c r="K1636"/>
  <c r="B222"/>
  <c r="D1647"/>
  <c r="D1643"/>
  <c r="K1642"/>
  <c r="L1630"/>
  <c r="AO220"/>
  <c r="O220"/>
  <c r="D1645"/>
  <c r="K1640"/>
  <c r="K1638"/>
  <c r="L1632"/>
  <c r="O1631" l="1"/>
  <c r="D1650"/>
  <c r="K1645"/>
  <c r="C222"/>
  <c r="D1652"/>
  <c r="D1648"/>
  <c r="K1647"/>
  <c r="L1635"/>
  <c r="L1637"/>
  <c r="K1641"/>
  <c r="K1643"/>
  <c r="O1636" l="1"/>
  <c r="L1642"/>
  <c r="K1648"/>
  <c r="D1657"/>
  <c r="D1653"/>
  <c r="K1652"/>
  <c r="D1655"/>
  <c r="K1650"/>
  <c r="L1640"/>
  <c r="D222"/>
  <c r="K1646"/>
  <c r="O1641" l="1"/>
  <c r="K1651"/>
  <c r="K1653"/>
  <c r="D1662"/>
  <c r="D1658"/>
  <c r="K1657"/>
  <c r="L1645"/>
  <c r="E222"/>
  <c r="D1660"/>
  <c r="K1655"/>
  <c r="L1647"/>
  <c r="O1646" l="1"/>
  <c r="D1665"/>
  <c r="K1660"/>
  <c r="D1667"/>
  <c r="D1663"/>
  <c r="K1662"/>
  <c r="L1650"/>
  <c r="K1656"/>
  <c r="F222"/>
  <c r="K1658"/>
  <c r="L1652"/>
  <c r="O1651" l="1"/>
  <c r="L1657"/>
  <c r="D1672"/>
  <c r="D1668"/>
  <c r="K1667"/>
  <c r="D1670"/>
  <c r="K1665"/>
  <c r="L1655"/>
  <c r="G222"/>
  <c r="K1663"/>
  <c r="K1661"/>
  <c r="O1656" l="1"/>
  <c r="K1666"/>
  <c r="K1668"/>
  <c r="D1677"/>
  <c r="D1673"/>
  <c r="K1672"/>
  <c r="L1660"/>
  <c r="L1662"/>
  <c r="H222"/>
  <c r="D1675"/>
  <c r="K1670"/>
  <c r="O1661" l="1"/>
  <c r="K1671"/>
  <c r="I222"/>
  <c r="L1667"/>
  <c r="D1680"/>
  <c r="K1675"/>
  <c r="K1673"/>
  <c r="D1682"/>
  <c r="D1678"/>
  <c r="K1677"/>
  <c r="L1665"/>
  <c r="O1666" l="1"/>
  <c r="J222"/>
  <c r="D1687"/>
  <c r="D1683"/>
  <c r="K1682"/>
  <c r="K1676"/>
  <c r="K1678"/>
  <c r="L1672"/>
  <c r="D1685"/>
  <c r="K1680"/>
  <c r="L1670"/>
  <c r="O1671" l="1"/>
  <c r="K222"/>
  <c r="K1681"/>
  <c r="L1675"/>
  <c r="K1683"/>
  <c r="D1690"/>
  <c r="K1685"/>
  <c r="L1677"/>
  <c r="D1692"/>
  <c r="D1688"/>
  <c r="K1687"/>
  <c r="O1676" l="1"/>
  <c r="K1688"/>
  <c r="D1697"/>
  <c r="D1693"/>
  <c r="K1692"/>
  <c r="D1695"/>
  <c r="K1690"/>
  <c r="L1682"/>
  <c r="L222"/>
  <c r="L1680"/>
  <c r="K1686"/>
  <c r="O1681" l="1"/>
  <c r="M222"/>
  <c r="D1700"/>
  <c r="K1695"/>
  <c r="L1687"/>
  <c r="L1685"/>
  <c r="K1691"/>
  <c r="K1693"/>
  <c r="D1702"/>
  <c r="D1698"/>
  <c r="K1697"/>
  <c r="O1686" l="1"/>
  <c r="D1707"/>
  <c r="D1703"/>
  <c r="K1702"/>
  <c r="L1690"/>
  <c r="K1696"/>
  <c r="AO222"/>
  <c r="O222"/>
  <c r="K1698"/>
  <c r="L1692"/>
  <c r="B224"/>
  <c r="D1705"/>
  <c r="K1700"/>
  <c r="O1691" l="1"/>
  <c r="D1710"/>
  <c r="K1705"/>
  <c r="L1697"/>
  <c r="L1695"/>
  <c r="D1712"/>
  <c r="D1708"/>
  <c r="K1707"/>
  <c r="K1701"/>
  <c r="C224"/>
  <c r="K1703"/>
  <c r="O1696" l="1"/>
  <c r="K1708"/>
  <c r="D1717"/>
  <c r="D1713"/>
  <c r="K1712"/>
  <c r="K1706"/>
  <c r="L1702"/>
  <c r="L1700"/>
  <c r="D224"/>
  <c r="D1715"/>
  <c r="K1710"/>
  <c r="O1701" l="1"/>
  <c r="K1711"/>
  <c r="L1705"/>
  <c r="L1707"/>
  <c r="D1720"/>
  <c r="K1715"/>
  <c r="E224"/>
  <c r="K1713"/>
  <c r="D1722"/>
  <c r="D1718"/>
  <c r="K1717"/>
  <c r="O1706" l="1"/>
  <c r="L1712"/>
  <c r="K1716"/>
  <c r="F224"/>
  <c r="L1710"/>
  <c r="K1718"/>
  <c r="D1727"/>
  <c r="D1723"/>
  <c r="K1722"/>
  <c r="D1725"/>
  <c r="K1720"/>
  <c r="O1711" l="1"/>
  <c r="K1721"/>
  <c r="D1732"/>
  <c r="D1728"/>
  <c r="K1727"/>
  <c r="G224"/>
  <c r="L1715"/>
  <c r="D1730"/>
  <c r="K1725"/>
  <c r="K1723"/>
  <c r="L1717"/>
  <c r="O1716" l="1"/>
  <c r="D1735"/>
  <c r="K1730"/>
  <c r="H224"/>
  <c r="K1728"/>
  <c r="D1737"/>
  <c r="D1733"/>
  <c r="K1732"/>
  <c r="L1720"/>
  <c r="L1722"/>
  <c r="K1726"/>
  <c r="O1721" l="1"/>
  <c r="I224"/>
  <c r="L1727"/>
  <c r="K1731"/>
  <c r="L1725"/>
  <c r="K1733"/>
  <c r="D1742"/>
  <c r="D1738"/>
  <c r="K1737"/>
  <c r="D1740"/>
  <c r="K1735"/>
  <c r="O1726" l="1"/>
  <c r="D1745"/>
  <c r="K1740"/>
  <c r="D1747"/>
  <c r="D1743"/>
  <c r="K1742"/>
  <c r="K1736"/>
  <c r="K1738"/>
  <c r="L1732"/>
  <c r="J224"/>
  <c r="L1730"/>
  <c r="O1731" l="1"/>
  <c r="K224"/>
  <c r="L1737"/>
  <c r="K1743"/>
  <c r="K1741"/>
  <c r="L1735"/>
  <c r="D1752"/>
  <c r="D1748"/>
  <c r="K1747"/>
  <c r="D1750"/>
  <c r="K1745"/>
  <c r="O1736" l="1"/>
  <c r="D1755"/>
  <c r="K1750"/>
  <c r="L224"/>
  <c r="L1740"/>
  <c r="L1742"/>
  <c r="K1746"/>
  <c r="K1748"/>
  <c r="D1757"/>
  <c r="D1753"/>
  <c r="K1752"/>
  <c r="O1741" l="1"/>
  <c r="K1753"/>
  <c r="D1762"/>
  <c r="D1758"/>
  <c r="K1757"/>
  <c r="L1745"/>
  <c r="D1760"/>
  <c r="K1755"/>
  <c r="L1747"/>
  <c r="M224"/>
  <c r="K1751"/>
  <c r="O1746" l="1"/>
  <c r="O224"/>
  <c r="AO224"/>
  <c r="D1765"/>
  <c r="K1760"/>
  <c r="D1767"/>
  <c r="D1763"/>
  <c r="K1762"/>
  <c r="L1750"/>
  <c r="K1756"/>
  <c r="B226"/>
  <c r="K1758"/>
  <c r="L1752"/>
  <c r="O1751" l="1"/>
  <c r="L1757"/>
  <c r="C226"/>
  <c r="K1763"/>
  <c r="K1761"/>
  <c r="L1755"/>
  <c r="D1772"/>
  <c r="D1768"/>
  <c r="K1767"/>
  <c r="D1770"/>
  <c r="K1765"/>
  <c r="O1756" l="1"/>
  <c r="D226"/>
  <c r="K1766"/>
  <c r="K1768"/>
  <c r="D1777"/>
  <c r="D1773"/>
  <c r="K1772"/>
  <c r="D1775"/>
  <c r="K1770"/>
  <c r="L1760"/>
  <c r="L1762"/>
  <c r="O1761" l="1"/>
  <c r="E226"/>
  <c r="K1771"/>
  <c r="L1767"/>
  <c r="D1780"/>
  <c r="K1775"/>
  <c r="K1773"/>
  <c r="D1782"/>
  <c r="D1778"/>
  <c r="K1777"/>
  <c r="L1765"/>
  <c r="O1766" l="1"/>
  <c r="F226"/>
  <c r="K1778"/>
  <c r="L1772"/>
  <c r="K1776"/>
  <c r="L1770"/>
  <c r="D1787"/>
  <c r="D1783"/>
  <c r="K1782"/>
  <c r="D1785"/>
  <c r="K1780"/>
  <c r="O1771" l="1"/>
  <c r="D1790"/>
  <c r="K1785"/>
  <c r="K1783"/>
  <c r="K1781"/>
  <c r="D1792"/>
  <c r="D1788"/>
  <c r="K1787"/>
  <c r="G226"/>
  <c r="L1775"/>
  <c r="L1777"/>
  <c r="O1776" l="1"/>
  <c r="H226"/>
  <c r="D1795"/>
  <c r="K1790"/>
  <c r="K1788"/>
  <c r="D1797"/>
  <c r="D1793"/>
  <c r="K1792"/>
  <c r="L1780"/>
  <c r="L1782"/>
  <c r="K1786"/>
  <c r="O1781" l="1"/>
  <c r="I226"/>
  <c r="L1787"/>
  <c r="D1800"/>
  <c r="K1795"/>
  <c r="L1785"/>
  <c r="K1793"/>
  <c r="D1802"/>
  <c r="D1798"/>
  <c r="K1797"/>
  <c r="K1791"/>
  <c r="O1786" l="1"/>
  <c r="L1790"/>
  <c r="K1798"/>
  <c r="L1792"/>
  <c r="J226"/>
  <c r="K1796"/>
  <c r="D1807"/>
  <c r="D1803"/>
  <c r="K1802"/>
  <c r="D1805"/>
  <c r="K1800"/>
  <c r="O1791" l="1"/>
  <c r="K1801"/>
  <c r="D1812"/>
  <c r="D1808"/>
  <c r="K1807"/>
  <c r="D1810"/>
  <c r="K1805"/>
  <c r="K1803"/>
  <c r="L1795"/>
  <c r="L1797"/>
  <c r="K226"/>
  <c r="O1796" l="1"/>
  <c r="L226"/>
  <c r="L1802"/>
  <c r="K1806"/>
  <c r="K1808"/>
  <c r="D1817"/>
  <c r="D1813"/>
  <c r="K1812"/>
  <c r="L1800"/>
  <c r="D1815"/>
  <c r="K1810"/>
  <c r="O1801" l="1"/>
  <c r="D1820"/>
  <c r="K1815"/>
  <c r="M226"/>
  <c r="L1807"/>
  <c r="K1811"/>
  <c r="K1813"/>
  <c r="D1822"/>
  <c r="D1818"/>
  <c r="K1817"/>
  <c r="L1805"/>
  <c r="O1806" l="1"/>
  <c r="D1827"/>
  <c r="D1823"/>
  <c r="K1822"/>
  <c r="L1810"/>
  <c r="K1816"/>
  <c r="B228"/>
  <c r="K1818"/>
  <c r="L1812"/>
  <c r="O226"/>
  <c r="AO226"/>
  <c r="D1825"/>
  <c r="K1820"/>
  <c r="O1811" l="1"/>
  <c r="K1821"/>
  <c r="L1817"/>
  <c r="L1815"/>
  <c r="D1832"/>
  <c r="D1828"/>
  <c r="K1827"/>
  <c r="D1830"/>
  <c r="K1825"/>
  <c r="C228"/>
  <c r="K1823"/>
  <c r="O1816" l="1"/>
  <c r="K1826"/>
  <c r="D228"/>
  <c r="L1822"/>
  <c r="D1835"/>
  <c r="K1830"/>
  <c r="K1828"/>
  <c r="D1837"/>
  <c r="D1833"/>
  <c r="K1832"/>
  <c r="L1820"/>
  <c r="O1821" l="1"/>
  <c r="E228"/>
  <c r="L1827"/>
  <c r="K1831"/>
  <c r="L1825"/>
  <c r="K1833"/>
  <c r="D1842"/>
  <c r="D1838"/>
  <c r="K1837"/>
  <c r="D1840"/>
  <c r="K1835"/>
  <c r="O1826" l="1"/>
  <c r="D1845"/>
  <c r="K1840"/>
  <c r="K1838"/>
  <c r="L1832"/>
  <c r="F228"/>
  <c r="L1830"/>
  <c r="K1836"/>
  <c r="D1847"/>
  <c r="D1843"/>
  <c r="K1842"/>
  <c r="O1831" l="1"/>
  <c r="D1852"/>
  <c r="D1848"/>
  <c r="K1847"/>
  <c r="L1835"/>
  <c r="G228"/>
  <c r="L1837"/>
  <c r="K1841"/>
  <c r="K1843"/>
  <c r="D1850"/>
  <c r="K1845"/>
  <c r="O1836" l="1"/>
  <c r="L1840"/>
  <c r="H228"/>
  <c r="K1846"/>
  <c r="D1855"/>
  <c r="K1850"/>
  <c r="L1842"/>
  <c r="K1848"/>
  <c r="D1857"/>
  <c r="D1853"/>
  <c r="K1852"/>
  <c r="O1841" l="1"/>
  <c r="L1847"/>
  <c r="K1851"/>
  <c r="I228"/>
  <c r="K1853"/>
  <c r="D1862"/>
  <c r="D1858"/>
  <c r="K1857"/>
  <c r="D1860"/>
  <c r="K1855"/>
  <c r="L1845"/>
  <c r="O1846" l="1"/>
  <c r="K1856"/>
  <c r="D1867"/>
  <c r="D1863"/>
  <c r="K1862"/>
  <c r="J228"/>
  <c r="D1865"/>
  <c r="K1860"/>
  <c r="K1858"/>
  <c r="L1852"/>
  <c r="L1850"/>
  <c r="O1851" l="1"/>
  <c r="D1870"/>
  <c r="K1865"/>
  <c r="D1872"/>
  <c r="D1868"/>
  <c r="K1867"/>
  <c r="L1855"/>
  <c r="K228"/>
  <c r="L1857"/>
  <c r="K1861"/>
  <c r="K1863"/>
  <c r="O1856" l="1"/>
  <c r="L1862"/>
  <c r="K1868"/>
  <c r="D1877"/>
  <c r="D1873"/>
  <c r="K1872"/>
  <c r="K1866"/>
  <c r="L1860"/>
  <c r="L228"/>
  <c r="D1875"/>
  <c r="K1870"/>
  <c r="O1861" l="1"/>
  <c r="K1871"/>
  <c r="L1865"/>
  <c r="L1867"/>
  <c r="D1880"/>
  <c r="K1875"/>
  <c r="M228"/>
  <c r="K1873"/>
  <c r="D1882"/>
  <c r="D1878"/>
  <c r="K1877"/>
  <c r="O1866" l="1"/>
  <c r="D1887"/>
  <c r="D1883"/>
  <c r="K1882"/>
  <c r="AO228"/>
  <c r="O228"/>
  <c r="D1885"/>
  <c r="K1880"/>
  <c r="K1878"/>
  <c r="L1872"/>
  <c r="K1876"/>
  <c r="B230"/>
  <c r="L1870"/>
  <c r="O1871" l="1"/>
  <c r="D1890"/>
  <c r="K1885"/>
  <c r="K1883"/>
  <c r="C230"/>
  <c r="L1875"/>
  <c r="L1877"/>
  <c r="K1881"/>
  <c r="D1892"/>
  <c r="D1888"/>
  <c r="K1887"/>
  <c r="O1876" l="1"/>
  <c r="D230"/>
  <c r="L1882"/>
  <c r="D1895"/>
  <c r="K1890"/>
  <c r="K1888"/>
  <c r="D1897"/>
  <c r="D1893"/>
  <c r="K1892"/>
  <c r="L1880"/>
  <c r="K1886"/>
  <c r="O1881" l="1"/>
  <c r="L1885"/>
  <c r="K1893"/>
  <c r="D1902"/>
  <c r="D1898"/>
  <c r="K1897"/>
  <c r="K1891"/>
  <c r="E230"/>
  <c r="L1887"/>
  <c r="D1900"/>
  <c r="K1895"/>
  <c r="O1886" l="1"/>
  <c r="D1905"/>
  <c r="K1900"/>
  <c r="L1890"/>
  <c r="K1898"/>
  <c r="L1892"/>
  <c r="F230"/>
  <c r="K1896"/>
  <c r="D1907"/>
  <c r="D1903"/>
  <c r="K1902"/>
  <c r="O1891" l="1"/>
  <c r="D1912"/>
  <c r="D1908"/>
  <c r="K1907"/>
  <c r="L1895"/>
  <c r="L1897"/>
  <c r="G230"/>
  <c r="D1910"/>
  <c r="K1905"/>
  <c r="K1903"/>
  <c r="K1901"/>
  <c r="O1896" l="1"/>
  <c r="D1915"/>
  <c r="K1910"/>
  <c r="K1908"/>
  <c r="D1917"/>
  <c r="D1913"/>
  <c r="K1912"/>
  <c r="L1900"/>
  <c r="L1902"/>
  <c r="K1906"/>
  <c r="H230"/>
  <c r="O1901" l="1"/>
  <c r="I230"/>
  <c r="K1913"/>
  <c r="D1922"/>
  <c r="D1918"/>
  <c r="K1917"/>
  <c r="D1920"/>
  <c r="K1915"/>
  <c r="L1905"/>
  <c r="L1907"/>
  <c r="K1911"/>
  <c r="O1906" l="1"/>
  <c r="L1910"/>
  <c r="J230"/>
  <c r="K1916"/>
  <c r="D1927"/>
  <c r="D1923"/>
  <c r="K1922"/>
  <c r="D1925"/>
  <c r="K1920"/>
  <c r="K1918"/>
  <c r="L1912"/>
  <c r="O1911" l="1"/>
  <c r="L1917"/>
  <c r="K1921"/>
  <c r="D1932"/>
  <c r="D1928"/>
  <c r="K1927"/>
  <c r="L1915"/>
  <c r="D1930"/>
  <c r="K1925"/>
  <c r="K1923"/>
  <c r="K230"/>
  <c r="O1916" l="1"/>
  <c r="L1922"/>
  <c r="K1926"/>
  <c r="L230"/>
  <c r="D1935"/>
  <c r="K1930"/>
  <c r="K1928"/>
  <c r="D1937"/>
  <c r="D1933"/>
  <c r="K1932"/>
  <c r="L1920"/>
  <c r="O1921" l="1"/>
  <c r="M230"/>
  <c r="L1927"/>
  <c r="K1931"/>
  <c r="K1933"/>
  <c r="D1942"/>
  <c r="D1938"/>
  <c r="K1937"/>
  <c r="D1940"/>
  <c r="K1935"/>
  <c r="L1925"/>
  <c r="O1926" l="1"/>
  <c r="D1947"/>
  <c r="D1943"/>
  <c r="K1942"/>
  <c r="L1930"/>
  <c r="B232"/>
  <c r="K1936"/>
  <c r="D1945"/>
  <c r="K1940"/>
  <c r="K1938"/>
  <c r="L1932"/>
  <c r="O230"/>
  <c r="AO230"/>
  <c r="O1931" l="1"/>
  <c r="D1950"/>
  <c r="K1945"/>
  <c r="L1935"/>
  <c r="D1952"/>
  <c r="D1948"/>
  <c r="K1947"/>
  <c r="L1937"/>
  <c r="K1941"/>
  <c r="C232"/>
  <c r="K1943"/>
  <c r="O1936" l="1"/>
  <c r="L1942"/>
  <c r="K1948"/>
  <c r="D1957"/>
  <c r="D1953"/>
  <c r="K1952"/>
  <c r="K1946"/>
  <c r="L1940"/>
  <c r="D232"/>
  <c r="D1955"/>
  <c r="K1950"/>
  <c r="O1941" l="1"/>
  <c r="K1951"/>
  <c r="L1945"/>
  <c r="L1947"/>
  <c r="D1960"/>
  <c r="K1955"/>
  <c r="E232"/>
  <c r="K1953"/>
  <c r="D1962"/>
  <c r="D1958"/>
  <c r="K1957"/>
  <c r="O1946" l="1"/>
  <c r="K1958"/>
  <c r="L1952"/>
  <c r="K1956"/>
  <c r="F232"/>
  <c r="L1950"/>
  <c r="D1967"/>
  <c r="D1963"/>
  <c r="K1962"/>
  <c r="D1965"/>
  <c r="K1960"/>
  <c r="O1951" l="1"/>
  <c r="D1970"/>
  <c r="K1965"/>
  <c r="K1963"/>
  <c r="G232"/>
  <c r="L1955"/>
  <c r="L1957"/>
  <c r="K1961"/>
  <c r="D1972"/>
  <c r="D1968"/>
  <c r="K1967"/>
  <c r="O1956" l="1"/>
  <c r="H232"/>
  <c r="L1962"/>
  <c r="K1966"/>
  <c r="K1968"/>
  <c r="D1977"/>
  <c r="D1973"/>
  <c r="K1972"/>
  <c r="L1960"/>
  <c r="D1975"/>
  <c r="K1970"/>
  <c r="O1961" l="1"/>
  <c r="D1980"/>
  <c r="K1975"/>
  <c r="K1973"/>
  <c r="D1982"/>
  <c r="D1978"/>
  <c r="K1977"/>
  <c r="L1965"/>
  <c r="K1971"/>
  <c r="I232"/>
  <c r="L1967"/>
  <c r="O1966" l="1"/>
  <c r="L1970"/>
  <c r="D1987"/>
  <c r="D1983"/>
  <c r="K1982"/>
  <c r="D1985"/>
  <c r="K1980"/>
  <c r="J232"/>
  <c r="K1978"/>
  <c r="L1972"/>
  <c r="K1976"/>
  <c r="O1971" l="1"/>
  <c r="L1975"/>
  <c r="L1977"/>
  <c r="K1981"/>
  <c r="D1992"/>
  <c r="D1988"/>
  <c r="K1987"/>
  <c r="D1990"/>
  <c r="K1985"/>
  <c r="K1983"/>
  <c r="K232"/>
  <c r="O1976" l="1"/>
  <c r="L1982"/>
  <c r="K1986"/>
  <c r="K1988"/>
  <c r="D1997"/>
  <c r="D1993"/>
  <c r="K1992"/>
  <c r="L1980"/>
  <c r="D1995"/>
  <c r="K1990"/>
  <c r="L232"/>
  <c r="O1981" l="1"/>
  <c r="K1991"/>
  <c r="M232"/>
  <c r="L1987"/>
  <c r="D2000"/>
  <c r="K1995"/>
  <c r="K1993"/>
  <c r="D2002"/>
  <c r="D1998"/>
  <c r="K1997"/>
  <c r="L1985"/>
  <c r="O1986" l="1"/>
  <c r="D2007"/>
  <c r="D2003"/>
  <c r="K2002"/>
  <c r="L1992"/>
  <c r="K1996"/>
  <c r="D2005"/>
  <c r="K2000"/>
  <c r="B234"/>
  <c r="K1998"/>
  <c r="AO232"/>
  <c r="O232"/>
  <c r="L1990"/>
  <c r="O1991" l="1"/>
  <c r="L1997"/>
  <c r="B2055"/>
  <c r="K2001"/>
  <c r="L1995"/>
  <c r="K2003"/>
  <c r="D2012"/>
  <c r="D2008"/>
  <c r="K2007"/>
  <c r="C234"/>
  <c r="D2010"/>
  <c r="K2005"/>
  <c r="O1996" l="1"/>
  <c r="K2006"/>
  <c r="D2015"/>
  <c r="K2010"/>
  <c r="D2017"/>
  <c r="D2013"/>
  <c r="K2012"/>
  <c r="D234"/>
  <c r="L2000"/>
  <c r="C2055"/>
  <c r="K2008"/>
  <c r="L2002"/>
  <c r="O2001" l="1"/>
  <c r="L2007"/>
  <c r="K2013"/>
  <c r="K2011"/>
  <c r="L2005"/>
  <c r="E234"/>
  <c r="D2055"/>
  <c r="D2022"/>
  <c r="D2018"/>
  <c r="K2017"/>
  <c r="D2020"/>
  <c r="K2015"/>
  <c r="O2006" l="1"/>
  <c r="D2028"/>
  <c r="D2023"/>
  <c r="K2022"/>
  <c r="E2055"/>
  <c r="F234"/>
  <c r="L2010"/>
  <c r="K2016"/>
  <c r="D2026"/>
  <c r="K2020"/>
  <c r="K2018"/>
  <c r="L2012"/>
  <c r="O2011" l="1"/>
  <c r="L2017"/>
  <c r="K2021"/>
  <c r="D2031"/>
  <c r="K2026"/>
  <c r="L2015"/>
  <c r="D2033"/>
  <c r="D2029"/>
  <c r="K2028"/>
  <c r="G234"/>
  <c r="F2055"/>
  <c r="K2023"/>
  <c r="O2016" l="1"/>
  <c r="D2034"/>
  <c r="D2038"/>
  <c r="K2033"/>
  <c r="K2027"/>
  <c r="D2036"/>
  <c r="K2031"/>
  <c r="L2022"/>
  <c r="G2055"/>
  <c r="K2029"/>
  <c r="H234"/>
  <c r="L2020"/>
  <c r="O2021" l="1"/>
  <c r="I234"/>
  <c r="H2055"/>
  <c r="L2028"/>
  <c r="D2041"/>
  <c r="K2036"/>
  <c r="L2026"/>
  <c r="K2034"/>
  <c r="D2043"/>
  <c r="D2039"/>
  <c r="K2038"/>
  <c r="K2032"/>
  <c r="O2027" l="1"/>
  <c r="L2031"/>
  <c r="K2039"/>
  <c r="L2033"/>
  <c r="J234"/>
  <c r="K2037"/>
  <c r="D2044"/>
  <c r="D2048"/>
  <c r="K2043"/>
  <c r="D2046"/>
  <c r="K2041"/>
  <c r="I2055"/>
  <c r="O2032" l="1"/>
  <c r="K2046"/>
  <c r="K2044"/>
  <c r="D2049"/>
  <c r="K2048"/>
  <c r="K234"/>
  <c r="K2042"/>
  <c r="L2036"/>
  <c r="J2055"/>
  <c r="L2038"/>
  <c r="O2037" l="1"/>
  <c r="L2041"/>
  <c r="L2043"/>
  <c r="K2047"/>
  <c r="L234"/>
  <c r="K2055"/>
  <c r="K2049"/>
  <c r="O2042" l="1"/>
  <c r="L2048"/>
  <c r="L2055"/>
  <c r="O2056" s="1"/>
  <c r="L2046"/>
  <c r="M234"/>
  <c r="O2047" l="1"/>
  <c r="O2051" s="1"/>
  <c r="M2055"/>
  <c r="O234"/>
  <c r="P233" s="1"/>
  <c r="AO234"/>
  <c r="BA233" s="1"/>
  <c r="Q233"/>
  <c r="AY233"/>
  <c r="B2025"/>
  <c r="AX233"/>
  <c r="T233"/>
  <c r="AV233" l="1"/>
  <c r="AU233"/>
  <c r="Z233"/>
  <c r="U233"/>
  <c r="Y233"/>
  <c r="X233"/>
  <c r="AS233"/>
  <c r="AR233"/>
  <c r="AZ233"/>
  <c r="V233"/>
  <c r="AT233"/>
  <c r="AW233"/>
  <c r="W233"/>
  <c r="R233"/>
  <c r="AQ233"/>
  <c r="S233"/>
  <c r="AP233"/>
  <c r="AQ175"/>
  <c r="AP175"/>
  <c r="AR175"/>
  <c r="AS175"/>
  <c r="AV175"/>
  <c r="AT175"/>
  <c r="AR177"/>
  <c r="AU175"/>
  <c r="AY175"/>
  <c r="AU177"/>
  <c r="AW175"/>
  <c r="AT177"/>
  <c r="AR179"/>
  <c r="AX175"/>
  <c r="AV179"/>
  <c r="AT179"/>
  <c r="AV177"/>
  <c r="AR181"/>
  <c r="AS181"/>
  <c r="AU179"/>
  <c r="BA177"/>
  <c r="AY177"/>
  <c r="AX177"/>
  <c r="AZ175"/>
  <c r="AW177"/>
  <c r="AT181"/>
  <c r="AU183"/>
  <c r="AY230"/>
  <c r="AU220"/>
  <c r="AQ210"/>
  <c r="AY198"/>
  <c r="AU188"/>
  <c r="AQ178"/>
  <c r="AX224"/>
  <c r="AT214"/>
  <c r="AP204"/>
  <c r="AX192"/>
  <c r="AT182"/>
  <c r="BA230"/>
  <c r="AW220"/>
  <c r="AS210"/>
  <c r="BA198"/>
  <c r="AW188"/>
  <c r="AS178"/>
  <c r="AZ224"/>
  <c r="AV214"/>
  <c r="AR204"/>
  <c r="AZ192"/>
  <c r="AV182"/>
  <c r="AP177"/>
  <c r="AQ224"/>
  <c r="AY212"/>
  <c r="AU202"/>
  <c r="AQ192"/>
  <c r="AY180"/>
  <c r="AT228"/>
  <c r="AP218"/>
  <c r="AX206"/>
  <c r="AT196"/>
  <c r="AP186"/>
  <c r="AS232"/>
  <c r="BA220"/>
  <c r="AW210"/>
  <c r="AS200"/>
  <c r="BA188"/>
  <c r="AW178"/>
  <c r="AR226"/>
  <c r="AZ214"/>
  <c r="AV204"/>
  <c r="AR194"/>
  <c r="AZ182"/>
  <c r="AS177"/>
  <c r="AQ230"/>
  <c r="AY218"/>
  <c r="AU208"/>
  <c r="AQ198"/>
  <c r="AY186"/>
  <c r="AU176"/>
  <c r="AP224"/>
  <c r="AX212"/>
  <c r="AT202"/>
  <c r="AP192"/>
  <c r="AX180"/>
  <c r="AS230"/>
  <c r="BA218"/>
  <c r="AW208"/>
  <c r="AS198"/>
  <c r="BA186"/>
  <c r="AW176"/>
  <c r="AR224"/>
  <c r="AZ212"/>
  <c r="AV202"/>
  <c r="AR192"/>
  <c r="AZ180"/>
  <c r="AY232"/>
  <c r="AU222"/>
  <c r="AQ212"/>
  <c r="AY200"/>
  <c r="AU190"/>
  <c r="AQ180"/>
  <c r="AX226"/>
  <c r="AT216"/>
  <c r="AP206"/>
  <c r="AX194"/>
  <c r="AT184"/>
  <c r="BA232"/>
  <c r="AW222"/>
  <c r="AS212"/>
  <c r="BA200"/>
  <c r="AW190"/>
  <c r="AS180"/>
  <c r="AZ226"/>
  <c r="AV216"/>
  <c r="AR206"/>
  <c r="AZ194"/>
  <c r="AV184"/>
  <c r="AX179"/>
  <c r="AQ177"/>
  <c r="AY222"/>
  <c r="AU212"/>
  <c r="AQ202"/>
  <c r="AY190"/>
  <c r="AU180"/>
  <c r="AP228"/>
  <c r="AX216"/>
  <c r="AT206"/>
  <c r="AP196"/>
  <c r="AX184"/>
  <c r="BA175"/>
  <c r="BA222"/>
  <c r="AW212"/>
  <c r="AS202"/>
  <c r="BA190"/>
  <c r="AW180"/>
  <c r="AR228"/>
  <c r="AZ216"/>
  <c r="AV206"/>
  <c r="AR196"/>
  <c r="AZ184"/>
  <c r="AQ232"/>
  <c r="AY220"/>
  <c r="AU210"/>
  <c r="AQ200"/>
  <c r="AY188"/>
  <c r="AU178"/>
  <c r="AP226"/>
  <c r="AX214"/>
  <c r="AT204"/>
  <c r="AP194"/>
  <c r="AX182"/>
  <c r="BA228"/>
  <c r="AW218"/>
  <c r="AS208"/>
  <c r="BA196"/>
  <c r="AW186"/>
  <c r="AS176"/>
  <c r="AZ222"/>
  <c r="AV212"/>
  <c r="AR202"/>
  <c r="AZ190"/>
  <c r="AV180"/>
  <c r="AU232"/>
  <c r="AQ222"/>
  <c r="AY210"/>
  <c r="AU200"/>
  <c r="AQ190"/>
  <c r="AY178"/>
  <c r="AT226"/>
  <c r="AP216"/>
  <c r="AX204"/>
  <c r="AT194"/>
  <c r="AP184"/>
  <c r="AW232"/>
  <c r="AS222"/>
  <c r="BA210"/>
  <c r="AW200"/>
  <c r="AS190"/>
  <c r="BA178"/>
  <c r="AV226"/>
  <c r="AR216"/>
  <c r="AZ204"/>
  <c r="AV194"/>
  <c r="AR184"/>
  <c r="AZ177"/>
  <c r="AY224"/>
  <c r="AU214"/>
  <c r="AQ204"/>
  <c r="AY192"/>
  <c r="AU182"/>
  <c r="AP230"/>
  <c r="AX218"/>
  <c r="AT208"/>
  <c r="AP198"/>
  <c r="AX186"/>
  <c r="AT176"/>
  <c r="BA224"/>
  <c r="AW214"/>
  <c r="AS204"/>
  <c r="BA192"/>
  <c r="AW182"/>
  <c r="AR230"/>
  <c r="AZ218"/>
  <c r="AV208"/>
  <c r="AR198"/>
  <c r="AZ186"/>
  <c r="AV176"/>
  <c r="AV181"/>
  <c r="AR232"/>
  <c r="AR200"/>
  <c r="AV178"/>
  <c r="AQ220"/>
  <c r="AU198"/>
  <c r="AY176"/>
  <c r="AP214"/>
  <c r="AT192"/>
  <c r="AW230"/>
  <c r="BA208"/>
  <c r="AS188"/>
  <c r="AV224"/>
  <c r="AZ202"/>
  <c r="AR182"/>
  <c r="AU181"/>
  <c r="AW179"/>
  <c r="AQ226"/>
  <c r="AY214"/>
  <c r="AU204"/>
  <c r="AQ194"/>
  <c r="AY182"/>
  <c r="AT230"/>
  <c r="AP220"/>
  <c r="AX208"/>
  <c r="AT198"/>
  <c r="AP188"/>
  <c r="AX176"/>
  <c r="AS226"/>
  <c r="BA214"/>
  <c r="AW204"/>
  <c r="AS194"/>
  <c r="BA182"/>
  <c r="AV230"/>
  <c r="AR220"/>
  <c r="AZ208"/>
  <c r="AV198"/>
  <c r="AR188"/>
  <c r="AZ176"/>
  <c r="AY228"/>
  <c r="AU218"/>
  <c r="AQ208"/>
  <c r="AY196"/>
  <c r="AU186"/>
  <c r="AQ176"/>
  <c r="AX222"/>
  <c r="AT212"/>
  <c r="AP202"/>
  <c r="AX190"/>
  <c r="AT180"/>
  <c r="AW226"/>
  <c r="AS216"/>
  <c r="BA204"/>
  <c r="AW194"/>
  <c r="AS184"/>
  <c r="AZ230"/>
  <c r="AV220"/>
  <c r="AR210"/>
  <c r="AZ198"/>
  <c r="AV188"/>
  <c r="AR178"/>
  <c r="AS179"/>
  <c r="AU224"/>
  <c r="AQ214"/>
  <c r="AY202"/>
  <c r="AU192"/>
  <c r="AQ182"/>
  <c r="AX228"/>
  <c r="AT218"/>
  <c r="AP208"/>
  <c r="AX196"/>
  <c r="AT186"/>
  <c r="AP176"/>
  <c r="AW224"/>
  <c r="AS214"/>
  <c r="BA202"/>
  <c r="AW192"/>
  <c r="AS182"/>
  <c r="AZ228"/>
  <c r="AV218"/>
  <c r="AR208"/>
  <c r="AZ196"/>
  <c r="AV186"/>
  <c r="AR176"/>
  <c r="AQ228"/>
  <c r="AY216"/>
  <c r="AU206"/>
  <c r="AQ196"/>
  <c r="AY184"/>
  <c r="AT232"/>
  <c r="AP222"/>
  <c r="AX210"/>
  <c r="AT200"/>
  <c r="AP190"/>
  <c r="AX178"/>
  <c r="AS228"/>
  <c r="BA216"/>
  <c r="AW206"/>
  <c r="AS196"/>
  <c r="BA184"/>
  <c r="AV232"/>
  <c r="AR222"/>
  <c r="AZ210"/>
  <c r="AV200"/>
  <c r="AR190"/>
  <c r="AZ178"/>
  <c r="AU228"/>
  <c r="AQ218"/>
  <c r="AY206"/>
  <c r="AU196"/>
  <c r="AQ186"/>
  <c r="AX232"/>
  <c r="AT222"/>
  <c r="AP212"/>
  <c r="AX200"/>
  <c r="AT190"/>
  <c r="AP180"/>
  <c r="AW228"/>
  <c r="AS218"/>
  <c r="BA206"/>
  <c r="AW196"/>
  <c r="AS186"/>
  <c r="AZ232"/>
  <c r="AV222"/>
  <c r="AR212"/>
  <c r="AZ200"/>
  <c r="AV190"/>
  <c r="AR180"/>
  <c r="AU226"/>
  <c r="AQ216"/>
  <c r="AY204"/>
  <c r="AU194"/>
  <c r="AQ184"/>
  <c r="AX230"/>
  <c r="AT220"/>
  <c r="AP210"/>
  <c r="AX198"/>
  <c r="AT188"/>
  <c r="AP178"/>
  <c r="AS224"/>
  <c r="BA212"/>
  <c r="AW202"/>
  <c r="AS192"/>
  <c r="BA180"/>
  <c r="AV228"/>
  <c r="AR218"/>
  <c r="AZ206"/>
  <c r="AV196"/>
  <c r="AR186"/>
  <c r="AY226"/>
  <c r="AU216"/>
  <c r="AQ206"/>
  <c r="AY194"/>
  <c r="AU184"/>
  <c r="AP232"/>
  <c r="AX220"/>
  <c r="AT210"/>
  <c r="AP200"/>
  <c r="AX188"/>
  <c r="AT178"/>
  <c r="BA226"/>
  <c r="AW216"/>
  <c r="AS206"/>
  <c r="BA194"/>
  <c r="AW184"/>
  <c r="AZ220"/>
  <c r="AV210"/>
  <c r="AZ188"/>
  <c r="AU230"/>
  <c r="AY208"/>
  <c r="AQ188"/>
  <c r="AT224"/>
  <c r="AX202"/>
  <c r="AP182"/>
  <c r="AS220"/>
  <c r="AW198"/>
  <c r="BA176"/>
  <c r="AR214"/>
  <c r="AV192"/>
  <c r="AY179"/>
  <c r="AZ183"/>
  <c r="AX181"/>
  <c r="AQ179"/>
  <c r="AW181"/>
  <c r="AZ179"/>
  <c r="BA179"/>
  <c r="AP179"/>
  <c r="AS187"/>
  <c r="AR187"/>
  <c r="AY181"/>
  <c r="BA181"/>
  <c r="AV185"/>
  <c r="AU187"/>
  <c r="AW185"/>
  <c r="AW183"/>
  <c r="BA183"/>
  <c r="AX183"/>
  <c r="AZ181"/>
  <c r="AT187"/>
  <c r="AS189"/>
  <c r="AR189"/>
  <c r="AY183"/>
  <c r="AQ181"/>
  <c r="AQ183"/>
  <c r="AS183"/>
  <c r="AV183"/>
  <c r="AR183"/>
  <c r="AX185"/>
  <c r="AP183"/>
  <c r="AP181"/>
  <c r="AV187"/>
  <c r="AT189"/>
  <c r="AS191"/>
  <c r="AR191"/>
  <c r="AT183"/>
  <c r="AV189"/>
  <c r="AX187"/>
  <c r="AZ185"/>
  <c r="AT191"/>
  <c r="AW187"/>
  <c r="BA187"/>
  <c r="AU189"/>
  <c r="AY185"/>
  <c r="AW189"/>
  <c r="BA185"/>
  <c r="AS193"/>
  <c r="AR193"/>
  <c r="AY193"/>
  <c r="AU193"/>
  <c r="AU185"/>
  <c r="AY187"/>
  <c r="AQ185"/>
  <c r="AV191"/>
  <c r="AS185"/>
  <c r="AU191"/>
  <c r="AP185"/>
  <c r="AZ187"/>
  <c r="AT185"/>
  <c r="AQ187"/>
  <c r="AX189"/>
  <c r="AR185"/>
  <c r="AT193"/>
  <c r="AS195"/>
  <c r="AR195"/>
  <c r="AY189"/>
  <c r="AP187"/>
  <c r="AX191"/>
  <c r="BA189"/>
  <c r="AU195"/>
  <c r="AT195"/>
  <c r="AW193"/>
  <c r="AW191"/>
  <c r="AZ189"/>
  <c r="AV193"/>
  <c r="AS197"/>
  <c r="AT197"/>
  <c r="AY191"/>
  <c r="AP191"/>
  <c r="AQ189"/>
  <c r="AZ191"/>
  <c r="AV195"/>
  <c r="AU197"/>
  <c r="AX193"/>
  <c r="AP189"/>
  <c r="AW195"/>
  <c r="BA191"/>
  <c r="AQ191"/>
  <c r="AV199"/>
  <c r="AV197"/>
  <c r="AY195"/>
  <c r="AZ193"/>
  <c r="AX195"/>
  <c r="AP195"/>
  <c r="AW199"/>
  <c r="AZ199"/>
  <c r="AW197"/>
  <c r="AP193"/>
  <c r="BA193"/>
  <c r="AT201"/>
  <c r="AW201"/>
  <c r="AU201"/>
  <c r="AX197"/>
  <c r="AZ195"/>
  <c r="BA195"/>
  <c r="AQ193"/>
  <c r="AV201"/>
  <c r="AQ195"/>
  <c r="AY197"/>
  <c r="BA197"/>
  <c r="AX199"/>
  <c r="AV203"/>
  <c r="AU203"/>
  <c r="AQ197"/>
  <c r="AY199"/>
  <c r="AZ197"/>
  <c r="AV205"/>
  <c r="AW203"/>
  <c r="AQ199"/>
  <c r="AR199"/>
  <c r="AR197"/>
  <c r="AY201"/>
  <c r="AP199"/>
  <c r="AX201"/>
  <c r="AX205"/>
  <c r="AY203"/>
  <c r="AP197"/>
  <c r="BA199"/>
  <c r="AT199"/>
  <c r="AT207"/>
  <c r="AZ201"/>
  <c r="AW205"/>
  <c r="AU199"/>
  <c r="AX203"/>
  <c r="AQ201"/>
  <c r="AS199"/>
  <c r="AU209"/>
  <c r="AT209"/>
  <c r="AW207"/>
  <c r="AS201"/>
  <c r="AR201"/>
  <c r="AP201"/>
  <c r="AW209"/>
  <c r="AZ209"/>
  <c r="AV207"/>
  <c r="AR205"/>
  <c r="BA201"/>
  <c r="AZ203"/>
  <c r="AS211"/>
  <c r="AX207"/>
  <c r="AY205"/>
  <c r="AR203"/>
  <c r="AS203"/>
  <c r="AS205"/>
  <c r="AQ203"/>
  <c r="AZ205"/>
  <c r="AP203"/>
  <c r="BA205"/>
  <c r="BA203"/>
  <c r="AX209"/>
  <c r="AT203"/>
  <c r="AU205"/>
  <c r="AT211"/>
  <c r="AS213"/>
  <c r="AR213"/>
  <c r="AT205"/>
  <c r="AV211"/>
  <c r="AQ205"/>
  <c r="AU213"/>
  <c r="AT213"/>
  <c r="AY209"/>
  <c r="AP205"/>
  <c r="AY207"/>
  <c r="AZ207"/>
  <c r="BA207"/>
  <c r="AR215"/>
  <c r="AS215"/>
  <c r="AP207"/>
  <c r="AQ207"/>
  <c r="AU207"/>
  <c r="AX211"/>
  <c r="AW211"/>
  <c r="AR207"/>
  <c r="AV213"/>
  <c r="AP209"/>
  <c r="AQ209"/>
  <c r="AS209"/>
  <c r="BA209"/>
  <c r="AS207"/>
  <c r="AT215"/>
  <c r="AS217"/>
  <c r="AR217"/>
  <c r="AY211"/>
  <c r="BA211"/>
  <c r="AV215"/>
  <c r="AW213"/>
  <c r="AV209"/>
  <c r="AP213"/>
  <c r="AR209"/>
  <c r="AT217"/>
  <c r="AU215"/>
  <c r="AZ211"/>
  <c r="AX213"/>
  <c r="AT219"/>
  <c r="AU219"/>
  <c r="AY213"/>
  <c r="BA213"/>
  <c r="AQ213"/>
  <c r="AZ213"/>
  <c r="AX215"/>
  <c r="AW215"/>
  <c r="AR211"/>
  <c r="AQ211"/>
  <c r="AU211"/>
  <c r="AP211"/>
  <c r="AV217"/>
  <c r="AW217"/>
  <c r="AT221"/>
  <c r="AW219"/>
  <c r="AP215"/>
  <c r="BA215"/>
  <c r="AU221"/>
  <c r="AV219"/>
  <c r="BA217"/>
  <c r="AY215"/>
  <c r="AX217"/>
  <c r="AY217"/>
  <c r="AZ215"/>
  <c r="AS223"/>
  <c r="AQ215"/>
  <c r="AU217"/>
  <c r="AZ217"/>
  <c r="AP217"/>
  <c r="AU223"/>
  <c r="AQ217"/>
  <c r="AP219"/>
  <c r="AX219"/>
  <c r="AV221"/>
  <c r="AT223"/>
  <c r="AS225"/>
  <c r="AT225"/>
  <c r="AQ219"/>
  <c r="AV223"/>
  <c r="AY219"/>
  <c r="BA219"/>
  <c r="AW221"/>
  <c r="BA221"/>
  <c r="AX221"/>
  <c r="AW223"/>
  <c r="AZ219"/>
  <c r="AS227"/>
  <c r="AT227"/>
  <c r="AU225"/>
  <c r="AY221"/>
  <c r="AX223"/>
  <c r="AS219"/>
  <c r="AP221"/>
  <c r="AV225"/>
  <c r="AR219"/>
  <c r="AZ221"/>
  <c r="AV227"/>
  <c r="AX225"/>
  <c r="AS221"/>
  <c r="BA223"/>
  <c r="AR221"/>
  <c r="AU227"/>
  <c r="AW227"/>
  <c r="AW225"/>
  <c r="AQ221"/>
  <c r="AY223"/>
  <c r="AZ223"/>
  <c r="AW231"/>
  <c r="AU231"/>
  <c r="AV231"/>
  <c r="AP231"/>
  <c r="AR231"/>
  <c r="AX231"/>
  <c r="AZ231"/>
  <c r="AQ231"/>
  <c r="AS231"/>
  <c r="AT231"/>
  <c r="AP229"/>
  <c r="AS229"/>
  <c r="AX229"/>
  <c r="AT229"/>
  <c r="AP227"/>
  <c r="AZ227"/>
  <c r="BA227"/>
  <c r="BA225"/>
  <c r="AZ225"/>
  <c r="AW229"/>
  <c r="AQ227"/>
  <c r="AR223"/>
  <c r="AY225"/>
  <c r="AY229"/>
  <c r="BA229"/>
  <c r="AQ229"/>
  <c r="AR229"/>
  <c r="AV229"/>
  <c r="AU229"/>
  <c r="AR227"/>
  <c r="AY227"/>
  <c r="AP225"/>
  <c r="AP223"/>
  <c r="AZ229"/>
  <c r="AX227"/>
  <c r="AQ225"/>
  <c r="AQ223"/>
  <c r="AR225"/>
  <c r="AY231"/>
  <c r="BA231"/>
  <c r="Q175"/>
  <c r="R175"/>
  <c r="S175"/>
  <c r="P175"/>
  <c r="W245"/>
  <c r="T175"/>
  <c r="Q245"/>
  <c r="X245"/>
  <c r="R177"/>
  <c r="U175"/>
  <c r="P245"/>
  <c r="U245"/>
  <c r="V245"/>
  <c r="Y245"/>
  <c r="T177"/>
  <c r="R245"/>
  <c r="AA245"/>
  <c r="W175"/>
  <c r="S179"/>
  <c r="R179"/>
  <c r="V179"/>
  <c r="W177"/>
  <c r="V175"/>
  <c r="T245"/>
  <c r="V177"/>
  <c r="X179"/>
  <c r="S245"/>
  <c r="T179"/>
  <c r="R181"/>
  <c r="S181"/>
  <c r="U179"/>
  <c r="X177"/>
  <c r="X175"/>
  <c r="Y175"/>
  <c r="T181"/>
  <c r="Z175"/>
  <c r="Z245"/>
  <c r="U183"/>
  <c r="P244"/>
  <c r="X238"/>
  <c r="T226"/>
  <c r="P216"/>
  <c r="X204"/>
  <c r="T194"/>
  <c r="P184"/>
  <c r="Q242"/>
  <c r="Y232"/>
  <c r="U222"/>
  <c r="Q212"/>
  <c r="Y200"/>
  <c r="U190"/>
  <c r="Q180"/>
  <c r="R243"/>
  <c r="Z237"/>
  <c r="V224"/>
  <c r="R214"/>
  <c r="Z202"/>
  <c r="V192"/>
  <c r="R182"/>
  <c r="S241"/>
  <c r="AA230"/>
  <c r="W220"/>
  <c r="S210"/>
  <c r="AA198"/>
  <c r="W188"/>
  <c r="S178"/>
  <c r="Q177"/>
  <c r="P241"/>
  <c r="X230"/>
  <c r="T220"/>
  <c r="P210"/>
  <c r="X198"/>
  <c r="T188"/>
  <c r="P178"/>
  <c r="U244"/>
  <c r="Q239"/>
  <c r="Y226"/>
  <c r="U216"/>
  <c r="Q206"/>
  <c r="Y194"/>
  <c r="U184"/>
  <c r="Z240"/>
  <c r="V230"/>
  <c r="R220"/>
  <c r="Z208"/>
  <c r="V198"/>
  <c r="R188"/>
  <c r="Z176"/>
  <c r="S244"/>
  <c r="AA238"/>
  <c r="W226"/>
  <c r="S216"/>
  <c r="AA204"/>
  <c r="W194"/>
  <c r="S184"/>
  <c r="Y177"/>
  <c r="X240"/>
  <c r="T230"/>
  <c r="P220"/>
  <c r="X208"/>
  <c r="T198"/>
  <c r="P188"/>
  <c r="X176"/>
  <c r="Q244"/>
  <c r="Y238"/>
  <c r="U226"/>
  <c r="Q216"/>
  <c r="Y204"/>
  <c r="U194"/>
  <c r="Q184"/>
  <c r="Z243"/>
  <c r="V238"/>
  <c r="R226"/>
  <c r="Z214"/>
  <c r="V204"/>
  <c r="R194"/>
  <c r="Z182"/>
  <c r="AA241"/>
  <c r="W232"/>
  <c r="S222"/>
  <c r="AA210"/>
  <c r="W200"/>
  <c r="S190"/>
  <c r="AA178"/>
  <c r="P243"/>
  <c r="X237"/>
  <c r="T224"/>
  <c r="P214"/>
  <c r="X202"/>
  <c r="T192"/>
  <c r="P182"/>
  <c r="Q241"/>
  <c r="Y230"/>
  <c r="U220"/>
  <c r="Q210"/>
  <c r="Y198"/>
  <c r="U188"/>
  <c r="Q178"/>
  <c r="R244"/>
  <c r="Z238"/>
  <c r="V226"/>
  <c r="R216"/>
  <c r="Z204"/>
  <c r="V194"/>
  <c r="R184"/>
  <c r="S242"/>
  <c r="AA232"/>
  <c r="W222"/>
  <c r="S212"/>
  <c r="AA200"/>
  <c r="W190"/>
  <c r="S180"/>
  <c r="W179"/>
  <c r="P240"/>
  <c r="X228"/>
  <c r="T218"/>
  <c r="P208"/>
  <c r="X196"/>
  <c r="T186"/>
  <c r="P176"/>
  <c r="U243"/>
  <c r="Q238"/>
  <c r="Y224"/>
  <c r="U214"/>
  <c r="Q204"/>
  <c r="Y192"/>
  <c r="U182"/>
  <c r="V244"/>
  <c r="R239"/>
  <c r="Z226"/>
  <c r="V216"/>
  <c r="R206"/>
  <c r="Z194"/>
  <c r="V184"/>
  <c r="W242"/>
  <c r="S237"/>
  <c r="AA222"/>
  <c r="W212"/>
  <c r="S202"/>
  <c r="AA190"/>
  <c r="W180"/>
  <c r="X239"/>
  <c r="T228"/>
  <c r="P218"/>
  <c r="X206"/>
  <c r="T196"/>
  <c r="P186"/>
  <c r="Q243"/>
  <c r="Y237"/>
  <c r="U224"/>
  <c r="Q214"/>
  <c r="Y202"/>
  <c r="U192"/>
  <c r="Q182"/>
  <c r="Z244"/>
  <c r="V239"/>
  <c r="R228"/>
  <c r="Z216"/>
  <c r="V206"/>
  <c r="R196"/>
  <c r="Z184"/>
  <c r="AA242"/>
  <c r="W237"/>
  <c r="S224"/>
  <c r="AA212"/>
  <c r="W202"/>
  <c r="S192"/>
  <c r="AA180"/>
  <c r="P242"/>
  <c r="X232"/>
  <c r="T222"/>
  <c r="P212"/>
  <c r="X200"/>
  <c r="T190"/>
  <c r="P180"/>
  <c r="Q240"/>
  <c r="Y228"/>
  <c r="U218"/>
  <c r="Q208"/>
  <c r="Y196"/>
  <c r="U186"/>
  <c r="Q176"/>
  <c r="V242"/>
  <c r="R237"/>
  <c r="Z222"/>
  <c r="V212"/>
  <c r="R202"/>
  <c r="Z190"/>
  <c r="V180"/>
  <c r="W240"/>
  <c r="S230"/>
  <c r="AA218"/>
  <c r="W208"/>
  <c r="S198"/>
  <c r="AA186"/>
  <c r="W176"/>
  <c r="T244"/>
  <c r="P239"/>
  <c r="X226"/>
  <c r="T216"/>
  <c r="P206"/>
  <c r="X194"/>
  <c r="T184"/>
  <c r="U242"/>
  <c r="Q237"/>
  <c r="Y222"/>
  <c r="U212"/>
  <c r="Q202"/>
  <c r="Y190"/>
  <c r="U180"/>
  <c r="R240"/>
  <c r="Z228"/>
  <c r="V218"/>
  <c r="R208"/>
  <c r="Z196"/>
  <c r="V186"/>
  <c r="R176"/>
  <c r="W243"/>
  <c r="S238"/>
  <c r="AA224"/>
  <c r="W214"/>
  <c r="S204"/>
  <c r="AA192"/>
  <c r="W182"/>
  <c r="Z177"/>
  <c r="U181"/>
  <c r="T241"/>
  <c r="P232"/>
  <c r="X220"/>
  <c r="T210"/>
  <c r="P200"/>
  <c r="X188"/>
  <c r="T178"/>
  <c r="Y244"/>
  <c r="U239"/>
  <c r="Q228"/>
  <c r="Y216"/>
  <c r="U206"/>
  <c r="Q196"/>
  <c r="Y184"/>
  <c r="AA175"/>
  <c r="V240"/>
  <c r="R230"/>
  <c r="Z218"/>
  <c r="V208"/>
  <c r="R198"/>
  <c r="Z186"/>
  <c r="V176"/>
  <c r="AA243"/>
  <c r="W238"/>
  <c r="S226"/>
  <c r="AA214"/>
  <c r="W204"/>
  <c r="S194"/>
  <c r="AA182"/>
  <c r="X243"/>
  <c r="T238"/>
  <c r="P226"/>
  <c r="X214"/>
  <c r="T204"/>
  <c r="P194"/>
  <c r="X182"/>
  <c r="Y241"/>
  <c r="U232"/>
  <c r="Q222"/>
  <c r="Y210"/>
  <c r="U200"/>
  <c r="Q190"/>
  <c r="Y178"/>
  <c r="V243"/>
  <c r="R238"/>
  <c r="Z224"/>
  <c r="V214"/>
  <c r="R204"/>
  <c r="Z192"/>
  <c r="V182"/>
  <c r="W241"/>
  <c r="S232"/>
  <c r="AA220"/>
  <c r="W210"/>
  <c r="S200"/>
  <c r="AA188"/>
  <c r="W178"/>
  <c r="T243"/>
  <c r="P238"/>
  <c r="X224"/>
  <c r="T214"/>
  <c r="P204"/>
  <c r="X192"/>
  <c r="T182"/>
  <c r="U241"/>
  <c r="Q232"/>
  <c r="Y220"/>
  <c r="U210"/>
  <c r="Q200"/>
  <c r="Y188"/>
  <c r="U178"/>
  <c r="R241"/>
  <c r="Z230"/>
  <c r="V220"/>
  <c r="R210"/>
  <c r="Z198"/>
  <c r="V188"/>
  <c r="R178"/>
  <c r="W244"/>
  <c r="S239"/>
  <c r="AA226"/>
  <c r="W216"/>
  <c r="S206"/>
  <c r="AA194"/>
  <c r="W184"/>
  <c r="AA177"/>
  <c r="P177"/>
  <c r="T240"/>
  <c r="P230"/>
  <c r="X218"/>
  <c r="T208"/>
  <c r="P198"/>
  <c r="X186"/>
  <c r="T176"/>
  <c r="Y243"/>
  <c r="U238"/>
  <c r="Q226"/>
  <c r="Y214"/>
  <c r="U204"/>
  <c r="Q194"/>
  <c r="Y182"/>
  <c r="V241"/>
  <c r="R232"/>
  <c r="Z220"/>
  <c r="V210"/>
  <c r="R200"/>
  <c r="Z188"/>
  <c r="V178"/>
  <c r="AA244"/>
  <c r="W239"/>
  <c r="S228"/>
  <c r="AA216"/>
  <c r="W206"/>
  <c r="S196"/>
  <c r="AA184"/>
  <c r="W181"/>
  <c r="X242"/>
  <c r="T237"/>
  <c r="P224"/>
  <c r="X212"/>
  <c r="T202"/>
  <c r="P192"/>
  <c r="X180"/>
  <c r="Y240"/>
  <c r="U230"/>
  <c r="Q220"/>
  <c r="Y208"/>
  <c r="U198"/>
  <c r="Q188"/>
  <c r="Y176"/>
  <c r="Z241"/>
  <c r="V232"/>
  <c r="R222"/>
  <c r="Z210"/>
  <c r="V200"/>
  <c r="R190"/>
  <c r="Z178"/>
  <c r="AA239"/>
  <c r="W228"/>
  <c r="S218"/>
  <c r="AA206"/>
  <c r="W196"/>
  <c r="S186"/>
  <c r="U177"/>
  <c r="T242"/>
  <c r="P237"/>
  <c r="X222"/>
  <c r="T212"/>
  <c r="P202"/>
  <c r="X190"/>
  <c r="T180"/>
  <c r="U240"/>
  <c r="Q230"/>
  <c r="Y218"/>
  <c r="U208"/>
  <c r="Q198"/>
  <c r="Y186"/>
  <c r="U176"/>
  <c r="R242"/>
  <c r="Z232"/>
  <c r="V222"/>
  <c r="R212"/>
  <c r="Z200"/>
  <c r="V190"/>
  <c r="R180"/>
  <c r="S240"/>
  <c r="AA228"/>
  <c r="W218"/>
  <c r="S208"/>
  <c r="AA196"/>
  <c r="W186"/>
  <c r="S176"/>
  <c r="X244"/>
  <c r="T239"/>
  <c r="P228"/>
  <c r="X216"/>
  <c r="T206"/>
  <c r="P196"/>
  <c r="X184"/>
  <c r="Y242"/>
  <c r="U237"/>
  <c r="Q224"/>
  <c r="Y212"/>
  <c r="U202"/>
  <c r="Q192"/>
  <c r="Y180"/>
  <c r="Z239"/>
  <c r="V228"/>
  <c r="R218"/>
  <c r="Z206"/>
  <c r="V196"/>
  <c r="R186"/>
  <c r="S243"/>
  <c r="AA237"/>
  <c r="W224"/>
  <c r="S214"/>
  <c r="AA202"/>
  <c r="W192"/>
  <c r="S182"/>
  <c r="X241"/>
  <c r="T232"/>
  <c r="P222"/>
  <c r="X210"/>
  <c r="T200"/>
  <c r="P190"/>
  <c r="X178"/>
  <c r="Y239"/>
  <c r="U228"/>
  <c r="Q218"/>
  <c r="Y206"/>
  <c r="U196"/>
  <c r="Q186"/>
  <c r="Z242"/>
  <c r="V237"/>
  <c r="R224"/>
  <c r="Z212"/>
  <c r="V202"/>
  <c r="R192"/>
  <c r="Z180"/>
  <c r="AA240"/>
  <c r="W230"/>
  <c r="S220"/>
  <c r="AA208"/>
  <c r="W198"/>
  <c r="S188"/>
  <c r="AA176"/>
  <c r="V181"/>
  <c r="S185"/>
  <c r="V185"/>
  <c r="W183"/>
  <c r="Y179"/>
  <c r="X183"/>
  <c r="T185"/>
  <c r="V183"/>
  <c r="X181"/>
  <c r="P179"/>
  <c r="Y181"/>
  <c r="S177"/>
  <c r="AA179"/>
  <c r="Z179"/>
  <c r="R187"/>
  <c r="Q179"/>
  <c r="Z181"/>
  <c r="W185"/>
  <c r="T187"/>
  <c r="AA181"/>
  <c r="Q181"/>
  <c r="P181"/>
  <c r="R189"/>
  <c r="S189"/>
  <c r="U187"/>
  <c r="Y183"/>
  <c r="V187"/>
  <c r="T189"/>
  <c r="Z183"/>
  <c r="X185"/>
  <c r="U189"/>
  <c r="R191"/>
  <c r="S191"/>
  <c r="Z185"/>
  <c r="X187"/>
  <c r="S183"/>
  <c r="Q185"/>
  <c r="P183"/>
  <c r="AA185"/>
  <c r="P185"/>
  <c r="T191"/>
  <c r="Y185"/>
  <c r="AA183"/>
  <c r="Q183"/>
  <c r="W187"/>
  <c r="T183"/>
  <c r="R183"/>
  <c r="V189"/>
  <c r="R193"/>
  <c r="S193"/>
  <c r="W189"/>
  <c r="Y187"/>
  <c r="R185"/>
  <c r="U185"/>
  <c r="S187"/>
  <c r="V191"/>
  <c r="Z187"/>
  <c r="X189"/>
  <c r="AA187"/>
  <c r="W193"/>
  <c r="U191"/>
  <c r="Q187"/>
  <c r="P187"/>
  <c r="T193"/>
  <c r="U193"/>
  <c r="R195"/>
  <c r="S195"/>
  <c r="W191"/>
  <c r="X191"/>
  <c r="V193"/>
  <c r="U195"/>
  <c r="Z189"/>
  <c r="Y189"/>
  <c r="T195"/>
  <c r="U197"/>
  <c r="T197"/>
  <c r="X193"/>
  <c r="AA189"/>
  <c r="P191"/>
  <c r="P189"/>
  <c r="Y193"/>
  <c r="V197"/>
  <c r="Q189"/>
  <c r="Z191"/>
  <c r="Y191"/>
  <c r="AA191"/>
  <c r="V195"/>
  <c r="U199"/>
  <c r="W195"/>
  <c r="P193"/>
  <c r="X195"/>
  <c r="Q191"/>
  <c r="AA193"/>
  <c r="W197"/>
  <c r="W199"/>
  <c r="Z193"/>
  <c r="X197"/>
  <c r="AA195"/>
  <c r="Z195"/>
  <c r="Y197"/>
  <c r="V201"/>
  <c r="Q193"/>
  <c r="Q195"/>
  <c r="Y195"/>
  <c r="P195"/>
  <c r="U201"/>
  <c r="T203"/>
  <c r="V203"/>
  <c r="U203"/>
  <c r="X199"/>
  <c r="W201"/>
  <c r="Z197"/>
  <c r="Y199"/>
  <c r="X201"/>
  <c r="U205"/>
  <c r="T205"/>
  <c r="R199"/>
  <c r="V199"/>
  <c r="P197"/>
  <c r="S197"/>
  <c r="Z199"/>
  <c r="AA199"/>
  <c r="Q197"/>
  <c r="Q199"/>
  <c r="AA197"/>
  <c r="Y201"/>
  <c r="R197"/>
  <c r="V207"/>
  <c r="U207"/>
  <c r="Z201"/>
  <c r="AA201"/>
  <c r="Y203"/>
  <c r="T199"/>
  <c r="S199"/>
  <c r="V205"/>
  <c r="X203"/>
  <c r="P199"/>
  <c r="U209"/>
  <c r="X205"/>
  <c r="P201"/>
  <c r="Z203"/>
  <c r="W205"/>
  <c r="AA203"/>
  <c r="P203"/>
  <c r="S201"/>
  <c r="T201"/>
  <c r="Q203"/>
  <c r="R201"/>
  <c r="Q201"/>
  <c r="W207"/>
  <c r="S211"/>
  <c r="V209"/>
  <c r="X207"/>
  <c r="Z205"/>
  <c r="X209"/>
  <c r="U211"/>
  <c r="W209"/>
  <c r="W203"/>
  <c r="AA205"/>
  <c r="R203"/>
  <c r="Y205"/>
  <c r="S203"/>
  <c r="T211"/>
  <c r="R213"/>
  <c r="S213"/>
  <c r="Z207"/>
  <c r="Q207"/>
  <c r="S205"/>
  <c r="V211"/>
  <c r="Y209"/>
  <c r="R205"/>
  <c r="W211"/>
  <c r="AA207"/>
  <c r="S207"/>
  <c r="Y207"/>
  <c r="P205"/>
  <c r="Q205"/>
  <c r="T213"/>
  <c r="R215"/>
  <c r="S215"/>
  <c r="Z209"/>
  <c r="P207"/>
  <c r="T215"/>
  <c r="T207"/>
  <c r="R207"/>
  <c r="V213"/>
  <c r="X211"/>
  <c r="R217"/>
  <c r="S209"/>
  <c r="AA209"/>
  <c r="R211"/>
  <c r="T209"/>
  <c r="R209"/>
  <c r="Z211"/>
  <c r="AA211"/>
  <c r="T217"/>
  <c r="U215"/>
  <c r="W213"/>
  <c r="P209"/>
  <c r="X213"/>
  <c r="Y211"/>
  <c r="Q209"/>
  <c r="V215"/>
  <c r="U217"/>
  <c r="T219"/>
  <c r="U219"/>
  <c r="X215"/>
  <c r="Y213"/>
  <c r="W215"/>
  <c r="AA213"/>
  <c r="W219"/>
  <c r="P211"/>
  <c r="Z213"/>
  <c r="Q211"/>
  <c r="Q213"/>
  <c r="V217"/>
  <c r="S221"/>
  <c r="T221"/>
  <c r="V219"/>
  <c r="X217"/>
  <c r="Y215"/>
  <c r="Y217"/>
  <c r="Z215"/>
  <c r="P213"/>
  <c r="Q215"/>
  <c r="X219"/>
  <c r="AA215"/>
  <c r="P215"/>
  <c r="U213"/>
  <c r="Z219"/>
  <c r="S223"/>
  <c r="R223"/>
  <c r="Z217"/>
  <c r="AA217"/>
  <c r="V221"/>
  <c r="T223"/>
  <c r="U223"/>
  <c r="S225"/>
  <c r="T225"/>
  <c r="P217"/>
  <c r="S219"/>
  <c r="X221"/>
  <c r="Q217"/>
  <c r="W221"/>
  <c r="W217"/>
  <c r="AA219"/>
  <c r="Y219"/>
  <c r="S217"/>
  <c r="V223"/>
  <c r="P219"/>
  <c r="W223"/>
  <c r="U227"/>
  <c r="X227"/>
  <c r="S227"/>
  <c r="T227"/>
  <c r="V225"/>
  <c r="Z221"/>
  <c r="Q219"/>
  <c r="R219"/>
  <c r="U225"/>
  <c r="AA221"/>
  <c r="Y221"/>
  <c r="X223"/>
  <c r="T229"/>
  <c r="Y229"/>
  <c r="U229"/>
  <c r="W227"/>
  <c r="Y223"/>
  <c r="Z223"/>
  <c r="Y225"/>
  <c r="W225"/>
  <c r="P221"/>
  <c r="U221"/>
  <c r="V227"/>
  <c r="R221"/>
  <c r="AA223"/>
  <c r="Q221"/>
  <c r="X225"/>
  <c r="U231"/>
  <c r="T231"/>
  <c r="S231"/>
  <c r="R231"/>
  <c r="Q231"/>
  <c r="W231"/>
  <c r="R229"/>
  <c r="Q229"/>
  <c r="P223"/>
  <c r="Q225"/>
  <c r="Z229"/>
  <c r="Q227"/>
  <c r="Y227"/>
  <c r="P227"/>
  <c r="AA227"/>
  <c r="W229"/>
  <c r="X231"/>
  <c r="Z231"/>
  <c r="P231"/>
  <c r="AA231"/>
  <c r="P229"/>
  <c r="V229"/>
  <c r="X229"/>
  <c r="S229"/>
  <c r="Z227"/>
  <c r="R227"/>
  <c r="R225"/>
  <c r="AA229"/>
  <c r="Q223"/>
  <c r="Z225"/>
  <c r="P225"/>
  <c r="AA225"/>
  <c r="V231"/>
  <c r="Y231"/>
  <c r="AA233"/>
  <c r="M2047" l="1"/>
  <c r="M253"/>
  <c r="M255"/>
  <c r="M257"/>
  <c r="M259"/>
  <c r="M263"/>
  <c r="M265"/>
  <c r="M267"/>
  <c r="M269"/>
  <c r="M273"/>
  <c r="M275"/>
  <c r="M277"/>
  <c r="M279"/>
  <c r="M283"/>
  <c r="M285"/>
  <c r="M287"/>
  <c r="M289"/>
  <c r="M293"/>
  <c r="M295"/>
  <c r="M297"/>
  <c r="M299"/>
  <c r="M303"/>
  <c r="M305"/>
  <c r="M307"/>
  <c r="M309"/>
  <c r="M313"/>
  <c r="M315"/>
  <c r="M317"/>
  <c r="M319"/>
  <c r="M323"/>
  <c r="M325"/>
  <c r="M327"/>
  <c r="M329"/>
  <c r="M333"/>
  <c r="M335"/>
  <c r="M337"/>
  <c r="M339"/>
  <c r="M343"/>
  <c r="M345"/>
  <c r="M347"/>
  <c r="M349"/>
  <c r="M353"/>
  <c r="M355"/>
  <c r="M357"/>
  <c r="M359"/>
  <c r="M363"/>
  <c r="M365"/>
  <c r="M367"/>
  <c r="M369"/>
  <c r="M373"/>
  <c r="M375"/>
  <c r="M377"/>
  <c r="M379"/>
  <c r="M383"/>
  <c r="M385"/>
  <c r="M387"/>
  <c r="M389"/>
  <c r="M393"/>
  <c r="M395"/>
  <c r="M397"/>
  <c r="M399"/>
  <c r="M403"/>
  <c r="M405"/>
  <c r="M407"/>
  <c r="M409"/>
  <c r="M413"/>
  <c r="M415"/>
  <c r="M417"/>
  <c r="M419"/>
  <c r="M423"/>
  <c r="M425"/>
  <c r="M427"/>
  <c r="M429"/>
  <c r="M433"/>
  <c r="M435"/>
  <c r="M437"/>
  <c r="M439"/>
  <c r="M443"/>
  <c r="M445"/>
  <c r="M447"/>
  <c r="M449"/>
  <c r="M453"/>
  <c r="M455"/>
  <c r="M457"/>
  <c r="M459"/>
  <c r="M463"/>
  <c r="M465"/>
  <c r="M467"/>
  <c r="M469"/>
  <c r="M473"/>
  <c r="M475"/>
  <c r="M477"/>
  <c r="M479"/>
  <c r="M483"/>
  <c r="M485"/>
  <c r="M487"/>
  <c r="M489"/>
  <c r="M493"/>
  <c r="M495"/>
  <c r="M497"/>
  <c r="M499"/>
  <c r="M503"/>
  <c r="M505"/>
  <c r="M507"/>
  <c r="M509"/>
  <c r="M513"/>
  <c r="M515"/>
  <c r="M517"/>
  <c r="M519"/>
  <c r="M523"/>
  <c r="M525"/>
  <c r="M527"/>
  <c r="M529"/>
  <c r="M533"/>
  <c r="M535"/>
  <c r="M537"/>
  <c r="M539"/>
  <c r="M543"/>
  <c r="M545"/>
  <c r="M547"/>
  <c r="M549"/>
  <c r="M553"/>
  <c r="M555"/>
  <c r="M557"/>
  <c r="M559"/>
  <c r="M563"/>
  <c r="M565"/>
  <c r="M567"/>
  <c r="M569"/>
  <c r="M573"/>
  <c r="M575"/>
  <c r="M577"/>
  <c r="M579"/>
  <c r="M583"/>
  <c r="M585"/>
  <c r="M587"/>
  <c r="M589"/>
  <c r="M593"/>
  <c r="M595"/>
  <c r="M597"/>
  <c r="M599"/>
  <c r="M603"/>
  <c r="M605"/>
  <c r="M607"/>
  <c r="M609"/>
  <c r="M613"/>
  <c r="M615"/>
  <c r="M617"/>
  <c r="M619"/>
  <c r="M623"/>
  <c r="M625"/>
  <c r="M627"/>
  <c r="M629"/>
  <c r="M633"/>
  <c r="M635"/>
  <c r="M637"/>
  <c r="M639"/>
  <c r="M643"/>
  <c r="M645"/>
  <c r="M647"/>
  <c r="M649"/>
  <c r="M653"/>
  <c r="M655"/>
  <c r="M657"/>
  <c r="M659"/>
  <c r="M663"/>
  <c r="M665"/>
  <c r="M667"/>
  <c r="M669"/>
  <c r="M673"/>
  <c r="M675"/>
  <c r="M677"/>
  <c r="M679"/>
  <c r="M683"/>
  <c r="M685"/>
  <c r="M687"/>
  <c r="M689"/>
  <c r="M693"/>
  <c r="M695"/>
  <c r="M697"/>
  <c r="M699"/>
  <c r="M703"/>
  <c r="M705"/>
  <c r="M707"/>
  <c r="M709"/>
  <c r="M713"/>
  <c r="M715"/>
  <c r="M717"/>
  <c r="M719"/>
  <c r="M723"/>
  <c r="M725"/>
  <c r="M727"/>
  <c r="M729"/>
  <c r="M733"/>
  <c r="M735"/>
  <c r="M737"/>
  <c r="M739"/>
  <c r="M252"/>
  <c r="M254"/>
  <c r="M258"/>
  <c r="M260"/>
  <c r="M262"/>
  <c r="M264"/>
  <c r="M268"/>
  <c r="M270"/>
  <c r="M272"/>
  <c r="M274"/>
  <c r="M278"/>
  <c r="M280"/>
  <c r="M282"/>
  <c r="M284"/>
  <c r="M288"/>
  <c r="M290"/>
  <c r="M292"/>
  <c r="M294"/>
  <c r="M298"/>
  <c r="M300"/>
  <c r="M302"/>
  <c r="M304"/>
  <c r="M308"/>
  <c r="M310"/>
  <c r="M312"/>
  <c r="M314"/>
  <c r="M318"/>
  <c r="M320"/>
  <c r="M322"/>
  <c r="M324"/>
  <c r="M328"/>
  <c r="M330"/>
  <c r="M332"/>
  <c r="M334"/>
  <c r="M338"/>
  <c r="M340"/>
  <c r="M342"/>
  <c r="M344"/>
  <c r="M348"/>
  <c r="M350"/>
  <c r="M352"/>
  <c r="M354"/>
  <c r="M358"/>
  <c r="M360"/>
  <c r="M362"/>
  <c r="M364"/>
  <c r="M368"/>
  <c r="M370"/>
  <c r="M372"/>
  <c r="M374"/>
  <c r="M378"/>
  <c r="M380"/>
  <c r="M382"/>
  <c r="M384"/>
  <c r="M388"/>
  <c r="M390"/>
  <c r="M392"/>
  <c r="M394"/>
  <c r="M398"/>
  <c r="M400"/>
  <c r="M402"/>
  <c r="M404"/>
  <c r="M408"/>
  <c r="M410"/>
  <c r="M412"/>
  <c r="M414"/>
  <c r="M418"/>
  <c r="M420"/>
  <c r="M422"/>
  <c r="M424"/>
  <c r="M428"/>
  <c r="M430"/>
  <c r="M432"/>
  <c r="M434"/>
  <c r="M438"/>
  <c r="M440"/>
  <c r="M442"/>
  <c r="M444"/>
  <c r="M448"/>
  <c r="M450"/>
  <c r="M452"/>
  <c r="M454"/>
  <c r="M458"/>
  <c r="M460"/>
  <c r="M462"/>
  <c r="M464"/>
  <c r="M468"/>
  <c r="M470"/>
  <c r="M472"/>
  <c r="M474"/>
  <c r="M478"/>
  <c r="M480"/>
  <c r="M482"/>
  <c r="M484"/>
  <c r="M488"/>
  <c r="M490"/>
  <c r="M492"/>
  <c r="M494"/>
  <c r="M498"/>
  <c r="M500"/>
  <c r="M502"/>
  <c r="M504"/>
  <c r="M508"/>
  <c r="M510"/>
  <c r="M512"/>
  <c r="M514"/>
  <c r="M518"/>
  <c r="M520"/>
  <c r="M522"/>
  <c r="M524"/>
  <c r="M528"/>
  <c r="M530"/>
  <c r="M532"/>
  <c r="M534"/>
  <c r="M538"/>
  <c r="M540"/>
  <c r="M542"/>
  <c r="M544"/>
  <c r="M548"/>
  <c r="M550"/>
  <c r="M552"/>
  <c r="M554"/>
  <c r="M558"/>
  <c r="M560"/>
  <c r="M562"/>
  <c r="M564"/>
  <c r="M568"/>
  <c r="M570"/>
  <c r="M572"/>
  <c r="M574"/>
  <c r="M578"/>
  <c r="M580"/>
  <c r="M582"/>
  <c r="M584"/>
  <c r="M588"/>
  <c r="M590"/>
  <c r="M592"/>
  <c r="M594"/>
  <c r="M598"/>
  <c r="M600"/>
  <c r="M602"/>
  <c r="M604"/>
  <c r="M608"/>
  <c r="M610"/>
  <c r="M612"/>
  <c r="M614"/>
  <c r="M618"/>
  <c r="M620"/>
  <c r="M622"/>
  <c r="M624"/>
  <c r="M628"/>
  <c r="M630"/>
  <c r="M632"/>
  <c r="M634"/>
  <c r="M638"/>
  <c r="M640"/>
  <c r="M642"/>
  <c r="M644"/>
  <c r="M648"/>
  <c r="M650"/>
  <c r="M652"/>
  <c r="M654"/>
  <c r="M658"/>
  <c r="M660"/>
  <c r="M662"/>
  <c r="M664"/>
  <c r="M668"/>
  <c r="M670"/>
  <c r="M672"/>
  <c r="M674"/>
  <c r="M678"/>
  <c r="M680"/>
  <c r="M682"/>
  <c r="M684"/>
  <c r="M688"/>
  <c r="M690"/>
  <c r="M692"/>
  <c r="M694"/>
  <c r="M698"/>
  <c r="M700"/>
  <c r="M702"/>
  <c r="M704"/>
  <c r="M708"/>
  <c r="M710"/>
  <c r="M712"/>
  <c r="M714"/>
  <c r="M718"/>
  <c r="M720"/>
  <c r="M722"/>
  <c r="M724"/>
  <c r="M728"/>
  <c r="M730"/>
  <c r="M732"/>
  <c r="M734"/>
  <c r="M738"/>
  <c r="M740"/>
  <c r="M743"/>
  <c r="M745"/>
  <c r="M747"/>
  <c r="M749"/>
  <c r="M753"/>
  <c r="M755"/>
  <c r="M757"/>
  <c r="M759"/>
  <c r="M763"/>
  <c r="M765"/>
  <c r="M767"/>
  <c r="M769"/>
  <c r="M773"/>
  <c r="M775"/>
  <c r="M777"/>
  <c r="M779"/>
  <c r="M783"/>
  <c r="M785"/>
  <c r="M787"/>
  <c r="M789"/>
  <c r="M793"/>
  <c r="M795"/>
  <c r="M797"/>
  <c r="M799"/>
  <c r="M803"/>
  <c r="M805"/>
  <c r="M807"/>
  <c r="M809"/>
  <c r="M813"/>
  <c r="M815"/>
  <c r="M817"/>
  <c r="M819"/>
  <c r="M823"/>
  <c r="M825"/>
  <c r="M827"/>
  <c r="M829"/>
  <c r="M833"/>
  <c r="M835"/>
  <c r="M837"/>
  <c r="M839"/>
  <c r="M843"/>
  <c r="M845"/>
  <c r="M847"/>
  <c r="M849"/>
  <c r="M853"/>
  <c r="M855"/>
  <c r="M857"/>
  <c r="M859"/>
  <c r="M863"/>
  <c r="M865"/>
  <c r="M867"/>
  <c r="M869"/>
  <c r="M873"/>
  <c r="M875"/>
  <c r="M877"/>
  <c r="M879"/>
  <c r="M883"/>
  <c r="M885"/>
  <c r="M887"/>
  <c r="M889"/>
  <c r="M893"/>
  <c r="M895"/>
  <c r="M897"/>
  <c r="M899"/>
  <c r="M903"/>
  <c r="M905"/>
  <c r="M907"/>
  <c r="M909"/>
  <c r="M913"/>
  <c r="M915"/>
  <c r="M917"/>
  <c r="M919"/>
  <c r="M923"/>
  <c r="M925"/>
  <c r="M927"/>
  <c r="M929"/>
  <c r="M933"/>
  <c r="M935"/>
  <c r="M937"/>
  <c r="M939"/>
  <c r="M943"/>
  <c r="M945"/>
  <c r="M947"/>
  <c r="M949"/>
  <c r="M953"/>
  <c r="M955"/>
  <c r="M957"/>
  <c r="M959"/>
  <c r="M963"/>
  <c r="M965"/>
  <c r="M967"/>
  <c r="M969"/>
  <c r="M973"/>
  <c r="M975"/>
  <c r="M977"/>
  <c r="M979"/>
  <c r="M983"/>
  <c r="M985"/>
  <c r="M987"/>
  <c r="M989"/>
  <c r="M993"/>
  <c r="M995"/>
  <c r="M997"/>
  <c r="M999"/>
  <c r="M1003"/>
  <c r="M1005"/>
  <c r="M1007"/>
  <c r="M1009"/>
  <c r="M1013"/>
  <c r="M1015"/>
  <c r="M1017"/>
  <c r="M1019"/>
  <c r="M1023"/>
  <c r="M1025"/>
  <c r="M1027"/>
  <c r="M1029"/>
  <c r="M1033"/>
  <c r="M1035"/>
  <c r="M1037"/>
  <c r="M1039"/>
  <c r="M1043"/>
  <c r="M1045"/>
  <c r="M1047"/>
  <c r="M1049"/>
  <c r="M1053"/>
  <c r="M1055"/>
  <c r="M1057"/>
  <c r="M1059"/>
  <c r="M1063"/>
  <c r="M1065"/>
  <c r="M1067"/>
  <c r="M1069"/>
  <c r="M1073"/>
  <c r="M1075"/>
  <c r="M1077"/>
  <c r="M1079"/>
  <c r="M1083"/>
  <c r="M1085"/>
  <c r="M1087"/>
  <c r="M1089"/>
  <c r="M1093"/>
  <c r="M1095"/>
  <c r="M1097"/>
  <c r="M1099"/>
  <c r="M1103"/>
  <c r="M1105"/>
  <c r="M1107"/>
  <c r="M1109"/>
  <c r="M1113"/>
  <c r="M1115"/>
  <c r="M1117"/>
  <c r="M1119"/>
  <c r="M1123"/>
  <c r="M1125"/>
  <c r="M1127"/>
  <c r="M1129"/>
  <c r="M1133"/>
  <c r="M1135"/>
  <c r="M1137"/>
  <c r="M1139"/>
  <c r="M1143"/>
  <c r="M1145"/>
  <c r="M1147"/>
  <c r="M1149"/>
  <c r="M1153"/>
  <c r="M1155"/>
  <c r="M1157"/>
  <c r="M1159"/>
  <c r="M1163"/>
  <c r="M1165"/>
  <c r="M1167"/>
  <c r="M1169"/>
  <c r="M1173"/>
  <c r="M1175"/>
  <c r="M1177"/>
  <c r="M1179"/>
  <c r="M1183"/>
  <c r="M1185"/>
  <c r="M1187"/>
  <c r="M1189"/>
  <c r="M1193"/>
  <c r="M1195"/>
  <c r="M1197"/>
  <c r="M1199"/>
  <c r="M1203"/>
  <c r="M1205"/>
  <c r="M1207"/>
  <c r="M1209"/>
  <c r="M1213"/>
  <c r="M1215"/>
  <c r="M1217"/>
  <c r="M1219"/>
  <c r="M1223"/>
  <c r="M1225"/>
  <c r="M1227"/>
  <c r="M1229"/>
  <c r="M1233"/>
  <c r="M1235"/>
  <c r="M1237"/>
  <c r="M1239"/>
  <c r="M1243"/>
  <c r="M1245"/>
  <c r="M1247"/>
  <c r="M1249"/>
  <c r="M1253"/>
  <c r="M1255"/>
  <c r="M1257"/>
  <c r="M1259"/>
  <c r="M1263"/>
  <c r="M1265"/>
  <c r="M1267"/>
  <c r="M1269"/>
  <c r="M1273"/>
  <c r="M1275"/>
  <c r="M1277"/>
  <c r="M1279"/>
  <c r="M1283"/>
  <c r="M1285"/>
  <c r="M1287"/>
  <c r="M1289"/>
  <c r="M1293"/>
  <c r="M1295"/>
  <c r="M1297"/>
  <c r="M1299"/>
  <c r="M1303"/>
  <c r="M1305"/>
  <c r="M1307"/>
  <c r="M1309"/>
  <c r="M1313"/>
  <c r="M1315"/>
  <c r="M1317"/>
  <c r="M1319"/>
  <c r="M1323"/>
  <c r="M1325"/>
  <c r="M1327"/>
  <c r="M1329"/>
  <c r="M1333"/>
  <c r="M1335"/>
  <c r="M1337"/>
  <c r="M1339"/>
  <c r="M1343"/>
  <c r="M1345"/>
  <c r="M1347"/>
  <c r="M1349"/>
  <c r="M1353"/>
  <c r="M1355"/>
  <c r="M1357"/>
  <c r="M1359"/>
  <c r="M1363"/>
  <c r="M1365"/>
  <c r="M1367"/>
  <c r="M1369"/>
  <c r="M1373"/>
  <c r="M1375"/>
  <c r="M1377"/>
  <c r="M1379"/>
  <c r="M1383"/>
  <c r="M1385"/>
  <c r="M1387"/>
  <c r="M1389"/>
  <c r="M1393"/>
  <c r="M1395"/>
  <c r="M1397"/>
  <c r="M1399"/>
  <c r="M1403"/>
  <c r="M1405"/>
  <c r="M1407"/>
  <c r="M1409"/>
  <c r="M1413"/>
  <c r="M1415"/>
  <c r="M1417"/>
  <c r="M1419"/>
  <c r="M1423"/>
  <c r="M1425"/>
  <c r="M1427"/>
  <c r="M1429"/>
  <c r="M1433"/>
  <c r="M1435"/>
  <c r="M1437"/>
  <c r="M1439"/>
  <c r="M1443"/>
  <c r="M1445"/>
  <c r="M1447"/>
  <c r="M1449"/>
  <c r="M1453"/>
  <c r="M1455"/>
  <c r="M1457"/>
  <c r="M1459"/>
  <c r="M1463"/>
  <c r="M1465"/>
  <c r="M1467"/>
  <c r="M1469"/>
  <c r="M1473"/>
  <c r="M1475"/>
  <c r="M1477"/>
  <c r="M1479"/>
  <c r="M1483"/>
  <c r="M1485"/>
  <c r="M1487"/>
  <c r="M1489"/>
  <c r="M1493"/>
  <c r="M1495"/>
  <c r="M1497"/>
  <c r="M1499"/>
  <c r="M1503"/>
  <c r="M1505"/>
  <c r="M1507"/>
  <c r="M1509"/>
  <c r="M1513"/>
  <c r="M1515"/>
  <c r="M1517"/>
  <c r="M1519"/>
  <c r="M1523"/>
  <c r="M1525"/>
  <c r="M1527"/>
  <c r="M1529"/>
  <c r="M1533"/>
  <c r="M1535"/>
  <c r="M1537"/>
  <c r="M1539"/>
  <c r="M1543"/>
  <c r="M1545"/>
  <c r="M1547"/>
  <c r="M1549"/>
  <c r="M1553"/>
  <c r="M1555"/>
  <c r="M1557"/>
  <c r="M1559"/>
  <c r="M1563"/>
  <c r="M1565"/>
  <c r="M1567"/>
  <c r="M1569"/>
  <c r="M1573"/>
  <c r="M1575"/>
  <c r="M1577"/>
  <c r="M1579"/>
  <c r="M1583"/>
  <c r="M1585"/>
  <c r="M1587"/>
  <c r="M1589"/>
  <c r="M1593"/>
  <c r="M1595"/>
  <c r="M1597"/>
  <c r="M1599"/>
  <c r="M1603"/>
  <c r="M1605"/>
  <c r="M1607"/>
  <c r="M1609"/>
  <c r="M1613"/>
  <c r="M1615"/>
  <c r="M1617"/>
  <c r="M1619"/>
  <c r="M1623"/>
  <c r="M1625"/>
  <c r="M1627"/>
  <c r="M1629"/>
  <c r="M1633"/>
  <c r="M1635"/>
  <c r="M1637"/>
  <c r="M1639"/>
  <c r="M1643"/>
  <c r="M1645"/>
  <c r="M1647"/>
  <c r="M1649"/>
  <c r="M1653"/>
  <c r="M1655"/>
  <c r="M1657"/>
  <c r="M1659"/>
  <c r="M1663"/>
  <c r="M1665"/>
  <c r="M1667"/>
  <c r="M1669"/>
  <c r="M1673"/>
  <c r="M1675"/>
  <c r="M1677"/>
  <c r="M1679"/>
  <c r="M1683"/>
  <c r="M1685"/>
  <c r="M1687"/>
  <c r="M1689"/>
  <c r="M1693"/>
  <c r="M1695"/>
  <c r="M1697"/>
  <c r="M1699"/>
  <c r="M1703"/>
  <c r="M1705"/>
  <c r="M1707"/>
  <c r="M1709"/>
  <c r="M1713"/>
  <c r="M1715"/>
  <c r="M1717"/>
  <c r="M1719"/>
  <c r="M1723"/>
  <c r="M1725"/>
  <c r="M1727"/>
  <c r="M1729"/>
  <c r="M1733"/>
  <c r="M1735"/>
  <c r="M1737"/>
  <c r="M1739"/>
  <c r="M1743"/>
  <c r="M1745"/>
  <c r="M1747"/>
  <c r="M1749"/>
  <c r="M1753"/>
  <c r="M1755"/>
  <c r="M1757"/>
  <c r="M1759"/>
  <c r="M1763"/>
  <c r="M1765"/>
  <c r="M742"/>
  <c r="M744"/>
  <c r="M748"/>
  <c r="M750"/>
  <c r="M752"/>
  <c r="M754"/>
  <c r="M758"/>
  <c r="M760"/>
  <c r="M762"/>
  <c r="M764"/>
  <c r="M768"/>
  <c r="M770"/>
  <c r="M772"/>
  <c r="M774"/>
  <c r="M778"/>
  <c r="M780"/>
  <c r="M782"/>
  <c r="M784"/>
  <c r="M788"/>
  <c r="M790"/>
  <c r="M792"/>
  <c r="M794"/>
  <c r="M798"/>
  <c r="M800"/>
  <c r="M802"/>
  <c r="M804"/>
  <c r="M808"/>
  <c r="M810"/>
  <c r="M812"/>
  <c r="M814"/>
  <c r="M818"/>
  <c r="M820"/>
  <c r="M822"/>
  <c r="M824"/>
  <c r="M828"/>
  <c r="M830"/>
  <c r="M832"/>
  <c r="M834"/>
  <c r="M838"/>
  <c r="M840"/>
  <c r="M842"/>
  <c r="M844"/>
  <c r="M848"/>
  <c r="M850"/>
  <c r="M852"/>
  <c r="M854"/>
  <c r="M858"/>
  <c r="M860"/>
  <c r="M862"/>
  <c r="M864"/>
  <c r="M868"/>
  <c r="M870"/>
  <c r="M872"/>
  <c r="M874"/>
  <c r="M878"/>
  <c r="M880"/>
  <c r="M882"/>
  <c r="M884"/>
  <c r="M888"/>
  <c r="M890"/>
  <c r="M892"/>
  <c r="M894"/>
  <c r="M898"/>
  <c r="M900"/>
  <c r="M902"/>
  <c r="M904"/>
  <c r="M908"/>
  <c r="M910"/>
  <c r="M912"/>
  <c r="M914"/>
  <c r="M918"/>
  <c r="M920"/>
  <c r="M922"/>
  <c r="M924"/>
  <c r="M928"/>
  <c r="M930"/>
  <c r="M932"/>
  <c r="M934"/>
  <c r="M938"/>
  <c r="M940"/>
  <c r="M942"/>
  <c r="M944"/>
  <c r="M948"/>
  <c r="M950"/>
  <c r="M952"/>
  <c r="M954"/>
  <c r="M958"/>
  <c r="M960"/>
  <c r="M962"/>
  <c r="M964"/>
  <c r="M968"/>
  <c r="M970"/>
  <c r="M972"/>
  <c r="M974"/>
  <c r="M978"/>
  <c r="M980"/>
  <c r="M982"/>
  <c r="M984"/>
  <c r="M988"/>
  <c r="M990"/>
  <c r="M992"/>
  <c r="M994"/>
  <c r="M998"/>
  <c r="M1000"/>
  <c r="M1002"/>
  <c r="M1004"/>
  <c r="M1008"/>
  <c r="M1010"/>
  <c r="M1012"/>
  <c r="M1014"/>
  <c r="M1018"/>
  <c r="M1020"/>
  <c r="M1022"/>
  <c r="M1024"/>
  <c r="M1028"/>
  <c r="M1030"/>
  <c r="M1032"/>
  <c r="M1034"/>
  <c r="M1038"/>
  <c r="M1040"/>
  <c r="M1042"/>
  <c r="M1044"/>
  <c r="M1048"/>
  <c r="M1050"/>
  <c r="M1052"/>
  <c r="M1054"/>
  <c r="M1058"/>
  <c r="M1060"/>
  <c r="M1062"/>
  <c r="M1064"/>
  <c r="M1068"/>
  <c r="M1070"/>
  <c r="M1072"/>
  <c r="M1074"/>
  <c r="M1078"/>
  <c r="M1080"/>
  <c r="M1082"/>
  <c r="M1084"/>
  <c r="M1088"/>
  <c r="M1090"/>
  <c r="M1092"/>
  <c r="M1094"/>
  <c r="M1098"/>
  <c r="M1100"/>
  <c r="M1102"/>
  <c r="M1104"/>
  <c r="M1108"/>
  <c r="M1110"/>
  <c r="M1112"/>
  <c r="M1114"/>
  <c r="M1118"/>
  <c r="M1120"/>
  <c r="M1122"/>
  <c r="M1124"/>
  <c r="M1128"/>
  <c r="M1130"/>
  <c r="M1132"/>
  <c r="M1134"/>
  <c r="M1138"/>
  <c r="M1140"/>
  <c r="M1142"/>
  <c r="M1144"/>
  <c r="M1148"/>
  <c r="M1150"/>
  <c r="M1152"/>
  <c r="M1154"/>
  <c r="M1158"/>
  <c r="M1160"/>
  <c r="M1162"/>
  <c r="M1164"/>
  <c r="M1168"/>
  <c r="M1170"/>
  <c r="M1172"/>
  <c r="M1174"/>
  <c r="M1178"/>
  <c r="M1180"/>
  <c r="M1182"/>
  <c r="M1184"/>
  <c r="M1188"/>
  <c r="M1190"/>
  <c r="M1192"/>
  <c r="M1194"/>
  <c r="M1198"/>
  <c r="M1200"/>
  <c r="M1202"/>
  <c r="M1204"/>
  <c r="M1208"/>
  <c r="M1210"/>
  <c r="M1212"/>
  <c r="M1214"/>
  <c r="M1218"/>
  <c r="M1220"/>
  <c r="M1222"/>
  <c r="M1224"/>
  <c r="M1228"/>
  <c r="M1230"/>
  <c r="M1232"/>
  <c r="M1234"/>
  <c r="M1238"/>
  <c r="M1240"/>
  <c r="M1242"/>
  <c r="M1244"/>
  <c r="M1248"/>
  <c r="M1250"/>
  <c r="M1252"/>
  <c r="M1254"/>
  <c r="M1258"/>
  <c r="M1260"/>
  <c r="M1262"/>
  <c r="M1264"/>
  <c r="M1268"/>
  <c r="M1270"/>
  <c r="M1272"/>
  <c r="M1274"/>
  <c r="M1278"/>
  <c r="M1280"/>
  <c r="M1282"/>
  <c r="M1284"/>
  <c r="M1288"/>
  <c r="M1290"/>
  <c r="M1292"/>
  <c r="M1294"/>
  <c r="M1298"/>
  <c r="M1300"/>
  <c r="M1302"/>
  <c r="M1304"/>
  <c r="M1308"/>
  <c r="M1310"/>
  <c r="M1312"/>
  <c r="M1314"/>
  <c r="M1318"/>
  <c r="M1320"/>
  <c r="M1322"/>
  <c r="M1324"/>
  <c r="M1328"/>
  <c r="M1330"/>
  <c r="M1332"/>
  <c r="M1334"/>
  <c r="M1338"/>
  <c r="M1340"/>
  <c r="M1342"/>
  <c r="M1344"/>
  <c r="M1348"/>
  <c r="M1350"/>
  <c r="M1352"/>
  <c r="M1354"/>
  <c r="M1358"/>
  <c r="M1360"/>
  <c r="M1362"/>
  <c r="M1364"/>
  <c r="M1368"/>
  <c r="M1370"/>
  <c r="M1372"/>
  <c r="M1374"/>
  <c r="M1378"/>
  <c r="M1380"/>
  <c r="M1382"/>
  <c r="M1384"/>
  <c r="M1388"/>
  <c r="M1390"/>
  <c r="M1392"/>
  <c r="M1394"/>
  <c r="M1398"/>
  <c r="M1400"/>
  <c r="M1402"/>
  <c r="M1404"/>
  <c r="M1408"/>
  <c r="M1410"/>
  <c r="M1412"/>
  <c r="M1414"/>
  <c r="M1418"/>
  <c r="M1420"/>
  <c r="M1422"/>
  <c r="M1424"/>
  <c r="M1428"/>
  <c r="M1430"/>
  <c r="M1432"/>
  <c r="M1434"/>
  <c r="M1438"/>
  <c r="M1440"/>
  <c r="M1442"/>
  <c r="M1444"/>
  <c r="M1448"/>
  <c r="M1450"/>
  <c r="M1452"/>
  <c r="M1454"/>
  <c r="M1458"/>
  <c r="M1460"/>
  <c r="M1462"/>
  <c r="M1464"/>
  <c r="M1468"/>
  <c r="M1470"/>
  <c r="M1472"/>
  <c r="M1474"/>
  <c r="M1478"/>
  <c r="M1480"/>
  <c r="M1482"/>
  <c r="M1484"/>
  <c r="M1488"/>
  <c r="M1490"/>
  <c r="M1492"/>
  <c r="M1494"/>
  <c r="M1498"/>
  <c r="M1500"/>
  <c r="M1502"/>
  <c r="M1504"/>
  <c r="M1508"/>
  <c r="M1510"/>
  <c r="M1512"/>
  <c r="M1514"/>
  <c r="M1518"/>
  <c r="M1520"/>
  <c r="M1522"/>
  <c r="M1524"/>
  <c r="M1528"/>
  <c r="M1530"/>
  <c r="M1532"/>
  <c r="M1534"/>
  <c r="M1538"/>
  <c r="M1540"/>
  <c r="M1542"/>
  <c r="M1544"/>
  <c r="M1548"/>
  <c r="M1550"/>
  <c r="M1552"/>
  <c r="M1554"/>
  <c r="M1558"/>
  <c r="M1560"/>
  <c r="M1562"/>
  <c r="M1564"/>
  <c r="M1568"/>
  <c r="M1570"/>
  <c r="M1572"/>
  <c r="M1574"/>
  <c r="M1578"/>
  <c r="M1580"/>
  <c r="M1582"/>
  <c r="M1584"/>
  <c r="M1588"/>
  <c r="M1590"/>
  <c r="M1592"/>
  <c r="M1594"/>
  <c r="M1598"/>
  <c r="M1600"/>
  <c r="M1602"/>
  <c r="M1604"/>
  <c r="M1608"/>
  <c r="M1610"/>
  <c r="M1612"/>
  <c r="M1614"/>
  <c r="M1618"/>
  <c r="M1620"/>
  <c r="M1622"/>
  <c r="M1624"/>
  <c r="M1628"/>
  <c r="M1630"/>
  <c r="M1632"/>
  <c r="M1634"/>
  <c r="M1638"/>
  <c r="M1640"/>
  <c r="M1642"/>
  <c r="M1644"/>
  <c r="M1648"/>
  <c r="M1650"/>
  <c r="M1652"/>
  <c r="M1654"/>
  <c r="M1658"/>
  <c r="M1660"/>
  <c r="M1662"/>
  <c r="M1664"/>
  <c r="M1668"/>
  <c r="M1670"/>
  <c r="M1672"/>
  <c r="M1674"/>
  <c r="M1678"/>
  <c r="M1680"/>
  <c r="M1682"/>
  <c r="M1684"/>
  <c r="M1688"/>
  <c r="M1690"/>
  <c r="M1692"/>
  <c r="M1694"/>
  <c r="M1698"/>
  <c r="M1700"/>
  <c r="M1702"/>
  <c r="M1704"/>
  <c r="M1708"/>
  <c r="M1710"/>
  <c r="M1712"/>
  <c r="M1714"/>
  <c r="M1718"/>
  <c r="M1720"/>
  <c r="M1722"/>
  <c r="M1724"/>
  <c r="M1728"/>
  <c r="M1730"/>
  <c r="M1732"/>
  <c r="M1734"/>
  <c r="M1738"/>
  <c r="M1740"/>
  <c r="M1742"/>
  <c r="M1744"/>
  <c r="M1748"/>
  <c r="M1750"/>
  <c r="M1752"/>
  <c r="M1754"/>
  <c r="M1758"/>
  <c r="M1760"/>
  <c r="M1762"/>
  <c r="M1764"/>
  <c r="M1767"/>
  <c r="M1769"/>
  <c r="M1773"/>
  <c r="M1775"/>
  <c r="M1777"/>
  <c r="M1779"/>
  <c r="M1783"/>
  <c r="M1785"/>
  <c r="M1787"/>
  <c r="M1789"/>
  <c r="M1793"/>
  <c r="M1795"/>
  <c r="M1797"/>
  <c r="M1799"/>
  <c r="M1803"/>
  <c r="M1805"/>
  <c r="M1807"/>
  <c r="M1809"/>
  <c r="M1813"/>
  <c r="M1815"/>
  <c r="M1817"/>
  <c r="M1819"/>
  <c r="M1823"/>
  <c r="M1825"/>
  <c r="M1827"/>
  <c r="M1829"/>
  <c r="M1833"/>
  <c r="M1835"/>
  <c r="M1837"/>
  <c r="M1839"/>
  <c r="M1843"/>
  <c r="M1845"/>
  <c r="M1847"/>
  <c r="M1849"/>
  <c r="M1853"/>
  <c r="M1855"/>
  <c r="M1857"/>
  <c r="M1859"/>
  <c r="M1863"/>
  <c r="M1865"/>
  <c r="M1867"/>
  <c r="M1869"/>
  <c r="M1873"/>
  <c r="M1875"/>
  <c r="M1877"/>
  <c r="M1879"/>
  <c r="M1883"/>
  <c r="M1885"/>
  <c r="M1887"/>
  <c r="M1889"/>
  <c r="M1893"/>
  <c r="M1895"/>
  <c r="M1897"/>
  <c r="M1899"/>
  <c r="M1903"/>
  <c r="M1905"/>
  <c r="M1907"/>
  <c r="M1909"/>
  <c r="M1913"/>
  <c r="M1915"/>
  <c r="M1917"/>
  <c r="M1919"/>
  <c r="M1923"/>
  <c r="M1925"/>
  <c r="M1927"/>
  <c r="M1929"/>
  <c r="M1933"/>
  <c r="M1935"/>
  <c r="M1937"/>
  <c r="M1939"/>
  <c r="M1943"/>
  <c r="M1945"/>
  <c r="M1947"/>
  <c r="M1949"/>
  <c r="M1953"/>
  <c r="M1955"/>
  <c r="M1957"/>
  <c r="M1959"/>
  <c r="M1963"/>
  <c r="M1965"/>
  <c r="M1967"/>
  <c r="M1969"/>
  <c r="M1973"/>
  <c r="M1975"/>
  <c r="M1977"/>
  <c r="M1979"/>
  <c r="M1983"/>
  <c r="M1985"/>
  <c r="M1987"/>
  <c r="M1989"/>
  <c r="M1993"/>
  <c r="M1995"/>
  <c r="M1997"/>
  <c r="M1999"/>
  <c r="M2003"/>
  <c r="M2005"/>
  <c r="M2007"/>
  <c r="M2009"/>
  <c r="M2013"/>
  <c r="M2015"/>
  <c r="M2017"/>
  <c r="M2019"/>
  <c r="M2023"/>
  <c r="M2025"/>
  <c r="M2029"/>
  <c r="M2031"/>
  <c r="M2033"/>
  <c r="M2035"/>
  <c r="M2039"/>
  <c r="M2041"/>
  <c r="M2043"/>
  <c r="M2045"/>
  <c r="M2049"/>
  <c r="M247"/>
  <c r="M249"/>
  <c r="M1768"/>
  <c r="M1770"/>
  <c r="M1772"/>
  <c r="M1774"/>
  <c r="M1778"/>
  <c r="M1780"/>
  <c r="M1782"/>
  <c r="M1784"/>
  <c r="M1788"/>
  <c r="M1790"/>
  <c r="M1792"/>
  <c r="M1794"/>
  <c r="M1798"/>
  <c r="M1800"/>
  <c r="M1802"/>
  <c r="M1804"/>
  <c r="M1808"/>
  <c r="M1810"/>
  <c r="M1812"/>
  <c r="M1814"/>
  <c r="M1818"/>
  <c r="M1820"/>
  <c r="M1822"/>
  <c r="M1824"/>
  <c r="M1828"/>
  <c r="M1830"/>
  <c r="M1832"/>
  <c r="M1834"/>
  <c r="M1838"/>
  <c r="M1840"/>
  <c r="M1842"/>
  <c r="M1844"/>
  <c r="M1848"/>
  <c r="M1850"/>
  <c r="M1852"/>
  <c r="M1854"/>
  <c r="M1858"/>
  <c r="M1860"/>
  <c r="M1862"/>
  <c r="M1864"/>
  <c r="M1868"/>
  <c r="M1870"/>
  <c r="M1872"/>
  <c r="M1874"/>
  <c r="M1878"/>
  <c r="M1880"/>
  <c r="M1882"/>
  <c r="M1884"/>
  <c r="M1888"/>
  <c r="M1890"/>
  <c r="M1892"/>
  <c r="M1894"/>
  <c r="M1898"/>
  <c r="M1900"/>
  <c r="M1902"/>
  <c r="M1904"/>
  <c r="M1908"/>
  <c r="M1910"/>
  <c r="M1912"/>
  <c r="M1914"/>
  <c r="M1918"/>
  <c r="M1920"/>
  <c r="M1922"/>
  <c r="M1924"/>
  <c r="M1928"/>
  <c r="M1930"/>
  <c r="M1932"/>
  <c r="M1934"/>
  <c r="M1938"/>
  <c r="M1940"/>
  <c r="M1942"/>
  <c r="M1944"/>
  <c r="M1948"/>
  <c r="M1950"/>
  <c r="M1952"/>
  <c r="M1954"/>
  <c r="M1958"/>
  <c r="M1960"/>
  <c r="M1962"/>
  <c r="M1964"/>
  <c r="M1968"/>
  <c r="M1970"/>
  <c r="M1972"/>
  <c r="M1974"/>
  <c r="M1978"/>
  <c r="M1980"/>
  <c r="M1982"/>
  <c r="M1984"/>
  <c r="M1988"/>
  <c r="M1990"/>
  <c r="M1992"/>
  <c r="M1994"/>
  <c r="M1998"/>
  <c r="M2000"/>
  <c r="M2002"/>
  <c r="M2004"/>
  <c r="M2008"/>
  <c r="M2010"/>
  <c r="M2012"/>
  <c r="M2014"/>
  <c r="M2018"/>
  <c r="M2020"/>
  <c r="M2022"/>
  <c r="M2024"/>
  <c r="M2026"/>
  <c r="M2028"/>
  <c r="M2030"/>
  <c r="M2034"/>
  <c r="M2036"/>
  <c r="M2038"/>
  <c r="M2040"/>
  <c r="M2044"/>
  <c r="M2046"/>
  <c r="M2048"/>
  <c r="M2050"/>
  <c r="M248"/>
  <c r="M250"/>
  <c r="M256"/>
  <c r="M251"/>
  <c r="M261"/>
  <c r="M246"/>
  <c r="M266"/>
  <c r="M271"/>
  <c r="M276"/>
  <c r="M281"/>
  <c r="M286"/>
  <c r="M291"/>
  <c r="M296"/>
  <c r="M301"/>
  <c r="M306"/>
  <c r="M311"/>
  <c r="M316"/>
  <c r="M321"/>
  <c r="M326"/>
  <c r="M331"/>
  <c r="M336"/>
  <c r="M341"/>
  <c r="M346"/>
  <c r="M351"/>
  <c r="M356"/>
  <c r="M361"/>
  <c r="M366"/>
  <c r="M371"/>
  <c r="M376"/>
  <c r="M381"/>
  <c r="M386"/>
  <c r="M391"/>
  <c r="M396"/>
  <c r="M401"/>
  <c r="M406"/>
  <c r="M411"/>
  <c r="M416"/>
  <c r="M421"/>
  <c r="M426"/>
  <c r="M431"/>
  <c r="M436"/>
  <c r="M441"/>
  <c r="M446"/>
  <c r="M451"/>
  <c r="M456"/>
  <c r="M461"/>
  <c r="M466"/>
  <c r="M471"/>
  <c r="M476"/>
  <c r="M481"/>
  <c r="M486"/>
  <c r="M491"/>
  <c r="M496"/>
  <c r="M501"/>
  <c r="M506"/>
  <c r="M511"/>
  <c r="M516"/>
  <c r="M521"/>
  <c r="M526"/>
  <c r="M531"/>
  <c r="M536"/>
  <c r="M541"/>
  <c r="M546"/>
  <c r="M551"/>
  <c r="M556"/>
  <c r="M561"/>
  <c r="M566"/>
  <c r="M571"/>
  <c r="M576"/>
  <c r="M581"/>
  <c r="M586"/>
  <c r="M591"/>
  <c r="M596"/>
  <c r="M601"/>
  <c r="M606"/>
  <c r="M611"/>
  <c r="M616"/>
  <c r="M621"/>
  <c r="M626"/>
  <c r="M631"/>
  <c r="M636"/>
  <c r="M641"/>
  <c r="M646"/>
  <c r="M651"/>
  <c r="M656"/>
  <c r="M661"/>
  <c r="M666"/>
  <c r="M671"/>
  <c r="M676"/>
  <c r="M681"/>
  <c r="M686"/>
  <c r="M691"/>
  <c r="M696"/>
  <c r="M701"/>
  <c r="M706"/>
  <c r="M711"/>
  <c r="M716"/>
  <c r="M721"/>
  <c r="M726"/>
  <c r="M731"/>
  <c r="M736"/>
  <c r="M741"/>
  <c r="M746"/>
  <c r="M751"/>
  <c r="M756"/>
  <c r="M761"/>
  <c r="M766"/>
  <c r="M771"/>
  <c r="M776"/>
  <c r="M781"/>
  <c r="M786"/>
  <c r="M791"/>
  <c r="M796"/>
  <c r="M801"/>
  <c r="M806"/>
  <c r="M811"/>
  <c r="M816"/>
  <c r="M821"/>
  <c r="M826"/>
  <c r="M831"/>
  <c r="M836"/>
  <c r="M841"/>
  <c r="M846"/>
  <c r="M851"/>
  <c r="M856"/>
  <c r="M861"/>
  <c r="M866"/>
  <c r="M871"/>
  <c r="M876"/>
  <c r="M881"/>
  <c r="M886"/>
  <c r="M891"/>
  <c r="M896"/>
  <c r="M901"/>
  <c r="M906"/>
  <c r="M911"/>
  <c r="M916"/>
  <c r="M921"/>
  <c r="M926"/>
  <c r="M931"/>
  <c r="M936"/>
  <c r="M941"/>
  <c r="M946"/>
  <c r="M951"/>
  <c r="M956"/>
  <c r="M961"/>
  <c r="M966"/>
  <c r="M971"/>
  <c r="M976"/>
  <c r="M981"/>
  <c r="M986"/>
  <c r="M991"/>
  <c r="M996"/>
  <c r="M1001"/>
  <c r="M1006"/>
  <c r="M1011"/>
  <c r="M1016"/>
  <c r="M1021"/>
  <c r="M1026"/>
  <c r="M1031"/>
  <c r="M1036"/>
  <c r="M1041"/>
  <c r="M1046"/>
  <c r="M1051"/>
  <c r="M1056"/>
  <c r="M1061"/>
  <c r="M1066"/>
  <c r="M1071"/>
  <c r="M1076"/>
  <c r="M1081"/>
  <c r="M1086"/>
  <c r="M1091"/>
  <c r="M1096"/>
  <c r="M1101"/>
  <c r="M1106"/>
  <c r="M1111"/>
  <c r="M1116"/>
  <c r="M1121"/>
  <c r="M1126"/>
  <c r="M1131"/>
  <c r="M1136"/>
  <c r="M1141"/>
  <c r="M1146"/>
  <c r="M1151"/>
  <c r="M1156"/>
  <c r="M1161"/>
  <c r="M1166"/>
  <c r="M1171"/>
  <c r="M1176"/>
  <c r="M1181"/>
  <c r="M1186"/>
  <c r="M1191"/>
  <c r="M1196"/>
  <c r="M1201"/>
  <c r="M1206"/>
  <c r="M1211"/>
  <c r="M1216"/>
  <c r="M1221"/>
  <c r="M1226"/>
  <c r="M1231"/>
  <c r="M1236"/>
  <c r="M1241"/>
  <c r="M1246"/>
  <c r="M1251"/>
  <c r="M1256"/>
  <c r="M1261"/>
  <c r="M1266"/>
  <c r="M1271"/>
  <c r="M1276"/>
  <c r="M1281"/>
  <c r="M1286"/>
  <c r="M1291"/>
  <c r="M1296"/>
  <c r="M1301"/>
  <c r="M1306"/>
  <c r="M1311"/>
  <c r="M1316"/>
  <c r="M1321"/>
  <c r="M1326"/>
  <c r="M1331"/>
  <c r="M1336"/>
  <c r="M1341"/>
  <c r="M1346"/>
  <c r="M1351"/>
  <c r="M1356"/>
  <c r="M1361"/>
  <c r="M1366"/>
  <c r="M1371"/>
  <c r="M1376"/>
  <c r="M1381"/>
  <c r="M1386"/>
  <c r="M1391"/>
  <c r="M1396"/>
  <c r="M1401"/>
  <c r="M1406"/>
  <c r="M1411"/>
  <c r="M1416"/>
  <c r="M1421"/>
  <c r="M1426"/>
  <c r="M1431"/>
  <c r="M1436"/>
  <c r="M1441"/>
  <c r="M1446"/>
  <c r="M1451"/>
  <c r="M1456"/>
  <c r="M1461"/>
  <c r="M1466"/>
  <c r="M1471"/>
  <c r="M1476"/>
  <c r="M1481"/>
  <c r="M1486"/>
  <c r="M1491"/>
  <c r="M1496"/>
  <c r="M1501"/>
  <c r="M1506"/>
  <c r="M1511"/>
  <c r="M1516"/>
  <c r="M1521"/>
  <c r="M1526"/>
  <c r="M1531"/>
  <c r="M1536"/>
  <c r="M1541"/>
  <c r="M1546"/>
  <c r="M1551"/>
  <c r="M1556"/>
  <c r="M1561"/>
  <c r="M1566"/>
  <c r="M1571"/>
  <c r="M1576"/>
  <c r="M1581"/>
  <c r="M1586"/>
  <c r="M1591"/>
  <c r="M1596"/>
  <c r="M1601"/>
  <c r="M1606"/>
  <c r="M1611"/>
  <c r="M1616"/>
  <c r="M1621"/>
  <c r="M1626"/>
  <c r="M1631"/>
  <c r="M1636"/>
  <c r="M1641"/>
  <c r="M1646"/>
  <c r="M1651"/>
  <c r="M1656"/>
  <c r="M1661"/>
  <c r="M1666"/>
  <c r="M1671"/>
  <c r="M1676"/>
  <c r="M1681"/>
  <c r="M1686"/>
  <c r="M1691"/>
  <c r="M1696"/>
  <c r="M1701"/>
  <c r="M1706"/>
  <c r="M1711"/>
  <c r="M1716"/>
  <c r="M1721"/>
  <c r="M1726"/>
  <c r="M1731"/>
  <c r="M1736"/>
  <c r="M1741"/>
  <c r="M1746"/>
  <c r="M1751"/>
  <c r="M1756"/>
  <c r="M1761"/>
  <c r="M1766"/>
  <c r="M1771"/>
  <c r="M1776"/>
  <c r="M1781"/>
  <c r="M1786"/>
  <c r="M1791"/>
  <c r="M1796"/>
  <c r="M1801"/>
  <c r="M1806"/>
  <c r="M1811"/>
  <c r="M1816"/>
  <c r="M1821"/>
  <c r="M1826"/>
  <c r="M1831"/>
  <c r="M1836"/>
  <c r="M1841"/>
  <c r="M1846"/>
  <c r="M1851"/>
  <c r="M1856"/>
  <c r="M1861"/>
  <c r="M1866"/>
  <c r="M1871"/>
  <c r="M1876"/>
  <c r="M1881"/>
  <c r="M1886"/>
  <c r="M1891"/>
  <c r="M1896"/>
  <c r="M1901"/>
  <c r="M1906"/>
  <c r="M1911"/>
  <c r="M1916"/>
  <c r="M1921"/>
  <c r="M1926"/>
  <c r="M1931"/>
  <c r="M1936"/>
  <c r="M1941"/>
  <c r="M1946"/>
  <c r="M1951"/>
  <c r="M1956"/>
  <c r="M1961"/>
  <c r="M1966"/>
  <c r="M1971"/>
  <c r="M1976"/>
  <c r="M1981"/>
  <c r="M1986"/>
  <c r="M1991"/>
  <c r="M1996"/>
  <c r="M2001"/>
  <c r="M2006"/>
  <c r="M2011"/>
  <c r="M2016"/>
  <c r="M2021"/>
  <c r="M2027"/>
  <c r="M2032"/>
  <c r="M2037"/>
  <c r="M2042"/>
  <c r="AA234"/>
  <c r="V234"/>
  <c r="W234"/>
  <c r="T234"/>
  <c r="S234"/>
  <c r="Q234"/>
  <c r="BA234"/>
  <c r="AW234"/>
  <c r="AY234"/>
  <c r="AV234"/>
  <c r="AR234"/>
  <c r="AQ234"/>
  <c r="Z234"/>
  <c r="Y234"/>
  <c r="X234"/>
  <c r="U234"/>
  <c r="P234"/>
  <c r="R234"/>
  <c r="AZ234"/>
  <c r="AX234"/>
  <c r="AU234"/>
  <c r="AT234"/>
  <c r="AS234"/>
  <c r="AP234"/>
  <c r="S2047" l="1"/>
  <c r="Z2047"/>
  <c r="P2047"/>
  <c r="Y2047"/>
  <c r="V2047"/>
  <c r="Q2047"/>
  <c r="W2047"/>
  <c r="R2047"/>
  <c r="X2047"/>
  <c r="AA2047"/>
  <c r="T2047"/>
  <c r="U2047"/>
  <c r="V2042"/>
  <c r="Q2042"/>
  <c r="W2042"/>
  <c r="R2042"/>
  <c r="X2042"/>
  <c r="S2042"/>
  <c r="Y2042"/>
  <c r="AA2042"/>
  <c r="T2042"/>
  <c r="Z2042"/>
  <c r="U2042"/>
  <c r="P2042"/>
  <c r="P2032"/>
  <c r="V2032"/>
  <c r="Q2032"/>
  <c r="Y2032"/>
  <c r="W2032"/>
  <c r="R2032"/>
  <c r="X2032"/>
  <c r="S2032"/>
  <c r="AA2032"/>
  <c r="T2032"/>
  <c r="Z2032"/>
  <c r="U2032"/>
  <c r="AA2021"/>
  <c r="T2021"/>
  <c r="Z2021"/>
  <c r="Y2021"/>
  <c r="X2021"/>
  <c r="S2021"/>
  <c r="Q2021"/>
  <c r="W2021"/>
  <c r="R2021"/>
  <c r="U2021"/>
  <c r="P2021"/>
  <c r="V2021"/>
  <c r="Y2011"/>
  <c r="V2011"/>
  <c r="Q2011"/>
  <c r="Z2011"/>
  <c r="U2011"/>
  <c r="P2011"/>
  <c r="S2011"/>
  <c r="AA2011"/>
  <c r="T2011"/>
  <c r="W2011"/>
  <c r="R2011"/>
  <c r="X2011"/>
  <c r="Y2001"/>
  <c r="V2001"/>
  <c r="Q2001"/>
  <c r="Z2001"/>
  <c r="U2001"/>
  <c r="P2001"/>
  <c r="S2001"/>
  <c r="AA2001"/>
  <c r="T2001"/>
  <c r="W2001"/>
  <c r="R2001"/>
  <c r="X2001"/>
  <c r="V1991"/>
  <c r="Q1991"/>
  <c r="W1991"/>
  <c r="R1991"/>
  <c r="X1991"/>
  <c r="S1991"/>
  <c r="Y1991"/>
  <c r="AA1991"/>
  <c r="T1991"/>
  <c r="Z1991"/>
  <c r="U1991"/>
  <c r="P1991"/>
  <c r="R1981"/>
  <c r="S1981"/>
  <c r="V1981"/>
  <c r="W1981"/>
  <c r="U1981"/>
  <c r="AA1981"/>
  <c r="X1981"/>
  <c r="Q1981"/>
  <c r="Z1981"/>
  <c r="P1981"/>
  <c r="Y1981"/>
  <c r="T1981"/>
  <c r="W1971"/>
  <c r="V1971"/>
  <c r="Z1971"/>
  <c r="X1971"/>
  <c r="AA1971"/>
  <c r="Y1971"/>
  <c r="R1971"/>
  <c r="P1971"/>
  <c r="Q1971"/>
  <c r="T1971"/>
  <c r="U1971"/>
  <c r="S1971"/>
  <c r="T1961"/>
  <c r="U1961"/>
  <c r="P1961"/>
  <c r="Q1961"/>
  <c r="W1961"/>
  <c r="S1961"/>
  <c r="Z1961"/>
  <c r="V1961"/>
  <c r="Y1961"/>
  <c r="R1961"/>
  <c r="X1961"/>
  <c r="AA1961"/>
  <c r="Z1951"/>
  <c r="P1951"/>
  <c r="Q1951"/>
  <c r="R1951"/>
  <c r="S1951"/>
  <c r="Y1951"/>
  <c r="T1951"/>
  <c r="U1951"/>
  <c r="V1951"/>
  <c r="W1951"/>
  <c r="X1951"/>
  <c r="AA1951"/>
  <c r="V1941"/>
  <c r="W1941"/>
  <c r="R1941"/>
  <c r="S1941"/>
  <c r="AA1941"/>
  <c r="U1941"/>
  <c r="Q1941"/>
  <c r="X1941"/>
  <c r="Y1941"/>
  <c r="T1941"/>
  <c r="Z1941"/>
  <c r="P1941"/>
  <c r="X1931"/>
  <c r="T1931"/>
  <c r="Y1931"/>
  <c r="Q1931"/>
  <c r="AA1931"/>
  <c r="U1931"/>
  <c r="V1931"/>
  <c r="S1931"/>
  <c r="Z1931"/>
  <c r="R1931"/>
  <c r="P1931"/>
  <c r="W1931"/>
  <c r="W1921"/>
  <c r="X1921"/>
  <c r="T1921"/>
  <c r="P1921"/>
  <c r="R1921"/>
  <c r="S1921"/>
  <c r="Z1921"/>
  <c r="V1921"/>
  <c r="AA1921"/>
  <c r="U1921"/>
  <c r="Q1921"/>
  <c r="Y1921"/>
  <c r="Q1911"/>
  <c r="Z1911"/>
  <c r="Y1911"/>
  <c r="R1911"/>
  <c r="W1911"/>
  <c r="U1911"/>
  <c r="AA1911"/>
  <c r="X1911"/>
  <c r="P1911"/>
  <c r="T1911"/>
  <c r="S1911"/>
  <c r="V1911"/>
  <c r="X1901"/>
  <c r="Q1901"/>
  <c r="AA1901"/>
  <c r="S1901"/>
  <c r="W1901"/>
  <c r="Z1901"/>
  <c r="T1901"/>
  <c r="U1901"/>
  <c r="R1901"/>
  <c r="V1901"/>
  <c r="P1901"/>
  <c r="Y1901"/>
  <c r="AA1891"/>
  <c r="V1891"/>
  <c r="U1891"/>
  <c r="Y1891"/>
  <c r="Q1891"/>
  <c r="X1891"/>
  <c r="W1891"/>
  <c r="T1891"/>
  <c r="S1891"/>
  <c r="R1891"/>
  <c r="P1891"/>
  <c r="Z1891"/>
  <c r="R1881"/>
  <c r="V1881"/>
  <c r="S1881"/>
  <c r="Q1881"/>
  <c r="T1881"/>
  <c r="AA1881"/>
  <c r="Y1881"/>
  <c r="Z1881"/>
  <c r="W1881"/>
  <c r="P1881"/>
  <c r="U1881"/>
  <c r="X1881"/>
  <c r="W1871"/>
  <c r="U1871"/>
  <c r="Y1871"/>
  <c r="R1871"/>
  <c r="P1871"/>
  <c r="AA1871"/>
  <c r="X1871"/>
  <c r="V1871"/>
  <c r="T1871"/>
  <c r="S1871"/>
  <c r="Q1871"/>
  <c r="Z1871"/>
  <c r="V1861"/>
  <c r="X1861"/>
  <c r="AA1861"/>
  <c r="R1861"/>
  <c r="Z1861"/>
  <c r="W1861"/>
  <c r="S1861"/>
  <c r="Y1861"/>
  <c r="P1861"/>
  <c r="Q1861"/>
  <c r="T1861"/>
  <c r="U1861"/>
  <c r="U1851"/>
  <c r="V1851"/>
  <c r="X1851"/>
  <c r="P1851"/>
  <c r="AA1851"/>
  <c r="Q1851"/>
  <c r="S1851"/>
  <c r="Y1851"/>
  <c r="T1851"/>
  <c r="R1851"/>
  <c r="Z1851"/>
  <c r="W1851"/>
  <c r="AA1841"/>
  <c r="U1841"/>
  <c r="W1841"/>
  <c r="S1841"/>
  <c r="V1841"/>
  <c r="Z1841"/>
  <c r="P1841"/>
  <c r="Y1841"/>
  <c r="X1841"/>
  <c r="Q1841"/>
  <c r="T1841"/>
  <c r="R1841"/>
  <c r="AA1831"/>
  <c r="R1831"/>
  <c r="Q1831"/>
  <c r="Z1831"/>
  <c r="V1831"/>
  <c r="S1831"/>
  <c r="Y1831"/>
  <c r="U1831"/>
  <c r="X1831"/>
  <c r="P1831"/>
  <c r="W1831"/>
  <c r="T1831"/>
  <c r="T1821"/>
  <c r="V1821"/>
  <c r="AA1821"/>
  <c r="U1821"/>
  <c r="R1821"/>
  <c r="W1821"/>
  <c r="X1821"/>
  <c r="S1821"/>
  <c r="Z1821"/>
  <c r="Y1821"/>
  <c r="P1821"/>
  <c r="Q1821"/>
  <c r="X1811"/>
  <c r="U1811"/>
  <c r="P1811"/>
  <c r="Z1811"/>
  <c r="R1811"/>
  <c r="S1811"/>
  <c r="Y1811"/>
  <c r="W1811"/>
  <c r="AA1811"/>
  <c r="T1811"/>
  <c r="Q1811"/>
  <c r="V1811"/>
  <c r="P1801"/>
  <c r="R1801"/>
  <c r="S1801"/>
  <c r="T1801"/>
  <c r="AA1801"/>
  <c r="Q1801"/>
  <c r="V1801"/>
  <c r="W1801"/>
  <c r="Y1801"/>
  <c r="X1801"/>
  <c r="Z1801"/>
  <c r="U1801"/>
  <c r="T1791"/>
  <c r="S1791"/>
  <c r="P1791"/>
  <c r="X1791"/>
  <c r="Q1791"/>
  <c r="AA1791"/>
  <c r="R1791"/>
  <c r="W1791"/>
  <c r="Z1791"/>
  <c r="U1791"/>
  <c r="V1791"/>
  <c r="Y1791"/>
  <c r="X1781"/>
  <c r="V1781"/>
  <c r="Z1781"/>
  <c r="U1781"/>
  <c r="AA1781"/>
  <c r="Y1781"/>
  <c r="S1781"/>
  <c r="Q1781"/>
  <c r="T1781"/>
  <c r="W1781"/>
  <c r="R1781"/>
  <c r="P1781"/>
  <c r="P1771"/>
  <c r="U1771"/>
  <c r="R1771"/>
  <c r="Q1771"/>
  <c r="W1771"/>
  <c r="Y1771"/>
  <c r="T1771"/>
  <c r="X1771"/>
  <c r="V1771"/>
  <c r="AA1771"/>
  <c r="Z1771"/>
  <c r="S1771"/>
  <c r="X1761"/>
  <c r="R1761"/>
  <c r="P1761"/>
  <c r="AA1761"/>
  <c r="V1761"/>
  <c r="Z1761"/>
  <c r="S1761"/>
  <c r="Q1761"/>
  <c r="U1761"/>
  <c r="W1761"/>
  <c r="T1761"/>
  <c r="Y1761"/>
  <c r="U1751"/>
  <c r="W1751"/>
  <c r="R1751"/>
  <c r="T1751"/>
  <c r="Z1751"/>
  <c r="Q1751"/>
  <c r="AA1751"/>
  <c r="V1751"/>
  <c r="S1751"/>
  <c r="P1751"/>
  <c r="X1751"/>
  <c r="Y1751"/>
  <c r="T1741"/>
  <c r="R1741"/>
  <c r="AA1741"/>
  <c r="W1741"/>
  <c r="Y1741"/>
  <c r="Q1741"/>
  <c r="U1741"/>
  <c r="S1741"/>
  <c r="P1741"/>
  <c r="V1741"/>
  <c r="X1741"/>
  <c r="Z1741"/>
  <c r="AA1731"/>
  <c r="P1731"/>
  <c r="S1731"/>
  <c r="Q1731"/>
  <c r="Z1731"/>
  <c r="W1731"/>
  <c r="V1731"/>
  <c r="U1731"/>
  <c r="Y1731"/>
  <c r="T1731"/>
  <c r="X1731"/>
  <c r="R1731"/>
  <c r="P1721"/>
  <c r="S1721"/>
  <c r="U1721"/>
  <c r="W1721"/>
  <c r="R1721"/>
  <c r="T1721"/>
  <c r="V1721"/>
  <c r="X1721"/>
  <c r="AA1721"/>
  <c r="Z1721"/>
  <c r="Q1721"/>
  <c r="Y1721"/>
  <c r="P1711"/>
  <c r="T1711"/>
  <c r="Q1711"/>
  <c r="S1711"/>
  <c r="Z1711"/>
  <c r="W1711"/>
  <c r="U1711"/>
  <c r="Y1711"/>
  <c r="R1711"/>
  <c r="V1711"/>
  <c r="X1711"/>
  <c r="AA1711"/>
  <c r="Q1701"/>
  <c r="T1701"/>
  <c r="V1701"/>
  <c r="P1701"/>
  <c r="R1701"/>
  <c r="U1701"/>
  <c r="W1701"/>
  <c r="Z1701"/>
  <c r="AA1701"/>
  <c r="S1701"/>
  <c r="X1701"/>
  <c r="Y1701"/>
  <c r="V1691"/>
  <c r="Z1691"/>
  <c r="R1691"/>
  <c r="Q1691"/>
  <c r="U1691"/>
  <c r="X1691"/>
  <c r="P1691"/>
  <c r="T1691"/>
  <c r="W1691"/>
  <c r="S1691"/>
  <c r="AA1691"/>
  <c r="Y1691"/>
  <c r="S1681"/>
  <c r="R1681"/>
  <c r="P1681"/>
  <c r="T1681"/>
  <c r="U1681"/>
  <c r="X1681"/>
  <c r="W1681"/>
  <c r="AA1681"/>
  <c r="V1681"/>
  <c r="Q1681"/>
  <c r="Z1681"/>
  <c r="Y1681"/>
  <c r="T1671"/>
  <c r="R1671"/>
  <c r="P1671"/>
  <c r="U1671"/>
  <c r="Z1671"/>
  <c r="X1671"/>
  <c r="W1671"/>
  <c r="Q1671"/>
  <c r="V1671"/>
  <c r="Y1671"/>
  <c r="AA1671"/>
  <c r="S1671"/>
  <c r="Z1661"/>
  <c r="AA1661"/>
  <c r="Q1661"/>
  <c r="R1661"/>
  <c r="U1661"/>
  <c r="V1661"/>
  <c r="S1661"/>
  <c r="P1661"/>
  <c r="X1661"/>
  <c r="W1661"/>
  <c r="T1661"/>
  <c r="Y1661"/>
  <c r="X1651"/>
  <c r="Z1651"/>
  <c r="P1651"/>
  <c r="T1651"/>
  <c r="AA1651"/>
  <c r="Q1651"/>
  <c r="U1651"/>
  <c r="R1651"/>
  <c r="S1651"/>
  <c r="W1651"/>
  <c r="V1651"/>
  <c r="Y1651"/>
  <c r="U1641"/>
  <c r="P1641"/>
  <c r="Z1641"/>
  <c r="W1641"/>
  <c r="X1641"/>
  <c r="T1641"/>
  <c r="Q1641"/>
  <c r="V1641"/>
  <c r="AA1641"/>
  <c r="S1641"/>
  <c r="R1641"/>
  <c r="Y1641"/>
  <c r="P1631"/>
  <c r="X1631"/>
  <c r="AA1631"/>
  <c r="W1631"/>
  <c r="Q1631"/>
  <c r="R1631"/>
  <c r="V1631"/>
  <c r="Z1631"/>
  <c r="T1631"/>
  <c r="S1631"/>
  <c r="U1631"/>
  <c r="Y1631"/>
  <c r="AA1621"/>
  <c r="U1621"/>
  <c r="T1621"/>
  <c r="Z1621"/>
  <c r="W1621"/>
  <c r="S1621"/>
  <c r="V1621"/>
  <c r="Q1621"/>
  <c r="R1621"/>
  <c r="X1621"/>
  <c r="P1621"/>
  <c r="Y1621"/>
  <c r="Z1611"/>
  <c r="S1611"/>
  <c r="Q1611"/>
  <c r="X1611"/>
  <c r="W1611"/>
  <c r="P1611"/>
  <c r="U1611"/>
  <c r="AA1611"/>
  <c r="R1611"/>
  <c r="T1611"/>
  <c r="V1611"/>
  <c r="Y1611"/>
  <c r="P1601"/>
  <c r="W1601"/>
  <c r="S1601"/>
  <c r="R1601"/>
  <c r="Q1601"/>
  <c r="U1601"/>
  <c r="AA1601"/>
  <c r="V1601"/>
  <c r="Y1601"/>
  <c r="T1601"/>
  <c r="X1601"/>
  <c r="Z1601"/>
  <c r="X1591"/>
  <c r="Z1591"/>
  <c r="P1591"/>
  <c r="S1591"/>
  <c r="U1591"/>
  <c r="Y1591"/>
  <c r="T1591"/>
  <c r="R1591"/>
  <c r="AA1591"/>
  <c r="V1591"/>
  <c r="Q1591"/>
  <c r="W1591"/>
  <c r="T1581"/>
  <c r="V1581"/>
  <c r="W1581"/>
  <c r="S1581"/>
  <c r="Z1581"/>
  <c r="U1581"/>
  <c r="AA1581"/>
  <c r="P1581"/>
  <c r="Q1581"/>
  <c r="R1581"/>
  <c r="X1581"/>
  <c r="Y1581"/>
  <c r="V1571"/>
  <c r="X1571"/>
  <c r="U1571"/>
  <c r="P1571"/>
  <c r="T1571"/>
  <c r="Q1571"/>
  <c r="Z1571"/>
  <c r="S1571"/>
  <c r="R1571"/>
  <c r="AA1571"/>
  <c r="W1571"/>
  <c r="Y1571"/>
  <c r="Q1561"/>
  <c r="V1561"/>
  <c r="P1561"/>
  <c r="R1561"/>
  <c r="S1561"/>
  <c r="AA1561"/>
  <c r="U1561"/>
  <c r="W1561"/>
  <c r="T1561"/>
  <c r="Z1561"/>
  <c r="X1561"/>
  <c r="Y1561"/>
  <c r="T1551"/>
  <c r="R1551"/>
  <c r="S1551"/>
  <c r="W1551"/>
  <c r="Q1551"/>
  <c r="X1551"/>
  <c r="P1551"/>
  <c r="AA1551"/>
  <c r="V1551"/>
  <c r="Z1551"/>
  <c r="U1551"/>
  <c r="Y1551"/>
  <c r="Q1541"/>
  <c r="X1541"/>
  <c r="R1541"/>
  <c r="P1541"/>
  <c r="W1541"/>
  <c r="U1541"/>
  <c r="Y1541"/>
  <c r="S1541"/>
  <c r="Z1541"/>
  <c r="T1541"/>
  <c r="AA1541"/>
  <c r="V1541"/>
  <c r="R1531"/>
  <c r="T1531"/>
  <c r="X1531"/>
  <c r="Z1531"/>
  <c r="V1531"/>
  <c r="W1531"/>
  <c r="AA1531"/>
  <c r="S1531"/>
  <c r="Q1531"/>
  <c r="U1531"/>
  <c r="P1531"/>
  <c r="Y1531"/>
  <c r="X1521"/>
  <c r="Q1521"/>
  <c r="AA1521"/>
  <c r="T1521"/>
  <c r="V1521"/>
  <c r="W1521"/>
  <c r="U1521"/>
  <c r="S1521"/>
  <c r="P1521"/>
  <c r="R1521"/>
  <c r="Z1521"/>
  <c r="Y1521"/>
  <c r="W1511"/>
  <c r="Q1511"/>
  <c r="T1511"/>
  <c r="AA1511"/>
  <c r="S1511"/>
  <c r="V1511"/>
  <c r="Y1511"/>
  <c r="U1511"/>
  <c r="Z1511"/>
  <c r="X1511"/>
  <c r="R1511"/>
  <c r="P1511"/>
  <c r="Q1501"/>
  <c r="S1501"/>
  <c r="X1501"/>
  <c r="Y1501"/>
  <c r="Z1501"/>
  <c r="R1501"/>
  <c r="T1501"/>
  <c r="U1501"/>
  <c r="V1501"/>
  <c r="W1501"/>
  <c r="P1501"/>
  <c r="AA1501"/>
  <c r="Q1491"/>
  <c r="AA1491"/>
  <c r="W1491"/>
  <c r="R1491"/>
  <c r="U1491"/>
  <c r="Z1491"/>
  <c r="X1491"/>
  <c r="P1491"/>
  <c r="S1491"/>
  <c r="V1491"/>
  <c r="T1491"/>
  <c r="Y1491"/>
  <c r="V1481"/>
  <c r="R1481"/>
  <c r="Y1481"/>
  <c r="AA1481"/>
  <c r="X1481"/>
  <c r="P1481"/>
  <c r="Z1481"/>
  <c r="W1481"/>
  <c r="U1481"/>
  <c r="T1481"/>
  <c r="S1481"/>
  <c r="Q1481"/>
  <c r="U1471"/>
  <c r="P1471"/>
  <c r="R1471"/>
  <c r="W1471"/>
  <c r="S1471"/>
  <c r="AA1471"/>
  <c r="V1471"/>
  <c r="X1471"/>
  <c r="T1471"/>
  <c r="Z1471"/>
  <c r="Q1471"/>
  <c r="Y1471"/>
  <c r="X1461"/>
  <c r="U1461"/>
  <c r="R1461"/>
  <c r="P1461"/>
  <c r="W1461"/>
  <c r="T1461"/>
  <c r="Q1461"/>
  <c r="AA1461"/>
  <c r="Z1461"/>
  <c r="S1461"/>
  <c r="V1461"/>
  <c r="Y1461"/>
  <c r="U1451"/>
  <c r="P1451"/>
  <c r="T1451"/>
  <c r="Y1451"/>
  <c r="X1451"/>
  <c r="AA1451"/>
  <c r="V1451"/>
  <c r="S1451"/>
  <c r="Q1451"/>
  <c r="Z1451"/>
  <c r="R1451"/>
  <c r="W1451"/>
  <c r="Q1441"/>
  <c r="S1441"/>
  <c r="Z1441"/>
  <c r="X1441"/>
  <c r="W1441"/>
  <c r="U1441"/>
  <c r="T1441"/>
  <c r="P1441"/>
  <c r="R1441"/>
  <c r="AA1441"/>
  <c r="V1441"/>
  <c r="Y1441"/>
  <c r="Q1431"/>
  <c r="V1431"/>
  <c r="Z1431"/>
  <c r="R1431"/>
  <c r="X1431"/>
  <c r="P1431"/>
  <c r="T1431"/>
  <c r="U1431"/>
  <c r="W1431"/>
  <c r="AA1431"/>
  <c r="S1431"/>
  <c r="Y1431"/>
  <c r="P1421"/>
  <c r="AA1421"/>
  <c r="X1421"/>
  <c r="Q1421"/>
  <c r="S1421"/>
  <c r="U1421"/>
  <c r="T1421"/>
  <c r="R1421"/>
  <c r="V1421"/>
  <c r="Z1421"/>
  <c r="W1421"/>
  <c r="Y1421"/>
  <c r="T1411"/>
  <c r="R1411"/>
  <c r="X1411"/>
  <c r="V1411"/>
  <c r="W1411"/>
  <c r="S1411"/>
  <c r="Z1411"/>
  <c r="U1411"/>
  <c r="AA1411"/>
  <c r="P1411"/>
  <c r="Q1411"/>
  <c r="Y1411"/>
  <c r="Z1401"/>
  <c r="W1401"/>
  <c r="V1401"/>
  <c r="Q1401"/>
  <c r="P1401"/>
  <c r="T1401"/>
  <c r="S1401"/>
  <c r="R1401"/>
  <c r="X1401"/>
  <c r="AA1401"/>
  <c r="U1401"/>
  <c r="Y1401"/>
  <c r="AA1391"/>
  <c r="T1391"/>
  <c r="X1391"/>
  <c r="V1391"/>
  <c r="P1391"/>
  <c r="U1391"/>
  <c r="Y1391"/>
  <c r="Z1391"/>
  <c r="R1391"/>
  <c r="Q1391"/>
  <c r="S1391"/>
  <c r="W1391"/>
  <c r="W1381"/>
  <c r="P1381"/>
  <c r="S1381"/>
  <c r="X1381"/>
  <c r="V1381"/>
  <c r="Z1381"/>
  <c r="U1381"/>
  <c r="T1381"/>
  <c r="AA1381"/>
  <c r="R1381"/>
  <c r="Q1381"/>
  <c r="Y1381"/>
  <c r="Q1371"/>
  <c r="U1371"/>
  <c r="W1371"/>
  <c r="X1371"/>
  <c r="AA1371"/>
  <c r="V1371"/>
  <c r="T1371"/>
  <c r="Z1371"/>
  <c r="S1371"/>
  <c r="P1371"/>
  <c r="R1371"/>
  <c r="Y1371"/>
  <c r="U1361"/>
  <c r="AA1361"/>
  <c r="S1361"/>
  <c r="T1361"/>
  <c r="V1361"/>
  <c r="Z1361"/>
  <c r="R1361"/>
  <c r="X1361"/>
  <c r="W1361"/>
  <c r="Q1361"/>
  <c r="P1361"/>
  <c r="Y1361"/>
  <c r="W1351"/>
  <c r="Z1351"/>
  <c r="AA1351"/>
  <c r="V1351"/>
  <c r="Y1351"/>
  <c r="X1351"/>
  <c r="P1351"/>
  <c r="U1351"/>
  <c r="Q1351"/>
  <c r="S1351"/>
  <c r="R1351"/>
  <c r="T1351"/>
  <c r="AA1341"/>
  <c r="S1341"/>
  <c r="V1341"/>
  <c r="X1341"/>
  <c r="R1341"/>
  <c r="T1341"/>
  <c r="W1341"/>
  <c r="Z1341"/>
  <c r="Q1341"/>
  <c r="U1341"/>
  <c r="P1341"/>
  <c r="Y1341"/>
  <c r="W1331"/>
  <c r="Z1331"/>
  <c r="V1331"/>
  <c r="S1331"/>
  <c r="Q1331"/>
  <c r="T1331"/>
  <c r="R1331"/>
  <c r="X1331"/>
  <c r="U1331"/>
  <c r="AA1331"/>
  <c r="P1331"/>
  <c r="Y1331"/>
  <c r="R1321"/>
  <c r="AA1321"/>
  <c r="U1321"/>
  <c r="W1321"/>
  <c r="X1321"/>
  <c r="Z1321"/>
  <c r="Q1321"/>
  <c r="S1321"/>
  <c r="V1321"/>
  <c r="P1321"/>
  <c r="Y1321"/>
  <c r="T1321"/>
  <c r="AA1311"/>
  <c r="W1311"/>
  <c r="T1311"/>
  <c r="R1311"/>
  <c r="Z1311"/>
  <c r="S1311"/>
  <c r="U1311"/>
  <c r="V1311"/>
  <c r="P1311"/>
  <c r="X1311"/>
  <c r="Q1311"/>
  <c r="Y1311"/>
  <c r="T1301"/>
  <c r="Z1301"/>
  <c r="U1301"/>
  <c r="V1301"/>
  <c r="Y1301"/>
  <c r="P1301"/>
  <c r="S1301"/>
  <c r="X1301"/>
  <c r="Q1301"/>
  <c r="W1301"/>
  <c r="R1301"/>
  <c r="AA1301"/>
  <c r="P1291"/>
  <c r="X1291"/>
  <c r="R1291"/>
  <c r="AA1291"/>
  <c r="U1291"/>
  <c r="W1291"/>
  <c r="S1291"/>
  <c r="V1291"/>
  <c r="Z1291"/>
  <c r="Q1291"/>
  <c r="T1291"/>
  <c r="Y1291"/>
  <c r="R1281"/>
  <c r="Z1281"/>
  <c r="AA1281"/>
  <c r="V1281"/>
  <c r="S1281"/>
  <c r="Q1281"/>
  <c r="W1281"/>
  <c r="X1281"/>
  <c r="U1281"/>
  <c r="T1281"/>
  <c r="P1281"/>
  <c r="Y1281"/>
  <c r="S1271"/>
  <c r="Q1271"/>
  <c r="W1271"/>
  <c r="Z1271"/>
  <c r="AA1271"/>
  <c r="U1271"/>
  <c r="Y1271"/>
  <c r="V1271"/>
  <c r="T1271"/>
  <c r="X1271"/>
  <c r="R1271"/>
  <c r="P1271"/>
  <c r="Z1261"/>
  <c r="W1261"/>
  <c r="U1261"/>
  <c r="R1261"/>
  <c r="V1261"/>
  <c r="T1261"/>
  <c r="Y1261"/>
  <c r="X1261"/>
  <c r="P1261"/>
  <c r="S1261"/>
  <c r="Q1261"/>
  <c r="AA1261"/>
  <c r="W1251"/>
  <c r="Z1251"/>
  <c r="AA1251"/>
  <c r="T1251"/>
  <c r="X1251"/>
  <c r="S1251"/>
  <c r="R1251"/>
  <c r="V1251"/>
  <c r="U1251"/>
  <c r="Q1251"/>
  <c r="P1251"/>
  <c r="Y1251"/>
  <c r="R1241"/>
  <c r="V1241"/>
  <c r="S1241"/>
  <c r="P1241"/>
  <c r="X1241"/>
  <c r="U1241"/>
  <c r="T1241"/>
  <c r="Z1241"/>
  <c r="AA1241"/>
  <c r="Q1241"/>
  <c r="W1241"/>
  <c r="Y1241"/>
  <c r="Z1231"/>
  <c r="P1231"/>
  <c r="T1231"/>
  <c r="R1231"/>
  <c r="X1231"/>
  <c r="U1231"/>
  <c r="V1231"/>
  <c r="Y1231"/>
  <c r="AA1231"/>
  <c r="S1231"/>
  <c r="Q1231"/>
  <c r="W1231"/>
  <c r="U1221"/>
  <c r="V1221"/>
  <c r="W1221"/>
  <c r="Q1221"/>
  <c r="T1221"/>
  <c r="X1221"/>
  <c r="P1221"/>
  <c r="Y1221"/>
  <c r="AA1221"/>
  <c r="S1221"/>
  <c r="R1221"/>
  <c r="Z1221"/>
  <c r="W1211"/>
  <c r="R1211"/>
  <c r="V1211"/>
  <c r="S1211"/>
  <c r="T1211"/>
  <c r="Z1211"/>
  <c r="AA1211"/>
  <c r="P1211"/>
  <c r="X1211"/>
  <c r="U1211"/>
  <c r="Q1211"/>
  <c r="Y1211"/>
  <c r="R1201"/>
  <c r="P1201"/>
  <c r="X1201"/>
  <c r="Q1201"/>
  <c r="S1201"/>
  <c r="V1201"/>
  <c r="Y1201"/>
  <c r="AA1201"/>
  <c r="W1201"/>
  <c r="U1201"/>
  <c r="Z1201"/>
  <c r="T1201"/>
  <c r="Q1191"/>
  <c r="S1191"/>
  <c r="Z1191"/>
  <c r="R1191"/>
  <c r="T1191"/>
  <c r="V1191"/>
  <c r="Y1191"/>
  <c r="U1191"/>
  <c r="W1191"/>
  <c r="AA1191"/>
  <c r="P1191"/>
  <c r="X1191"/>
  <c r="W1181"/>
  <c r="Z1181"/>
  <c r="AA1181"/>
  <c r="X1181"/>
  <c r="P1181"/>
  <c r="T1181"/>
  <c r="V1181"/>
  <c r="R1181"/>
  <c r="Q1181"/>
  <c r="U1181"/>
  <c r="S1181"/>
  <c r="Y1181"/>
  <c r="X1171"/>
  <c r="AA1171"/>
  <c r="R1171"/>
  <c r="P1171"/>
  <c r="S1171"/>
  <c r="T1171"/>
  <c r="Q1171"/>
  <c r="W1171"/>
  <c r="U1171"/>
  <c r="Z1171"/>
  <c r="V1171"/>
  <c r="Y1171"/>
  <c r="R1161"/>
  <c r="AA1161"/>
  <c r="P1161"/>
  <c r="Z1161"/>
  <c r="X1161"/>
  <c r="T1161"/>
  <c r="U1161"/>
  <c r="V1161"/>
  <c r="S1161"/>
  <c r="Q1161"/>
  <c r="W1161"/>
  <c r="Y1161"/>
  <c r="R1151"/>
  <c r="V1151"/>
  <c r="P1151"/>
  <c r="U1151"/>
  <c r="S1151"/>
  <c r="Q1151"/>
  <c r="T1151"/>
  <c r="AA1151"/>
  <c r="Z1151"/>
  <c r="W1151"/>
  <c r="X1151"/>
  <c r="Y1151"/>
  <c r="S1141"/>
  <c r="X1141"/>
  <c r="Z1141"/>
  <c r="AA1141"/>
  <c r="T1141"/>
  <c r="W1141"/>
  <c r="Q1141"/>
  <c r="U1141"/>
  <c r="P1141"/>
  <c r="R1141"/>
  <c r="V1141"/>
  <c r="Y1141"/>
  <c r="X1131"/>
  <c r="W1131"/>
  <c r="S1131"/>
  <c r="Z1131"/>
  <c r="V1131"/>
  <c r="Y1131"/>
  <c r="Q1131"/>
  <c r="AA1131"/>
  <c r="T1131"/>
  <c r="R1131"/>
  <c r="P1131"/>
  <c r="U1131"/>
  <c r="Z1121"/>
  <c r="W1121"/>
  <c r="V1121"/>
  <c r="T1121"/>
  <c r="Q1121"/>
  <c r="AA1121"/>
  <c r="R1121"/>
  <c r="U1121"/>
  <c r="P1121"/>
  <c r="S1121"/>
  <c r="X1121"/>
  <c r="Y1121"/>
  <c r="P1111"/>
  <c r="V1111"/>
  <c r="S1111"/>
  <c r="W1111"/>
  <c r="Y1111"/>
  <c r="T1111"/>
  <c r="AA1111"/>
  <c r="R1111"/>
  <c r="Z1111"/>
  <c r="Q1111"/>
  <c r="U1111"/>
  <c r="X1111"/>
  <c r="Z1101"/>
  <c r="AA1101"/>
  <c r="R1101"/>
  <c r="V1101"/>
  <c r="X1101"/>
  <c r="Q1101"/>
  <c r="U1101"/>
  <c r="P1101"/>
  <c r="T1101"/>
  <c r="W1101"/>
  <c r="S1101"/>
  <c r="Y1101"/>
  <c r="X1091"/>
  <c r="U1091"/>
  <c r="R1091"/>
  <c r="T1091"/>
  <c r="S1091"/>
  <c r="Q1091"/>
  <c r="V1091"/>
  <c r="P1091"/>
  <c r="AA1091"/>
  <c r="Z1091"/>
  <c r="W1091"/>
  <c r="Y1091"/>
  <c r="Z1081"/>
  <c r="W1081"/>
  <c r="T1081"/>
  <c r="AA1081"/>
  <c r="V1081"/>
  <c r="U1081"/>
  <c r="Q1081"/>
  <c r="X1081"/>
  <c r="P1081"/>
  <c r="R1081"/>
  <c r="S1081"/>
  <c r="Y1081"/>
  <c r="T1071"/>
  <c r="X1071"/>
  <c r="W1071"/>
  <c r="Q1071"/>
  <c r="V1071"/>
  <c r="U1071"/>
  <c r="AA1071"/>
  <c r="Z1071"/>
  <c r="S1071"/>
  <c r="R1071"/>
  <c r="P1071"/>
  <c r="Y1071"/>
  <c r="S1061"/>
  <c r="T1061"/>
  <c r="AA1061"/>
  <c r="P1061"/>
  <c r="Y1061"/>
  <c r="U1061"/>
  <c r="W1061"/>
  <c r="V1061"/>
  <c r="X1061"/>
  <c r="Q1061"/>
  <c r="Z1061"/>
  <c r="R1061"/>
  <c r="S1051"/>
  <c r="T1051"/>
  <c r="Q1051"/>
  <c r="W1051"/>
  <c r="P1051"/>
  <c r="V1051"/>
  <c r="Z1051"/>
  <c r="R1051"/>
  <c r="U1051"/>
  <c r="X1051"/>
  <c r="AA1051"/>
  <c r="Y1051"/>
  <c r="T1041"/>
  <c r="S1041"/>
  <c r="V1041"/>
  <c r="Z1041"/>
  <c r="Q1041"/>
  <c r="R1041"/>
  <c r="Y1041"/>
  <c r="X1041"/>
  <c r="U1041"/>
  <c r="AA1041"/>
  <c r="W1041"/>
  <c r="P1041"/>
  <c r="Z1031"/>
  <c r="W1031"/>
  <c r="P1031"/>
  <c r="R1031"/>
  <c r="V1031"/>
  <c r="X1031"/>
  <c r="Q1031"/>
  <c r="Y1031"/>
  <c r="AA1031"/>
  <c r="U1031"/>
  <c r="T1031"/>
  <c r="S1031"/>
  <c r="S1021"/>
  <c r="R1021"/>
  <c r="P1021"/>
  <c r="T1021"/>
  <c r="X1021"/>
  <c r="W1021"/>
  <c r="Z1021"/>
  <c r="Y1021"/>
  <c r="Q1021"/>
  <c r="U1021"/>
  <c r="AA1021"/>
  <c r="V1021"/>
  <c r="AA1011"/>
  <c r="V1011"/>
  <c r="T1011"/>
  <c r="X1011"/>
  <c r="W1011"/>
  <c r="S1011"/>
  <c r="Z1011"/>
  <c r="Q1011"/>
  <c r="U1011"/>
  <c r="R1011"/>
  <c r="P1011"/>
  <c r="Y1011"/>
  <c r="U1001"/>
  <c r="Z1001"/>
  <c r="AA1001"/>
  <c r="X1001"/>
  <c r="R1001"/>
  <c r="Q1001"/>
  <c r="T1001"/>
  <c r="S1001"/>
  <c r="W1001"/>
  <c r="V1001"/>
  <c r="P1001"/>
  <c r="Y1001"/>
  <c r="R991"/>
  <c r="Q991"/>
  <c r="W991"/>
  <c r="P991"/>
  <c r="Z991"/>
  <c r="S991"/>
  <c r="AA991"/>
  <c r="T991"/>
  <c r="X991"/>
  <c r="V991"/>
  <c r="U991"/>
  <c r="Y991"/>
  <c r="Z981"/>
  <c r="U981"/>
  <c r="Q981"/>
  <c r="S981"/>
  <c r="Y981"/>
  <c r="R981"/>
  <c r="AA981"/>
  <c r="V981"/>
  <c r="W981"/>
  <c r="X981"/>
  <c r="T981"/>
  <c r="P981"/>
  <c r="T971"/>
  <c r="R971"/>
  <c r="Q971"/>
  <c r="P971"/>
  <c r="U971"/>
  <c r="S971"/>
  <c r="Y971"/>
  <c r="W971"/>
  <c r="Z971"/>
  <c r="AA971"/>
  <c r="X971"/>
  <c r="V971"/>
  <c r="Z961"/>
  <c r="X961"/>
  <c r="T961"/>
  <c r="V961"/>
  <c r="P961"/>
  <c r="S961"/>
  <c r="Q961"/>
  <c r="U961"/>
  <c r="W961"/>
  <c r="R961"/>
  <c r="AA961"/>
  <c r="Y961"/>
  <c r="P951"/>
  <c r="U951"/>
  <c r="W951"/>
  <c r="Z951"/>
  <c r="R951"/>
  <c r="T951"/>
  <c r="AA951"/>
  <c r="Y951"/>
  <c r="V951"/>
  <c r="X951"/>
  <c r="Q951"/>
  <c r="S951"/>
  <c r="T941"/>
  <c r="Z941"/>
  <c r="U941"/>
  <c r="Y941"/>
  <c r="R941"/>
  <c r="AA941"/>
  <c r="Q941"/>
  <c r="W941"/>
  <c r="V941"/>
  <c r="X941"/>
  <c r="P941"/>
  <c r="S941"/>
  <c r="AA931"/>
  <c r="U931"/>
  <c r="R931"/>
  <c r="Z931"/>
  <c r="W931"/>
  <c r="P931"/>
  <c r="Y931"/>
  <c r="X931"/>
  <c r="V931"/>
  <c r="T931"/>
  <c r="S931"/>
  <c r="Q931"/>
  <c r="X921"/>
  <c r="P921"/>
  <c r="S921"/>
  <c r="T921"/>
  <c r="W921"/>
  <c r="AA921"/>
  <c r="Z921"/>
  <c r="Y921"/>
  <c r="V921"/>
  <c r="R921"/>
  <c r="U921"/>
  <c r="Q921"/>
  <c r="U911"/>
  <c r="W911"/>
  <c r="P911"/>
  <c r="R911"/>
  <c r="V911"/>
  <c r="S911"/>
  <c r="X911"/>
  <c r="Y911"/>
  <c r="Z911"/>
  <c r="AA911"/>
  <c r="T911"/>
  <c r="Q911"/>
  <c r="S901"/>
  <c r="U901"/>
  <c r="AA901"/>
  <c r="X901"/>
  <c r="Z901"/>
  <c r="V901"/>
  <c r="P901"/>
  <c r="R901"/>
  <c r="T901"/>
  <c r="W901"/>
  <c r="Q901"/>
  <c r="Y901"/>
  <c r="AA891"/>
  <c r="U891"/>
  <c r="P891"/>
  <c r="S891"/>
  <c r="X891"/>
  <c r="T891"/>
  <c r="W891"/>
  <c r="Z891"/>
  <c r="Q891"/>
  <c r="V891"/>
  <c r="R891"/>
  <c r="Y891"/>
  <c r="V881"/>
  <c r="P881"/>
  <c r="U881"/>
  <c r="Z881"/>
  <c r="AA881"/>
  <c r="Y881"/>
  <c r="W881"/>
  <c r="T881"/>
  <c r="Q881"/>
  <c r="X881"/>
  <c r="S881"/>
  <c r="R881"/>
  <c r="U871"/>
  <c r="X871"/>
  <c r="P871"/>
  <c r="T871"/>
  <c r="Z871"/>
  <c r="R871"/>
  <c r="Y871"/>
  <c r="Q871"/>
  <c r="W871"/>
  <c r="S871"/>
  <c r="V871"/>
  <c r="AA871"/>
  <c r="T861"/>
  <c r="W861"/>
  <c r="P861"/>
  <c r="Y861"/>
  <c r="X861"/>
  <c r="AA861"/>
  <c r="R861"/>
  <c r="S861"/>
  <c r="V861"/>
  <c r="Z861"/>
  <c r="Q861"/>
  <c r="U861"/>
  <c r="P851"/>
  <c r="Q851"/>
  <c r="Z851"/>
  <c r="V851"/>
  <c r="T851"/>
  <c r="Y851"/>
  <c r="U851"/>
  <c r="AA851"/>
  <c r="W851"/>
  <c r="S851"/>
  <c r="R851"/>
  <c r="X851"/>
  <c r="P841"/>
  <c r="AA841"/>
  <c r="R841"/>
  <c r="T841"/>
  <c r="X841"/>
  <c r="U841"/>
  <c r="Q841"/>
  <c r="S841"/>
  <c r="Z841"/>
  <c r="V841"/>
  <c r="W841"/>
  <c r="Y841"/>
  <c r="Q831"/>
  <c r="AA831"/>
  <c r="S831"/>
  <c r="T831"/>
  <c r="V831"/>
  <c r="R831"/>
  <c r="W831"/>
  <c r="X831"/>
  <c r="Y831"/>
  <c r="P831"/>
  <c r="Z831"/>
  <c r="U831"/>
  <c r="P821"/>
  <c r="Z821"/>
  <c r="W821"/>
  <c r="Q821"/>
  <c r="V821"/>
  <c r="S821"/>
  <c r="X821"/>
  <c r="AA821"/>
  <c r="R821"/>
  <c r="U821"/>
  <c r="T821"/>
  <c r="Y821"/>
  <c r="S811"/>
  <c r="X811"/>
  <c r="Q811"/>
  <c r="Z811"/>
  <c r="V811"/>
  <c r="P811"/>
  <c r="W811"/>
  <c r="T811"/>
  <c r="R811"/>
  <c r="AA811"/>
  <c r="Y811"/>
  <c r="U811"/>
  <c r="R801"/>
  <c r="V801"/>
  <c r="X801"/>
  <c r="T801"/>
  <c r="Z801"/>
  <c r="Q801"/>
  <c r="Y801"/>
  <c r="AA801"/>
  <c r="U801"/>
  <c r="W801"/>
  <c r="S801"/>
  <c r="P801"/>
  <c r="R791"/>
  <c r="Z791"/>
  <c r="S791"/>
  <c r="W791"/>
  <c r="P791"/>
  <c r="U791"/>
  <c r="T791"/>
  <c r="AA791"/>
  <c r="V791"/>
  <c r="X791"/>
  <c r="Q791"/>
  <c r="Y791"/>
  <c r="T781"/>
  <c r="S781"/>
  <c r="Q781"/>
  <c r="AA781"/>
  <c r="X781"/>
  <c r="R781"/>
  <c r="W781"/>
  <c r="P781"/>
  <c r="V781"/>
  <c r="Z781"/>
  <c r="U781"/>
  <c r="Y781"/>
  <c r="P771"/>
  <c r="W771"/>
  <c r="T771"/>
  <c r="U771"/>
  <c r="X771"/>
  <c r="R771"/>
  <c r="AA771"/>
  <c r="V771"/>
  <c r="S771"/>
  <c r="Z771"/>
  <c r="Q771"/>
  <c r="Y771"/>
  <c r="P761"/>
  <c r="W761"/>
  <c r="Z761"/>
  <c r="R761"/>
  <c r="Q761"/>
  <c r="S761"/>
  <c r="X761"/>
  <c r="V761"/>
  <c r="AA761"/>
  <c r="U761"/>
  <c r="T761"/>
  <c r="Y761"/>
  <c r="Q751"/>
  <c r="T751"/>
  <c r="AA751"/>
  <c r="U751"/>
  <c r="W751"/>
  <c r="Z751"/>
  <c r="X751"/>
  <c r="V751"/>
  <c r="P751"/>
  <c r="R751"/>
  <c r="S751"/>
  <c r="Y751"/>
  <c r="V741"/>
  <c r="P741"/>
  <c r="Q741"/>
  <c r="S741"/>
  <c r="Z741"/>
  <c r="T741"/>
  <c r="R741"/>
  <c r="AA741"/>
  <c r="W741"/>
  <c r="X741"/>
  <c r="U741"/>
  <c r="Y741"/>
  <c r="W731"/>
  <c r="Q731"/>
  <c r="T731"/>
  <c r="X731"/>
  <c r="U731"/>
  <c r="R731"/>
  <c r="AA731"/>
  <c r="Z731"/>
  <c r="S731"/>
  <c r="V731"/>
  <c r="Y731"/>
  <c r="P731"/>
  <c r="Z721"/>
  <c r="Q721"/>
  <c r="X721"/>
  <c r="Y721"/>
  <c r="T721"/>
  <c r="V721"/>
  <c r="W721"/>
  <c r="S721"/>
  <c r="P721"/>
  <c r="R721"/>
  <c r="AA721"/>
  <c r="U721"/>
  <c r="V711"/>
  <c r="R711"/>
  <c r="T711"/>
  <c r="S711"/>
  <c r="Z711"/>
  <c r="Q711"/>
  <c r="Y711"/>
  <c r="AA711"/>
  <c r="X711"/>
  <c r="U711"/>
  <c r="P711"/>
  <c r="W711"/>
  <c r="U2037"/>
  <c r="P2037"/>
  <c r="V2037"/>
  <c r="Q2037"/>
  <c r="W2037"/>
  <c r="R2037"/>
  <c r="Y2037"/>
  <c r="X2037"/>
  <c r="S2037"/>
  <c r="AA2037"/>
  <c r="T2037"/>
  <c r="Z2037"/>
  <c r="Z2027"/>
  <c r="U2027"/>
  <c r="P2027"/>
  <c r="S2027"/>
  <c r="AA2027"/>
  <c r="T2027"/>
  <c r="W2027"/>
  <c r="R2027"/>
  <c r="X2027"/>
  <c r="Y2027"/>
  <c r="V2027"/>
  <c r="Q2027"/>
  <c r="Y2016"/>
  <c r="X2016"/>
  <c r="S2016"/>
  <c r="Q2016"/>
  <c r="W2016"/>
  <c r="R2016"/>
  <c r="U2016"/>
  <c r="P2016"/>
  <c r="V2016"/>
  <c r="AA2016"/>
  <c r="T2016"/>
  <c r="Z2016"/>
  <c r="AA2006"/>
  <c r="T2006"/>
  <c r="Z2006"/>
  <c r="Y2006"/>
  <c r="X2006"/>
  <c r="S2006"/>
  <c r="Q2006"/>
  <c r="W2006"/>
  <c r="R2006"/>
  <c r="U2006"/>
  <c r="P2006"/>
  <c r="V2006"/>
  <c r="Z1996"/>
  <c r="U1996"/>
  <c r="P1996"/>
  <c r="Y1996"/>
  <c r="V1996"/>
  <c r="Q1996"/>
  <c r="W1996"/>
  <c r="R1996"/>
  <c r="X1996"/>
  <c r="S1996"/>
  <c r="AA1996"/>
  <c r="T1996"/>
  <c r="Z1986"/>
  <c r="P1986"/>
  <c r="Q1986"/>
  <c r="R1986"/>
  <c r="S1986"/>
  <c r="Y1986"/>
  <c r="T1986"/>
  <c r="U1986"/>
  <c r="V1986"/>
  <c r="W1986"/>
  <c r="X1986"/>
  <c r="AA1986"/>
  <c r="Y1976"/>
  <c r="R1976"/>
  <c r="X1976"/>
  <c r="AA1976"/>
  <c r="T1976"/>
  <c r="U1976"/>
  <c r="P1976"/>
  <c r="Q1976"/>
  <c r="W1976"/>
  <c r="S1976"/>
  <c r="Z1976"/>
  <c r="V1976"/>
  <c r="W1966"/>
  <c r="P1966"/>
  <c r="Q1966"/>
  <c r="Z1966"/>
  <c r="S1966"/>
  <c r="Y1966"/>
  <c r="R1966"/>
  <c r="V1966"/>
  <c r="T1966"/>
  <c r="U1966"/>
  <c r="X1966"/>
  <c r="AA1966"/>
  <c r="X1956"/>
  <c r="V1956"/>
  <c r="W1956"/>
  <c r="Z1956"/>
  <c r="P1956"/>
  <c r="AA1956"/>
  <c r="R1956"/>
  <c r="S1956"/>
  <c r="Q1956"/>
  <c r="U1956"/>
  <c r="Y1956"/>
  <c r="T1956"/>
  <c r="X1946"/>
  <c r="Q1946"/>
  <c r="Z1946"/>
  <c r="P1946"/>
  <c r="Y1946"/>
  <c r="T1946"/>
  <c r="R1946"/>
  <c r="S1946"/>
  <c r="V1946"/>
  <c r="W1946"/>
  <c r="U1946"/>
  <c r="AA1946"/>
  <c r="Z1936"/>
  <c r="P1936"/>
  <c r="Q1936"/>
  <c r="Y1936"/>
  <c r="R1936"/>
  <c r="S1936"/>
  <c r="T1936"/>
  <c r="U1936"/>
  <c r="V1936"/>
  <c r="W1936"/>
  <c r="X1936"/>
  <c r="AA1936"/>
  <c r="T1926"/>
  <c r="X1926"/>
  <c r="W1926"/>
  <c r="Z1926"/>
  <c r="S1926"/>
  <c r="U1926"/>
  <c r="Y1926"/>
  <c r="V1926"/>
  <c r="P1926"/>
  <c r="AA1926"/>
  <c r="R1926"/>
  <c r="Q1926"/>
  <c r="X1916"/>
  <c r="W1916"/>
  <c r="P1916"/>
  <c r="T1916"/>
  <c r="S1916"/>
  <c r="R1916"/>
  <c r="V1916"/>
  <c r="Z1916"/>
  <c r="AA1916"/>
  <c r="Q1916"/>
  <c r="U1916"/>
  <c r="Y1916"/>
  <c r="AA1906"/>
  <c r="R1906"/>
  <c r="P1906"/>
  <c r="T1906"/>
  <c r="V1906"/>
  <c r="Z1906"/>
  <c r="X1906"/>
  <c r="Y1906"/>
  <c r="Q1906"/>
  <c r="U1906"/>
  <c r="S1906"/>
  <c r="W1906"/>
  <c r="T1896"/>
  <c r="R1896"/>
  <c r="W1896"/>
  <c r="X1896"/>
  <c r="Z1896"/>
  <c r="Y1896"/>
  <c r="S1896"/>
  <c r="V1896"/>
  <c r="U1896"/>
  <c r="AA1896"/>
  <c r="Q1896"/>
  <c r="P1896"/>
  <c r="X1886"/>
  <c r="AA1886"/>
  <c r="U1886"/>
  <c r="S1886"/>
  <c r="T1886"/>
  <c r="P1886"/>
  <c r="V1886"/>
  <c r="Q1886"/>
  <c r="R1886"/>
  <c r="Y1886"/>
  <c r="Z1886"/>
  <c r="W1886"/>
  <c r="AA1876"/>
  <c r="T1876"/>
  <c r="W1876"/>
  <c r="Z1876"/>
  <c r="P1876"/>
  <c r="R1876"/>
  <c r="X1876"/>
  <c r="U1876"/>
  <c r="V1876"/>
  <c r="S1876"/>
  <c r="Q1876"/>
  <c r="Y1876"/>
  <c r="U1866"/>
  <c r="AA1866"/>
  <c r="V1866"/>
  <c r="Y1866"/>
  <c r="W1866"/>
  <c r="Z1866"/>
  <c r="R1866"/>
  <c r="P1866"/>
  <c r="S1866"/>
  <c r="T1866"/>
  <c r="Q1866"/>
  <c r="X1866"/>
  <c r="T1856"/>
  <c r="R1856"/>
  <c r="Q1856"/>
  <c r="Z1856"/>
  <c r="S1856"/>
  <c r="X1856"/>
  <c r="V1856"/>
  <c r="P1856"/>
  <c r="Y1856"/>
  <c r="U1856"/>
  <c r="AA1856"/>
  <c r="W1856"/>
  <c r="U1846"/>
  <c r="X1846"/>
  <c r="T1846"/>
  <c r="Q1846"/>
  <c r="V1846"/>
  <c r="R1846"/>
  <c r="W1846"/>
  <c r="Z1846"/>
  <c r="S1846"/>
  <c r="AA1846"/>
  <c r="Y1846"/>
  <c r="P1846"/>
  <c r="AA1836"/>
  <c r="S1836"/>
  <c r="T1836"/>
  <c r="P1836"/>
  <c r="Y1836"/>
  <c r="V1836"/>
  <c r="U1836"/>
  <c r="X1836"/>
  <c r="W1836"/>
  <c r="Q1836"/>
  <c r="Z1836"/>
  <c r="R1836"/>
  <c r="U1826"/>
  <c r="Z1826"/>
  <c r="P1826"/>
  <c r="S1826"/>
  <c r="Q1826"/>
  <c r="Y1826"/>
  <c r="X1826"/>
  <c r="W1826"/>
  <c r="T1826"/>
  <c r="V1826"/>
  <c r="R1826"/>
  <c r="AA1826"/>
  <c r="AA1816"/>
  <c r="Z1816"/>
  <c r="Y1816"/>
  <c r="V1816"/>
  <c r="P1816"/>
  <c r="T1816"/>
  <c r="W1816"/>
  <c r="U1816"/>
  <c r="R1816"/>
  <c r="Q1816"/>
  <c r="X1816"/>
  <c r="S1816"/>
  <c r="AA1806"/>
  <c r="S1806"/>
  <c r="U1806"/>
  <c r="T1806"/>
  <c r="P1806"/>
  <c r="W1806"/>
  <c r="Z1806"/>
  <c r="V1806"/>
  <c r="X1806"/>
  <c r="Q1806"/>
  <c r="R1806"/>
  <c r="Y1806"/>
  <c r="X1796"/>
  <c r="P1796"/>
  <c r="W1796"/>
  <c r="Q1796"/>
  <c r="Y1796"/>
  <c r="T1796"/>
  <c r="V1796"/>
  <c r="S1796"/>
  <c r="Z1796"/>
  <c r="AA1796"/>
  <c r="U1796"/>
  <c r="R1796"/>
  <c r="W1786"/>
  <c r="T1786"/>
  <c r="X1786"/>
  <c r="Q1786"/>
  <c r="S1786"/>
  <c r="R1786"/>
  <c r="AA1786"/>
  <c r="P1786"/>
  <c r="U1786"/>
  <c r="V1786"/>
  <c r="Z1786"/>
  <c r="Y1786"/>
  <c r="X1776"/>
  <c r="R1776"/>
  <c r="AA1776"/>
  <c r="Z1776"/>
  <c r="T1776"/>
  <c r="U1776"/>
  <c r="W1776"/>
  <c r="S1776"/>
  <c r="P1776"/>
  <c r="Q1776"/>
  <c r="V1776"/>
  <c r="Y1776"/>
  <c r="S1766"/>
  <c r="Z1766"/>
  <c r="AA1766"/>
  <c r="P1766"/>
  <c r="V1766"/>
  <c r="T1766"/>
  <c r="W1766"/>
  <c r="R1766"/>
  <c r="Q1766"/>
  <c r="X1766"/>
  <c r="U1766"/>
  <c r="Y1766"/>
  <c r="Z1756"/>
  <c r="V1756"/>
  <c r="Q1756"/>
  <c r="R1756"/>
  <c r="AA1756"/>
  <c r="W1756"/>
  <c r="S1756"/>
  <c r="U1756"/>
  <c r="X1756"/>
  <c r="T1756"/>
  <c r="P1756"/>
  <c r="Y1756"/>
  <c r="W1746"/>
  <c r="R1746"/>
  <c r="U1746"/>
  <c r="V1746"/>
  <c r="AA1746"/>
  <c r="S1746"/>
  <c r="T1746"/>
  <c r="Q1746"/>
  <c r="X1746"/>
  <c r="Z1746"/>
  <c r="P1746"/>
  <c r="Y1746"/>
  <c r="X1736"/>
  <c r="Q1736"/>
  <c r="AA1736"/>
  <c r="R1736"/>
  <c r="V1736"/>
  <c r="T1736"/>
  <c r="Y1736"/>
  <c r="Z1736"/>
  <c r="S1736"/>
  <c r="W1736"/>
  <c r="P1736"/>
  <c r="U1736"/>
  <c r="T1726"/>
  <c r="Z1726"/>
  <c r="P1726"/>
  <c r="R1726"/>
  <c r="Y1726"/>
  <c r="Q1726"/>
  <c r="X1726"/>
  <c r="V1726"/>
  <c r="S1726"/>
  <c r="U1726"/>
  <c r="W1726"/>
  <c r="AA1726"/>
  <c r="T1716"/>
  <c r="X1716"/>
  <c r="W1716"/>
  <c r="R1716"/>
  <c r="V1716"/>
  <c r="U1716"/>
  <c r="P1716"/>
  <c r="Z1716"/>
  <c r="Q1716"/>
  <c r="AA1716"/>
  <c r="S1716"/>
  <c r="Y1716"/>
  <c r="T1706"/>
  <c r="P1706"/>
  <c r="R1706"/>
  <c r="Y1706"/>
  <c r="Q1706"/>
  <c r="AA1706"/>
  <c r="S1706"/>
  <c r="W1706"/>
  <c r="X1706"/>
  <c r="U1706"/>
  <c r="V1706"/>
  <c r="Z1706"/>
  <c r="Z1696"/>
  <c r="W1696"/>
  <c r="T1696"/>
  <c r="R1696"/>
  <c r="V1696"/>
  <c r="U1696"/>
  <c r="S1696"/>
  <c r="X1696"/>
  <c r="Q1696"/>
  <c r="AA1696"/>
  <c r="P1696"/>
  <c r="Y1696"/>
  <c r="Z1686"/>
  <c r="R1686"/>
  <c r="AA1686"/>
  <c r="S1686"/>
  <c r="T1686"/>
  <c r="V1686"/>
  <c r="P1686"/>
  <c r="Q1686"/>
  <c r="W1686"/>
  <c r="Y1686"/>
  <c r="U1686"/>
  <c r="X1686"/>
  <c r="P1676"/>
  <c r="R1676"/>
  <c r="AA1676"/>
  <c r="V1676"/>
  <c r="W1676"/>
  <c r="S1676"/>
  <c r="Z1676"/>
  <c r="Q1676"/>
  <c r="T1676"/>
  <c r="X1676"/>
  <c r="U1676"/>
  <c r="Y1676"/>
  <c r="Z1666"/>
  <c r="AA1666"/>
  <c r="V1666"/>
  <c r="R1666"/>
  <c r="X1666"/>
  <c r="T1666"/>
  <c r="Q1666"/>
  <c r="W1666"/>
  <c r="U1666"/>
  <c r="S1666"/>
  <c r="P1666"/>
  <c r="Y1666"/>
  <c r="Z1656"/>
  <c r="AA1656"/>
  <c r="U1656"/>
  <c r="T1656"/>
  <c r="S1656"/>
  <c r="P1656"/>
  <c r="V1656"/>
  <c r="R1656"/>
  <c r="W1656"/>
  <c r="Q1656"/>
  <c r="Y1656"/>
  <c r="X1656"/>
  <c r="P1646"/>
  <c r="Q1646"/>
  <c r="W1646"/>
  <c r="T1646"/>
  <c r="S1646"/>
  <c r="U1646"/>
  <c r="V1646"/>
  <c r="X1646"/>
  <c r="Z1646"/>
  <c r="R1646"/>
  <c r="Y1646"/>
  <c r="AA1646"/>
  <c r="Q1636"/>
  <c r="Z1636"/>
  <c r="R1636"/>
  <c r="X1636"/>
  <c r="P1636"/>
  <c r="W1636"/>
  <c r="S1636"/>
  <c r="T1636"/>
  <c r="V1636"/>
  <c r="U1636"/>
  <c r="Y1636"/>
  <c r="AA1636"/>
  <c r="AA1626"/>
  <c r="Z1626"/>
  <c r="R1626"/>
  <c r="S1626"/>
  <c r="P1626"/>
  <c r="W1626"/>
  <c r="X1626"/>
  <c r="U1626"/>
  <c r="Q1626"/>
  <c r="V1626"/>
  <c r="T1626"/>
  <c r="Y1626"/>
  <c r="R1616"/>
  <c r="Z1616"/>
  <c r="W1616"/>
  <c r="U1616"/>
  <c r="X1616"/>
  <c r="P1616"/>
  <c r="V1616"/>
  <c r="Q1616"/>
  <c r="S1616"/>
  <c r="AA1616"/>
  <c r="T1616"/>
  <c r="Y1616"/>
  <c r="Z1606"/>
  <c r="Q1606"/>
  <c r="W1606"/>
  <c r="P1606"/>
  <c r="S1606"/>
  <c r="V1606"/>
  <c r="Y1606"/>
  <c r="R1606"/>
  <c r="T1606"/>
  <c r="X1606"/>
  <c r="U1606"/>
  <c r="AA1606"/>
  <c r="X1596"/>
  <c r="W1596"/>
  <c r="T1596"/>
  <c r="R1596"/>
  <c r="Q1596"/>
  <c r="S1596"/>
  <c r="Y1596"/>
  <c r="U1596"/>
  <c r="P1596"/>
  <c r="V1596"/>
  <c r="AA1596"/>
  <c r="Z1596"/>
  <c r="R1586"/>
  <c r="P1586"/>
  <c r="S1586"/>
  <c r="V1586"/>
  <c r="X1586"/>
  <c r="Y1586"/>
  <c r="U1586"/>
  <c r="Q1586"/>
  <c r="W1586"/>
  <c r="Z1586"/>
  <c r="T1586"/>
  <c r="AA1586"/>
  <c r="R1576"/>
  <c r="U1576"/>
  <c r="Z1576"/>
  <c r="T1576"/>
  <c r="P1576"/>
  <c r="S1576"/>
  <c r="X1576"/>
  <c r="Q1576"/>
  <c r="AA1576"/>
  <c r="V1576"/>
  <c r="W1576"/>
  <c r="Y1576"/>
  <c r="Q1566"/>
  <c r="U1566"/>
  <c r="V1566"/>
  <c r="S1566"/>
  <c r="AA1566"/>
  <c r="P1566"/>
  <c r="T1566"/>
  <c r="X1566"/>
  <c r="Z1566"/>
  <c r="W1566"/>
  <c r="R1566"/>
  <c r="Y1566"/>
  <c r="V1556"/>
  <c r="Z1556"/>
  <c r="R1556"/>
  <c r="T1556"/>
  <c r="W1556"/>
  <c r="X1556"/>
  <c r="S1556"/>
  <c r="Y1556"/>
  <c r="P1556"/>
  <c r="U1556"/>
  <c r="AA1556"/>
  <c r="Q1556"/>
  <c r="Q1546"/>
  <c r="Z1546"/>
  <c r="V1546"/>
  <c r="S1546"/>
  <c r="Y1546"/>
  <c r="U1546"/>
  <c r="W1546"/>
  <c r="P1546"/>
  <c r="X1546"/>
  <c r="T1546"/>
  <c r="R1546"/>
  <c r="AA1546"/>
  <c r="AA1536"/>
  <c r="Z1536"/>
  <c r="Q1536"/>
  <c r="W1536"/>
  <c r="R1536"/>
  <c r="X1536"/>
  <c r="T1536"/>
  <c r="U1536"/>
  <c r="Y1536"/>
  <c r="S1536"/>
  <c r="V1536"/>
  <c r="P1536"/>
  <c r="W1526"/>
  <c r="T1526"/>
  <c r="P1526"/>
  <c r="S1526"/>
  <c r="V1526"/>
  <c r="AA1526"/>
  <c r="Z1526"/>
  <c r="Q1526"/>
  <c r="R1526"/>
  <c r="X1526"/>
  <c r="U1526"/>
  <c r="Y1526"/>
  <c r="S1516"/>
  <c r="X1516"/>
  <c r="V1516"/>
  <c r="U1516"/>
  <c r="W1516"/>
  <c r="AA1516"/>
  <c r="P1516"/>
  <c r="R1516"/>
  <c r="Z1516"/>
  <c r="Q1516"/>
  <c r="T1516"/>
  <c r="Y1516"/>
  <c r="U1506"/>
  <c r="R1506"/>
  <c r="Z1506"/>
  <c r="Q1506"/>
  <c r="T1506"/>
  <c r="P1506"/>
  <c r="Y1506"/>
  <c r="AA1506"/>
  <c r="S1506"/>
  <c r="V1506"/>
  <c r="X1506"/>
  <c r="W1506"/>
  <c r="V1496"/>
  <c r="AA1496"/>
  <c r="X1496"/>
  <c r="P1496"/>
  <c r="Y1496"/>
  <c r="Z1496"/>
  <c r="T1496"/>
  <c r="R1496"/>
  <c r="U1496"/>
  <c r="Q1496"/>
  <c r="S1496"/>
  <c r="W1496"/>
  <c r="S1486"/>
  <c r="U1486"/>
  <c r="AA1486"/>
  <c r="V1486"/>
  <c r="T1486"/>
  <c r="R1486"/>
  <c r="W1486"/>
  <c r="Z1486"/>
  <c r="Q1486"/>
  <c r="X1486"/>
  <c r="P1486"/>
  <c r="Y1486"/>
  <c r="Z1476"/>
  <c r="P1476"/>
  <c r="AA1476"/>
  <c r="S1476"/>
  <c r="X1476"/>
  <c r="U1476"/>
  <c r="Y1476"/>
  <c r="Q1476"/>
  <c r="V1476"/>
  <c r="W1476"/>
  <c r="T1476"/>
  <c r="R1476"/>
  <c r="X1466"/>
  <c r="V1466"/>
  <c r="AA1466"/>
  <c r="T1466"/>
  <c r="U1466"/>
  <c r="R1466"/>
  <c r="Z1466"/>
  <c r="P1466"/>
  <c r="Q1466"/>
  <c r="S1466"/>
  <c r="W1466"/>
  <c r="Y1466"/>
  <c r="Z1456"/>
  <c r="V1456"/>
  <c r="S1456"/>
  <c r="P1456"/>
  <c r="W1456"/>
  <c r="U1456"/>
  <c r="Q1456"/>
  <c r="Y1456"/>
  <c r="AA1456"/>
  <c r="X1456"/>
  <c r="T1456"/>
  <c r="R1456"/>
  <c r="Z1446"/>
  <c r="S1446"/>
  <c r="W1446"/>
  <c r="T1446"/>
  <c r="V1446"/>
  <c r="AA1446"/>
  <c r="R1446"/>
  <c r="P1446"/>
  <c r="Q1446"/>
  <c r="U1446"/>
  <c r="X1446"/>
  <c r="Y1446"/>
  <c r="P1436"/>
  <c r="W1436"/>
  <c r="V1436"/>
  <c r="T1436"/>
  <c r="R1436"/>
  <c r="S1436"/>
  <c r="Q1436"/>
  <c r="AA1436"/>
  <c r="Y1436"/>
  <c r="Z1436"/>
  <c r="X1436"/>
  <c r="U1436"/>
  <c r="AA1426"/>
  <c r="U1426"/>
  <c r="R1426"/>
  <c r="Z1426"/>
  <c r="P1426"/>
  <c r="S1426"/>
  <c r="T1426"/>
  <c r="Q1426"/>
  <c r="W1426"/>
  <c r="V1426"/>
  <c r="X1426"/>
  <c r="Y1426"/>
  <c r="X1416"/>
  <c r="AA1416"/>
  <c r="R1416"/>
  <c r="P1416"/>
  <c r="Z1416"/>
  <c r="V1416"/>
  <c r="Q1416"/>
  <c r="S1416"/>
  <c r="W1416"/>
  <c r="U1416"/>
  <c r="T1416"/>
  <c r="Y1416"/>
  <c r="X1406"/>
  <c r="V1406"/>
  <c r="T1406"/>
  <c r="W1406"/>
  <c r="AA1406"/>
  <c r="S1406"/>
  <c r="P1406"/>
  <c r="U1406"/>
  <c r="Z1406"/>
  <c r="Q1406"/>
  <c r="R1406"/>
  <c r="Y1406"/>
  <c r="P1396"/>
  <c r="AA1396"/>
  <c r="S1396"/>
  <c r="U1396"/>
  <c r="Z1396"/>
  <c r="Y1396"/>
  <c r="T1396"/>
  <c r="X1396"/>
  <c r="R1396"/>
  <c r="V1396"/>
  <c r="Q1396"/>
  <c r="W1396"/>
  <c r="S1386"/>
  <c r="V1386"/>
  <c r="Z1386"/>
  <c r="R1386"/>
  <c r="W1386"/>
  <c r="Q1386"/>
  <c r="P1386"/>
  <c r="T1386"/>
  <c r="U1386"/>
  <c r="AA1386"/>
  <c r="X1386"/>
  <c r="Y1386"/>
  <c r="R1376"/>
  <c r="T1376"/>
  <c r="U1376"/>
  <c r="X1376"/>
  <c r="P1376"/>
  <c r="S1376"/>
  <c r="Q1376"/>
  <c r="Z1376"/>
  <c r="Y1376"/>
  <c r="V1376"/>
  <c r="W1376"/>
  <c r="AA1376"/>
  <c r="Q1366"/>
  <c r="Z1366"/>
  <c r="S1366"/>
  <c r="R1366"/>
  <c r="X1366"/>
  <c r="Y1366"/>
  <c r="AA1366"/>
  <c r="W1366"/>
  <c r="U1366"/>
  <c r="P1366"/>
  <c r="V1366"/>
  <c r="T1366"/>
  <c r="W1356"/>
  <c r="R1356"/>
  <c r="AA1356"/>
  <c r="P1356"/>
  <c r="Q1356"/>
  <c r="Y1356"/>
  <c r="T1356"/>
  <c r="S1356"/>
  <c r="V1356"/>
  <c r="U1356"/>
  <c r="X1356"/>
  <c r="Z1356"/>
  <c r="V1346"/>
  <c r="AA1346"/>
  <c r="P1346"/>
  <c r="R1346"/>
  <c r="X1346"/>
  <c r="Z1346"/>
  <c r="Y1346"/>
  <c r="S1346"/>
  <c r="T1346"/>
  <c r="W1346"/>
  <c r="U1346"/>
  <c r="Q1346"/>
  <c r="R1336"/>
  <c r="W1336"/>
  <c r="AA1336"/>
  <c r="T1336"/>
  <c r="Z1336"/>
  <c r="Y1336"/>
  <c r="U1336"/>
  <c r="P1336"/>
  <c r="S1336"/>
  <c r="V1336"/>
  <c r="X1336"/>
  <c r="Q1336"/>
  <c r="W1326"/>
  <c r="Q1326"/>
  <c r="P1326"/>
  <c r="X1326"/>
  <c r="V1326"/>
  <c r="R1326"/>
  <c r="AA1326"/>
  <c r="T1326"/>
  <c r="S1326"/>
  <c r="U1326"/>
  <c r="Z1326"/>
  <c r="Y1326"/>
  <c r="V1316"/>
  <c r="W1316"/>
  <c r="Q1316"/>
  <c r="S1316"/>
  <c r="T1316"/>
  <c r="X1316"/>
  <c r="Y1316"/>
  <c r="P1316"/>
  <c r="Z1316"/>
  <c r="U1316"/>
  <c r="AA1316"/>
  <c r="R1316"/>
  <c r="Z1306"/>
  <c r="AA1306"/>
  <c r="T1306"/>
  <c r="R1306"/>
  <c r="U1306"/>
  <c r="Y1306"/>
  <c r="W1306"/>
  <c r="Q1306"/>
  <c r="P1306"/>
  <c r="X1306"/>
  <c r="V1306"/>
  <c r="S1306"/>
  <c r="R1296"/>
  <c r="P1296"/>
  <c r="AA1296"/>
  <c r="Z1296"/>
  <c r="T1296"/>
  <c r="Q1296"/>
  <c r="W1296"/>
  <c r="U1296"/>
  <c r="S1296"/>
  <c r="V1296"/>
  <c r="X1296"/>
  <c r="Y1296"/>
  <c r="T1286"/>
  <c r="P1286"/>
  <c r="U1286"/>
  <c r="R1286"/>
  <c r="V1286"/>
  <c r="AA1286"/>
  <c r="S1286"/>
  <c r="Y1286"/>
  <c r="W1286"/>
  <c r="X1286"/>
  <c r="Q1286"/>
  <c r="Z1286"/>
  <c r="T1276"/>
  <c r="V1276"/>
  <c r="W1276"/>
  <c r="Y1276"/>
  <c r="P1276"/>
  <c r="R1276"/>
  <c r="X1276"/>
  <c r="Z1276"/>
  <c r="S1276"/>
  <c r="U1276"/>
  <c r="Q1276"/>
  <c r="AA1276"/>
  <c r="Q1266"/>
  <c r="R1266"/>
  <c r="Z1266"/>
  <c r="S1266"/>
  <c r="T1266"/>
  <c r="U1266"/>
  <c r="X1266"/>
  <c r="V1266"/>
  <c r="W1266"/>
  <c r="P1266"/>
  <c r="AA1266"/>
  <c r="Y1266"/>
  <c r="S1256"/>
  <c r="W1256"/>
  <c r="P1256"/>
  <c r="X1256"/>
  <c r="Q1256"/>
  <c r="AA1256"/>
  <c r="U1256"/>
  <c r="T1256"/>
  <c r="R1256"/>
  <c r="V1256"/>
  <c r="Z1256"/>
  <c r="Y1256"/>
  <c r="T1246"/>
  <c r="Q1246"/>
  <c r="AA1246"/>
  <c r="V1246"/>
  <c r="S1246"/>
  <c r="X1246"/>
  <c r="W1246"/>
  <c r="R1246"/>
  <c r="Z1246"/>
  <c r="P1246"/>
  <c r="U1246"/>
  <c r="Y1246"/>
  <c r="X1236"/>
  <c r="R1236"/>
  <c r="S1236"/>
  <c r="AA1236"/>
  <c r="P1236"/>
  <c r="T1236"/>
  <c r="Q1236"/>
  <c r="Z1236"/>
  <c r="V1236"/>
  <c r="U1236"/>
  <c r="W1236"/>
  <c r="Y1236"/>
  <c r="R1226"/>
  <c r="W1226"/>
  <c r="Z1226"/>
  <c r="S1226"/>
  <c r="U1226"/>
  <c r="T1226"/>
  <c r="Q1226"/>
  <c r="X1226"/>
  <c r="V1226"/>
  <c r="P1226"/>
  <c r="AA1226"/>
  <c r="Y1226"/>
  <c r="V1216"/>
  <c r="Z1216"/>
  <c r="AA1216"/>
  <c r="U1216"/>
  <c r="W1216"/>
  <c r="X1216"/>
  <c r="S1216"/>
  <c r="Y1216"/>
  <c r="T1216"/>
  <c r="R1216"/>
  <c r="P1216"/>
  <c r="Q1216"/>
  <c r="V1206"/>
  <c r="R1206"/>
  <c r="U1206"/>
  <c r="W1206"/>
  <c r="T1206"/>
  <c r="Z1206"/>
  <c r="S1206"/>
  <c r="Y1206"/>
  <c r="X1206"/>
  <c r="P1206"/>
  <c r="Q1206"/>
  <c r="AA1206"/>
  <c r="R1196"/>
  <c r="V1196"/>
  <c r="Z1196"/>
  <c r="W1196"/>
  <c r="Q1196"/>
  <c r="X1196"/>
  <c r="P1196"/>
  <c r="U1196"/>
  <c r="AA1196"/>
  <c r="S1196"/>
  <c r="T1196"/>
  <c r="Y1196"/>
  <c r="U1186"/>
  <c r="W1186"/>
  <c r="AA1186"/>
  <c r="S1186"/>
  <c r="T1186"/>
  <c r="Q1186"/>
  <c r="X1186"/>
  <c r="Y1186"/>
  <c r="P1186"/>
  <c r="Z1186"/>
  <c r="V1186"/>
  <c r="R1186"/>
  <c r="Q1176"/>
  <c r="R1176"/>
  <c r="Z1176"/>
  <c r="X1176"/>
  <c r="AA1176"/>
  <c r="W1176"/>
  <c r="Y1176"/>
  <c r="U1176"/>
  <c r="V1176"/>
  <c r="S1176"/>
  <c r="P1176"/>
  <c r="T1176"/>
  <c r="R1166"/>
  <c r="U1166"/>
  <c r="W1166"/>
  <c r="AA1166"/>
  <c r="X1166"/>
  <c r="Y1166"/>
  <c r="V1166"/>
  <c r="Z1166"/>
  <c r="T1166"/>
  <c r="S1166"/>
  <c r="P1166"/>
  <c r="Q1166"/>
  <c r="R1156"/>
  <c r="AA1156"/>
  <c r="W1156"/>
  <c r="Y1156"/>
  <c r="T1156"/>
  <c r="V1156"/>
  <c r="X1156"/>
  <c r="Q1156"/>
  <c r="U1156"/>
  <c r="S1156"/>
  <c r="Z1156"/>
  <c r="P1156"/>
  <c r="U1146"/>
  <c r="Q1146"/>
  <c r="S1146"/>
  <c r="W1146"/>
  <c r="Y1146"/>
  <c r="P1146"/>
  <c r="V1146"/>
  <c r="X1146"/>
  <c r="T1146"/>
  <c r="R1146"/>
  <c r="Z1146"/>
  <c r="AA1146"/>
  <c r="R1136"/>
  <c r="Q1136"/>
  <c r="T1136"/>
  <c r="W1136"/>
  <c r="P1136"/>
  <c r="S1136"/>
  <c r="X1136"/>
  <c r="Y1136"/>
  <c r="AA1136"/>
  <c r="U1136"/>
  <c r="V1136"/>
  <c r="Z1136"/>
  <c r="P1126"/>
  <c r="R1126"/>
  <c r="U1126"/>
  <c r="X1126"/>
  <c r="W1126"/>
  <c r="Z1126"/>
  <c r="S1126"/>
  <c r="Y1126"/>
  <c r="AA1126"/>
  <c r="Q1126"/>
  <c r="T1126"/>
  <c r="V1126"/>
  <c r="W1116"/>
  <c r="X1116"/>
  <c r="U1116"/>
  <c r="Q1116"/>
  <c r="AA1116"/>
  <c r="V1116"/>
  <c r="S1116"/>
  <c r="P1116"/>
  <c r="Z1116"/>
  <c r="R1116"/>
  <c r="T1116"/>
  <c r="Y1116"/>
  <c r="AA1106"/>
  <c r="Z1106"/>
  <c r="W1106"/>
  <c r="Q1106"/>
  <c r="X1106"/>
  <c r="V1106"/>
  <c r="T1106"/>
  <c r="Y1106"/>
  <c r="R1106"/>
  <c r="U1106"/>
  <c r="S1106"/>
  <c r="P1106"/>
  <c r="X1096"/>
  <c r="T1096"/>
  <c r="W1096"/>
  <c r="R1096"/>
  <c r="Q1096"/>
  <c r="V1096"/>
  <c r="P1096"/>
  <c r="Y1096"/>
  <c r="Z1096"/>
  <c r="U1096"/>
  <c r="S1096"/>
  <c r="AA1096"/>
  <c r="R1086"/>
  <c r="Q1086"/>
  <c r="W1086"/>
  <c r="S1086"/>
  <c r="P1086"/>
  <c r="AA1086"/>
  <c r="Y1086"/>
  <c r="Z1086"/>
  <c r="U1086"/>
  <c r="T1086"/>
  <c r="X1086"/>
  <c r="V1086"/>
  <c r="R1076"/>
  <c r="P1076"/>
  <c r="W1076"/>
  <c r="Z1076"/>
  <c r="V1076"/>
  <c r="AA1076"/>
  <c r="S1076"/>
  <c r="T1076"/>
  <c r="X1076"/>
  <c r="Q1076"/>
  <c r="U1076"/>
  <c r="Y1076"/>
  <c r="P1066"/>
  <c r="U1066"/>
  <c r="X1066"/>
  <c r="V1066"/>
  <c r="AA1066"/>
  <c r="Y1066"/>
  <c r="S1066"/>
  <c r="R1066"/>
  <c r="Z1066"/>
  <c r="W1066"/>
  <c r="Q1066"/>
  <c r="T1066"/>
  <c r="V1056"/>
  <c r="S1056"/>
  <c r="Z1056"/>
  <c r="W1056"/>
  <c r="R1056"/>
  <c r="U1056"/>
  <c r="P1056"/>
  <c r="AA1056"/>
  <c r="Q1056"/>
  <c r="X1056"/>
  <c r="T1056"/>
  <c r="Y1056"/>
  <c r="S1046"/>
  <c r="W1046"/>
  <c r="AA1046"/>
  <c r="Q1046"/>
  <c r="Y1046"/>
  <c r="V1046"/>
  <c r="X1046"/>
  <c r="U1046"/>
  <c r="T1046"/>
  <c r="P1046"/>
  <c r="R1046"/>
  <c r="Z1046"/>
  <c r="R1036"/>
  <c r="Q1036"/>
  <c r="X1036"/>
  <c r="T1036"/>
  <c r="AA1036"/>
  <c r="U1036"/>
  <c r="S1036"/>
  <c r="V1036"/>
  <c r="Z1036"/>
  <c r="P1036"/>
  <c r="W1036"/>
  <c r="Y1036"/>
  <c r="W1026"/>
  <c r="V1026"/>
  <c r="P1026"/>
  <c r="AA1026"/>
  <c r="Q1026"/>
  <c r="S1026"/>
  <c r="Z1026"/>
  <c r="X1026"/>
  <c r="R1026"/>
  <c r="U1026"/>
  <c r="T1026"/>
  <c r="Y1026"/>
  <c r="Q1016"/>
  <c r="AA1016"/>
  <c r="S1016"/>
  <c r="X1016"/>
  <c r="U1016"/>
  <c r="V1016"/>
  <c r="R1016"/>
  <c r="Z1016"/>
  <c r="W1016"/>
  <c r="T1016"/>
  <c r="P1016"/>
  <c r="Y1016"/>
  <c r="W1006"/>
  <c r="S1006"/>
  <c r="U1006"/>
  <c r="Q1006"/>
  <c r="Z1006"/>
  <c r="X1006"/>
  <c r="Y1006"/>
  <c r="T1006"/>
  <c r="V1006"/>
  <c r="R1006"/>
  <c r="AA1006"/>
  <c r="P1006"/>
  <c r="V996"/>
  <c r="T996"/>
  <c r="R996"/>
  <c r="S996"/>
  <c r="U996"/>
  <c r="Y996"/>
  <c r="AA996"/>
  <c r="Q996"/>
  <c r="W996"/>
  <c r="X996"/>
  <c r="Z996"/>
  <c r="P996"/>
  <c r="W986"/>
  <c r="X986"/>
  <c r="T986"/>
  <c r="Q986"/>
  <c r="R986"/>
  <c r="P986"/>
  <c r="AA986"/>
  <c r="U986"/>
  <c r="V986"/>
  <c r="S986"/>
  <c r="Z986"/>
  <c r="Y986"/>
  <c r="V976"/>
  <c r="T976"/>
  <c r="Z976"/>
  <c r="W976"/>
  <c r="U976"/>
  <c r="P976"/>
  <c r="Y976"/>
  <c r="R976"/>
  <c r="Q976"/>
  <c r="AA976"/>
  <c r="X976"/>
  <c r="S976"/>
  <c r="Q966"/>
  <c r="R966"/>
  <c r="P966"/>
  <c r="U966"/>
  <c r="AA966"/>
  <c r="Z966"/>
  <c r="Y966"/>
  <c r="T966"/>
  <c r="W966"/>
  <c r="S966"/>
  <c r="V966"/>
  <c r="X966"/>
  <c r="W956"/>
  <c r="AA956"/>
  <c r="Z956"/>
  <c r="R956"/>
  <c r="U956"/>
  <c r="X956"/>
  <c r="Y956"/>
  <c r="S956"/>
  <c r="Q956"/>
  <c r="T956"/>
  <c r="V956"/>
  <c r="P956"/>
  <c r="P946"/>
  <c r="X946"/>
  <c r="S946"/>
  <c r="AA946"/>
  <c r="Z946"/>
  <c r="U946"/>
  <c r="W946"/>
  <c r="V946"/>
  <c r="R946"/>
  <c r="T946"/>
  <c r="Q946"/>
  <c r="Y946"/>
  <c r="Q936"/>
  <c r="P936"/>
  <c r="R936"/>
  <c r="U936"/>
  <c r="W936"/>
  <c r="Z936"/>
  <c r="S936"/>
  <c r="Y936"/>
  <c r="V936"/>
  <c r="X936"/>
  <c r="T936"/>
  <c r="AA936"/>
  <c r="R926"/>
  <c r="P926"/>
  <c r="X926"/>
  <c r="AA926"/>
  <c r="U926"/>
  <c r="W926"/>
  <c r="Y926"/>
  <c r="Z926"/>
  <c r="Q926"/>
  <c r="V926"/>
  <c r="S926"/>
  <c r="T926"/>
  <c r="S916"/>
  <c r="AA916"/>
  <c r="T916"/>
  <c r="Q916"/>
  <c r="X916"/>
  <c r="R916"/>
  <c r="V916"/>
  <c r="U916"/>
  <c r="P916"/>
  <c r="W916"/>
  <c r="Z916"/>
  <c r="Y916"/>
  <c r="P906"/>
  <c r="Z906"/>
  <c r="AA906"/>
  <c r="U906"/>
  <c r="W906"/>
  <c r="X906"/>
  <c r="R906"/>
  <c r="S906"/>
  <c r="T906"/>
  <c r="Q906"/>
  <c r="V906"/>
  <c r="Y906"/>
  <c r="X896"/>
  <c r="Z896"/>
  <c r="U896"/>
  <c r="S896"/>
  <c r="W896"/>
  <c r="R896"/>
  <c r="T896"/>
  <c r="V896"/>
  <c r="AA896"/>
  <c r="Q896"/>
  <c r="P896"/>
  <c r="Y896"/>
  <c r="T886"/>
  <c r="P886"/>
  <c r="AA886"/>
  <c r="V886"/>
  <c r="X886"/>
  <c r="S886"/>
  <c r="Z886"/>
  <c r="U886"/>
  <c r="W886"/>
  <c r="Q886"/>
  <c r="R886"/>
  <c r="Y886"/>
  <c r="W876"/>
  <c r="X876"/>
  <c r="Q876"/>
  <c r="Y876"/>
  <c r="U876"/>
  <c r="AA876"/>
  <c r="R876"/>
  <c r="P876"/>
  <c r="S876"/>
  <c r="V876"/>
  <c r="Z876"/>
  <c r="T876"/>
  <c r="X866"/>
  <c r="T866"/>
  <c r="R866"/>
  <c r="Z866"/>
  <c r="P866"/>
  <c r="U866"/>
  <c r="Y866"/>
  <c r="W866"/>
  <c r="S866"/>
  <c r="V866"/>
  <c r="Q866"/>
  <c r="AA866"/>
  <c r="S856"/>
  <c r="T856"/>
  <c r="U856"/>
  <c r="AA856"/>
  <c r="Z856"/>
  <c r="R856"/>
  <c r="Y856"/>
  <c r="W856"/>
  <c r="P856"/>
  <c r="Q856"/>
  <c r="V856"/>
  <c r="X856"/>
  <c r="Q846"/>
  <c r="W846"/>
  <c r="S846"/>
  <c r="P846"/>
  <c r="R846"/>
  <c r="Z846"/>
  <c r="AA846"/>
  <c r="V846"/>
  <c r="T846"/>
  <c r="U846"/>
  <c r="X846"/>
  <c r="Y846"/>
  <c r="S836"/>
  <c r="AA836"/>
  <c r="R836"/>
  <c r="U836"/>
  <c r="T836"/>
  <c r="W836"/>
  <c r="P836"/>
  <c r="Z836"/>
  <c r="V836"/>
  <c r="X836"/>
  <c r="Q836"/>
  <c r="Y836"/>
  <c r="P826"/>
  <c r="U826"/>
  <c r="S826"/>
  <c r="T826"/>
  <c r="X826"/>
  <c r="AA826"/>
  <c r="Z826"/>
  <c r="W826"/>
  <c r="V826"/>
  <c r="R826"/>
  <c r="Q826"/>
  <c r="Y826"/>
  <c r="V816"/>
  <c r="U816"/>
  <c r="T816"/>
  <c r="X816"/>
  <c r="Q816"/>
  <c r="P816"/>
  <c r="W816"/>
  <c r="Z816"/>
  <c r="Y816"/>
  <c r="AA816"/>
  <c r="S816"/>
  <c r="R816"/>
  <c r="Z806"/>
  <c r="W806"/>
  <c r="T806"/>
  <c r="Q806"/>
  <c r="AA806"/>
  <c r="X806"/>
  <c r="S806"/>
  <c r="R806"/>
  <c r="P806"/>
  <c r="V806"/>
  <c r="U806"/>
  <c r="Y806"/>
  <c r="S796"/>
  <c r="Z796"/>
  <c r="R796"/>
  <c r="U796"/>
  <c r="Y796"/>
  <c r="T796"/>
  <c r="W796"/>
  <c r="P796"/>
  <c r="AA796"/>
  <c r="X796"/>
  <c r="V796"/>
  <c r="Q796"/>
  <c r="V786"/>
  <c r="W786"/>
  <c r="R786"/>
  <c r="P786"/>
  <c r="S786"/>
  <c r="X786"/>
  <c r="T786"/>
  <c r="U786"/>
  <c r="AA786"/>
  <c r="Q786"/>
  <c r="Z786"/>
  <c r="Y786"/>
  <c r="P776"/>
  <c r="AA776"/>
  <c r="S776"/>
  <c r="T776"/>
  <c r="U776"/>
  <c r="X776"/>
  <c r="V776"/>
  <c r="Z776"/>
  <c r="R776"/>
  <c r="Q776"/>
  <c r="W776"/>
  <c r="Y776"/>
  <c r="P766"/>
  <c r="X766"/>
  <c r="U766"/>
  <c r="T766"/>
  <c r="R766"/>
  <c r="Q766"/>
  <c r="AA766"/>
  <c r="Z766"/>
  <c r="W766"/>
  <c r="V766"/>
  <c r="S766"/>
  <c r="Y766"/>
  <c r="AA756"/>
  <c r="V756"/>
  <c r="Q756"/>
  <c r="Z756"/>
  <c r="X756"/>
  <c r="R756"/>
  <c r="S756"/>
  <c r="W756"/>
  <c r="P756"/>
  <c r="U756"/>
  <c r="T756"/>
  <c r="Y756"/>
  <c r="X746"/>
  <c r="Z746"/>
  <c r="R746"/>
  <c r="U746"/>
  <c r="W746"/>
  <c r="P746"/>
  <c r="Q746"/>
  <c r="V746"/>
  <c r="S746"/>
  <c r="T746"/>
  <c r="AA746"/>
  <c r="Y746"/>
  <c r="V736"/>
  <c r="W736"/>
  <c r="S736"/>
  <c r="AA736"/>
  <c r="Z736"/>
  <c r="T736"/>
  <c r="U736"/>
  <c r="Y736"/>
  <c r="R736"/>
  <c r="P736"/>
  <c r="Q736"/>
  <c r="X736"/>
  <c r="W726"/>
  <c r="Z726"/>
  <c r="V726"/>
  <c r="R726"/>
  <c r="S726"/>
  <c r="X726"/>
  <c r="P726"/>
  <c r="T726"/>
  <c r="U726"/>
  <c r="Q726"/>
  <c r="AA726"/>
  <c r="Y726"/>
  <c r="X716"/>
  <c r="T716"/>
  <c r="P716"/>
  <c r="S716"/>
  <c r="V716"/>
  <c r="Z716"/>
  <c r="Q716"/>
  <c r="U716"/>
  <c r="AA716"/>
  <c r="W716"/>
  <c r="R716"/>
  <c r="Y716"/>
  <c r="V706"/>
  <c r="R706"/>
  <c r="T706"/>
  <c r="W706"/>
  <c r="AA706"/>
  <c r="X706"/>
  <c r="Z706"/>
  <c r="S706"/>
  <c r="U706"/>
  <c r="Q706"/>
  <c r="P706"/>
  <c r="Y706"/>
  <c r="AB234"/>
  <c r="K37" s="1"/>
  <c r="V701"/>
  <c r="S701"/>
  <c r="U701"/>
  <c r="P701"/>
  <c r="AA701"/>
  <c r="R701"/>
  <c r="T701"/>
  <c r="X701"/>
  <c r="Z701"/>
  <c r="Q701"/>
  <c r="W701"/>
  <c r="Y701"/>
  <c r="U691"/>
  <c r="AA691"/>
  <c r="V691"/>
  <c r="Y691"/>
  <c r="W691"/>
  <c r="T691"/>
  <c r="R691"/>
  <c r="Q691"/>
  <c r="P691"/>
  <c r="X691"/>
  <c r="S691"/>
  <c r="Z691"/>
  <c r="P681"/>
  <c r="U681"/>
  <c r="AA681"/>
  <c r="V681"/>
  <c r="S681"/>
  <c r="X681"/>
  <c r="R681"/>
  <c r="Z681"/>
  <c r="T681"/>
  <c r="W681"/>
  <c r="Q681"/>
  <c r="Y681"/>
  <c r="V671"/>
  <c r="Z671"/>
  <c r="W671"/>
  <c r="AA671"/>
  <c r="Y671"/>
  <c r="P671"/>
  <c r="T671"/>
  <c r="R671"/>
  <c r="Q671"/>
  <c r="S671"/>
  <c r="U671"/>
  <c r="X671"/>
  <c r="U661"/>
  <c r="R661"/>
  <c r="Y661"/>
  <c r="T661"/>
  <c r="W661"/>
  <c r="Z661"/>
  <c r="Q661"/>
  <c r="S661"/>
  <c r="P661"/>
  <c r="X661"/>
  <c r="AA661"/>
  <c r="V661"/>
  <c r="X651"/>
  <c r="V651"/>
  <c r="T651"/>
  <c r="W651"/>
  <c r="AA651"/>
  <c r="Z651"/>
  <c r="R651"/>
  <c r="Y651"/>
  <c r="U651"/>
  <c r="Q651"/>
  <c r="P651"/>
  <c r="S651"/>
  <c r="U641"/>
  <c r="R641"/>
  <c r="P641"/>
  <c r="Q641"/>
  <c r="W641"/>
  <c r="AA641"/>
  <c r="Z641"/>
  <c r="Y641"/>
  <c r="V641"/>
  <c r="S641"/>
  <c r="X641"/>
  <c r="T641"/>
  <c r="V631"/>
  <c r="T631"/>
  <c r="W631"/>
  <c r="AA631"/>
  <c r="X631"/>
  <c r="P631"/>
  <c r="S631"/>
  <c r="Z631"/>
  <c r="R631"/>
  <c r="U631"/>
  <c r="Q631"/>
  <c r="Y631"/>
  <c r="U621"/>
  <c r="V621"/>
  <c r="X621"/>
  <c r="R621"/>
  <c r="P621"/>
  <c r="S621"/>
  <c r="Z621"/>
  <c r="AA621"/>
  <c r="W621"/>
  <c r="T621"/>
  <c r="Q621"/>
  <c r="Y621"/>
  <c r="Q611"/>
  <c r="R611"/>
  <c r="W611"/>
  <c r="V611"/>
  <c r="AA611"/>
  <c r="Y611"/>
  <c r="Z611"/>
  <c r="X611"/>
  <c r="T611"/>
  <c r="P611"/>
  <c r="U611"/>
  <c r="S611"/>
  <c r="Z601"/>
  <c r="S601"/>
  <c r="X601"/>
  <c r="U601"/>
  <c r="Q601"/>
  <c r="V601"/>
  <c r="P601"/>
  <c r="T601"/>
  <c r="R601"/>
  <c r="AA601"/>
  <c r="W601"/>
  <c r="Y601"/>
  <c r="AA591"/>
  <c r="X591"/>
  <c r="U591"/>
  <c r="V591"/>
  <c r="P591"/>
  <c r="Y591"/>
  <c r="Q591"/>
  <c r="W591"/>
  <c r="T591"/>
  <c r="R591"/>
  <c r="Z591"/>
  <c r="S591"/>
  <c r="R581"/>
  <c r="X581"/>
  <c r="V581"/>
  <c r="AA581"/>
  <c r="U581"/>
  <c r="S581"/>
  <c r="Z581"/>
  <c r="P581"/>
  <c r="T581"/>
  <c r="W581"/>
  <c r="Q581"/>
  <c r="Y581"/>
  <c r="P571"/>
  <c r="R571"/>
  <c r="V571"/>
  <c r="W571"/>
  <c r="Y571"/>
  <c r="T571"/>
  <c r="Q571"/>
  <c r="Z571"/>
  <c r="S571"/>
  <c r="U571"/>
  <c r="AA571"/>
  <c r="X571"/>
  <c r="V561"/>
  <c r="Z561"/>
  <c r="T561"/>
  <c r="W561"/>
  <c r="S561"/>
  <c r="Q561"/>
  <c r="AA561"/>
  <c r="Y561"/>
  <c r="R561"/>
  <c r="U561"/>
  <c r="P561"/>
  <c r="X561"/>
  <c r="R551"/>
  <c r="X551"/>
  <c r="AA551"/>
  <c r="W551"/>
  <c r="T551"/>
  <c r="P551"/>
  <c r="Z551"/>
  <c r="S551"/>
  <c r="U551"/>
  <c r="Q551"/>
  <c r="V551"/>
  <c r="Y551"/>
  <c r="Z541"/>
  <c r="V541"/>
  <c r="X541"/>
  <c r="AA541"/>
  <c r="W541"/>
  <c r="U541"/>
  <c r="Q541"/>
  <c r="S541"/>
  <c r="R541"/>
  <c r="P541"/>
  <c r="T541"/>
  <c r="Y541"/>
  <c r="Q531"/>
  <c r="V531"/>
  <c r="R531"/>
  <c r="AA531"/>
  <c r="W531"/>
  <c r="U531"/>
  <c r="T531"/>
  <c r="Z531"/>
  <c r="X531"/>
  <c r="S531"/>
  <c r="P531"/>
  <c r="Y531"/>
  <c r="P521"/>
  <c r="W521"/>
  <c r="S521"/>
  <c r="AA521"/>
  <c r="Y521"/>
  <c r="Q521"/>
  <c r="U521"/>
  <c r="V521"/>
  <c r="R521"/>
  <c r="Z521"/>
  <c r="X521"/>
  <c r="T521"/>
  <c r="AA511"/>
  <c r="R511"/>
  <c r="P511"/>
  <c r="Z511"/>
  <c r="S511"/>
  <c r="T511"/>
  <c r="W511"/>
  <c r="V511"/>
  <c r="X511"/>
  <c r="Q511"/>
  <c r="U511"/>
  <c r="Y511"/>
  <c r="X501"/>
  <c r="Q501"/>
  <c r="S501"/>
  <c r="V501"/>
  <c r="R501"/>
  <c r="P501"/>
  <c r="U501"/>
  <c r="AA501"/>
  <c r="W501"/>
  <c r="Z501"/>
  <c r="T501"/>
  <c r="Y501"/>
  <c r="Z491"/>
  <c r="X491"/>
  <c r="Q491"/>
  <c r="S491"/>
  <c r="R491"/>
  <c r="AA491"/>
  <c r="W491"/>
  <c r="T491"/>
  <c r="Y491"/>
  <c r="V491"/>
  <c r="U491"/>
  <c r="P491"/>
  <c r="R481"/>
  <c r="W481"/>
  <c r="U481"/>
  <c r="T481"/>
  <c r="X481"/>
  <c r="P481"/>
  <c r="AA481"/>
  <c r="V481"/>
  <c r="S481"/>
  <c r="Q481"/>
  <c r="Z481"/>
  <c r="Y481"/>
  <c r="T471"/>
  <c r="P471"/>
  <c r="Q471"/>
  <c r="X471"/>
  <c r="W471"/>
  <c r="S471"/>
  <c r="Z471"/>
  <c r="V471"/>
  <c r="R471"/>
  <c r="AA471"/>
  <c r="U471"/>
  <c r="Y471"/>
  <c r="W461"/>
  <c r="AA461"/>
  <c r="X461"/>
  <c r="R461"/>
  <c r="U461"/>
  <c r="T461"/>
  <c r="S461"/>
  <c r="P461"/>
  <c r="Z461"/>
  <c r="Q461"/>
  <c r="V461"/>
  <c r="Y461"/>
  <c r="U451"/>
  <c r="S451"/>
  <c r="R451"/>
  <c r="P451"/>
  <c r="X451"/>
  <c r="T451"/>
  <c r="V451"/>
  <c r="Y451"/>
  <c r="Q451"/>
  <c r="Z451"/>
  <c r="AA451"/>
  <c r="W451"/>
  <c r="U441"/>
  <c r="S441"/>
  <c r="P441"/>
  <c r="AA441"/>
  <c r="Q441"/>
  <c r="T441"/>
  <c r="X441"/>
  <c r="Z441"/>
  <c r="W441"/>
  <c r="V441"/>
  <c r="R441"/>
  <c r="Y441"/>
  <c r="V431"/>
  <c r="T431"/>
  <c r="Q431"/>
  <c r="Z431"/>
  <c r="W431"/>
  <c r="S431"/>
  <c r="R431"/>
  <c r="P431"/>
  <c r="AA431"/>
  <c r="X431"/>
  <c r="Y431"/>
  <c r="U431"/>
  <c r="T421"/>
  <c r="U421"/>
  <c r="P421"/>
  <c r="S421"/>
  <c r="X421"/>
  <c r="AA421"/>
  <c r="R421"/>
  <c r="Z421"/>
  <c r="W421"/>
  <c r="V421"/>
  <c r="Q421"/>
  <c r="Y421"/>
  <c r="Q411"/>
  <c r="S411"/>
  <c r="U411"/>
  <c r="T411"/>
  <c r="R411"/>
  <c r="Z411"/>
  <c r="X411"/>
  <c r="AA411"/>
  <c r="P411"/>
  <c r="W411"/>
  <c r="Y411"/>
  <c r="V411"/>
  <c r="Z401"/>
  <c r="Q401"/>
  <c r="U401"/>
  <c r="V401"/>
  <c r="P401"/>
  <c r="W401"/>
  <c r="AA401"/>
  <c r="S401"/>
  <c r="R401"/>
  <c r="T401"/>
  <c r="X401"/>
  <c r="Y401"/>
  <c r="W391"/>
  <c r="Z391"/>
  <c r="R391"/>
  <c r="S391"/>
  <c r="X391"/>
  <c r="P391"/>
  <c r="T391"/>
  <c r="V391"/>
  <c r="AA391"/>
  <c r="U391"/>
  <c r="Q391"/>
  <c r="Y391"/>
  <c r="AA381"/>
  <c r="U381"/>
  <c r="Q381"/>
  <c r="W381"/>
  <c r="P381"/>
  <c r="T381"/>
  <c r="Z381"/>
  <c r="S381"/>
  <c r="V381"/>
  <c r="X381"/>
  <c r="R381"/>
  <c r="Y381"/>
  <c r="U371"/>
  <c r="Z371"/>
  <c r="W371"/>
  <c r="T371"/>
  <c r="X371"/>
  <c r="S371"/>
  <c r="AA371"/>
  <c r="Q371"/>
  <c r="P371"/>
  <c r="V371"/>
  <c r="R371"/>
  <c r="Y371"/>
  <c r="V361"/>
  <c r="Q361"/>
  <c r="S361"/>
  <c r="AA361"/>
  <c r="U361"/>
  <c r="W361"/>
  <c r="X361"/>
  <c r="R361"/>
  <c r="T361"/>
  <c r="P361"/>
  <c r="Z361"/>
  <c r="Y361"/>
  <c r="R351"/>
  <c r="Q351"/>
  <c r="W351"/>
  <c r="S351"/>
  <c r="V351"/>
  <c r="AA351"/>
  <c r="X351"/>
  <c r="T351"/>
  <c r="U351"/>
  <c r="P351"/>
  <c r="Z351"/>
  <c r="Y351"/>
  <c r="T341"/>
  <c r="Z341"/>
  <c r="U341"/>
  <c r="Q341"/>
  <c r="W341"/>
  <c r="X341"/>
  <c r="V341"/>
  <c r="R341"/>
  <c r="Y341"/>
  <c r="S341"/>
  <c r="P341"/>
  <c r="AA341"/>
  <c r="Q331"/>
  <c r="P331"/>
  <c r="V331"/>
  <c r="T331"/>
  <c r="W331"/>
  <c r="AA331"/>
  <c r="S331"/>
  <c r="U331"/>
  <c r="X331"/>
  <c r="Z331"/>
  <c r="R331"/>
  <c r="Y331"/>
  <c r="X321"/>
  <c r="R321"/>
  <c r="T321"/>
  <c r="Z321"/>
  <c r="Q321"/>
  <c r="U321"/>
  <c r="S321"/>
  <c r="AA321"/>
  <c r="V321"/>
  <c r="W321"/>
  <c r="P321"/>
  <c r="Y321"/>
  <c r="Q311"/>
  <c r="AA311"/>
  <c r="V311"/>
  <c r="W311"/>
  <c r="X311"/>
  <c r="T311"/>
  <c r="R311"/>
  <c r="P311"/>
  <c r="S311"/>
  <c r="U311"/>
  <c r="Z311"/>
  <c r="Y311"/>
  <c r="S301"/>
  <c r="P301"/>
  <c r="Z301"/>
  <c r="V301"/>
  <c r="R301"/>
  <c r="T301"/>
  <c r="Y301"/>
  <c r="X301"/>
  <c r="Q301"/>
  <c r="U301"/>
  <c r="W301"/>
  <c r="AA301"/>
  <c r="V291"/>
  <c r="AA291"/>
  <c r="T291"/>
  <c r="Q291"/>
  <c r="S291"/>
  <c r="P291"/>
  <c r="X291"/>
  <c r="Z291"/>
  <c r="R291"/>
  <c r="U291"/>
  <c r="W291"/>
  <c r="Y291"/>
  <c r="W281"/>
  <c r="AA281"/>
  <c r="R281"/>
  <c r="S281"/>
  <c r="V281"/>
  <c r="Z281"/>
  <c r="Q281"/>
  <c r="T281"/>
  <c r="Y281"/>
  <c r="U281"/>
  <c r="X281"/>
  <c r="P281"/>
  <c r="V271"/>
  <c r="U271"/>
  <c r="W271"/>
  <c r="Q271"/>
  <c r="T271"/>
  <c r="R271"/>
  <c r="P271"/>
  <c r="X271"/>
  <c r="S271"/>
  <c r="Z271"/>
  <c r="AA271"/>
  <c r="Y271"/>
  <c r="M2051"/>
  <c r="K39" s="1"/>
  <c r="R246"/>
  <c r="Y246"/>
  <c r="W246"/>
  <c r="V246"/>
  <c r="T246"/>
  <c r="U246"/>
  <c r="Z246"/>
  <c r="P246"/>
  <c r="Q246"/>
  <c r="S246"/>
  <c r="AA246"/>
  <c r="X246"/>
  <c r="AA251"/>
  <c r="Z251"/>
  <c r="T251"/>
  <c r="W251"/>
  <c r="S251"/>
  <c r="Q251"/>
  <c r="P251"/>
  <c r="Y251"/>
  <c r="U251"/>
  <c r="V251"/>
  <c r="R251"/>
  <c r="X251"/>
  <c r="R250"/>
  <c r="X250"/>
  <c r="P250"/>
  <c r="U250"/>
  <c r="Q250"/>
  <c r="T250"/>
  <c r="Y250"/>
  <c r="S250"/>
  <c r="Z250"/>
  <c r="W250"/>
  <c r="AA250"/>
  <c r="V250"/>
  <c r="Y2050"/>
  <c r="AA2050"/>
  <c r="U2050"/>
  <c r="S2050"/>
  <c r="Q2050"/>
  <c r="W2050"/>
  <c r="T2050"/>
  <c r="Z2050"/>
  <c r="R2050"/>
  <c r="X2050"/>
  <c r="V2050"/>
  <c r="P2050"/>
  <c r="Z2046"/>
  <c r="X2046"/>
  <c r="P2046"/>
  <c r="S2046"/>
  <c r="V2046"/>
  <c r="T2046"/>
  <c r="Y2046"/>
  <c r="AA2046"/>
  <c r="W2046"/>
  <c r="Q2046"/>
  <c r="U2046"/>
  <c r="R2046"/>
  <c r="Y2040"/>
  <c r="V2040"/>
  <c r="Q2040"/>
  <c r="X2040"/>
  <c r="W2040"/>
  <c r="AA2040"/>
  <c r="U2040"/>
  <c r="T2040"/>
  <c r="P2040"/>
  <c r="Z2040"/>
  <c r="S2040"/>
  <c r="R2040"/>
  <c r="Z2036"/>
  <c r="V2036"/>
  <c r="W2036"/>
  <c r="Q2036"/>
  <c r="U2036"/>
  <c r="S2036"/>
  <c r="P2036"/>
  <c r="T2036"/>
  <c r="R2036"/>
  <c r="X2036"/>
  <c r="AA2036"/>
  <c r="Y2036"/>
  <c r="R2030"/>
  <c r="P2030"/>
  <c r="Y2030"/>
  <c r="U2030"/>
  <c r="S2030"/>
  <c r="X2030"/>
  <c r="V2030"/>
  <c r="T2030"/>
  <c r="Q2030"/>
  <c r="W2030"/>
  <c r="Z2030"/>
  <c r="AA2030"/>
  <c r="Q2026"/>
  <c r="S2026"/>
  <c r="Y2026"/>
  <c r="Z2026"/>
  <c r="X2026"/>
  <c r="W2026"/>
  <c r="AA2026"/>
  <c r="P2026"/>
  <c r="U2026"/>
  <c r="R2026"/>
  <c r="V2026"/>
  <c r="T2026"/>
  <c r="R2022"/>
  <c r="Z2022"/>
  <c r="U2022"/>
  <c r="V2022"/>
  <c r="W2022"/>
  <c r="Y2022"/>
  <c r="Q2022"/>
  <c r="S2022"/>
  <c r="X2022"/>
  <c r="P2022"/>
  <c r="T2022"/>
  <c r="AA2022"/>
  <c r="AA2018"/>
  <c r="T2018"/>
  <c r="V2018"/>
  <c r="U2018"/>
  <c r="W2018"/>
  <c r="P2018"/>
  <c r="Q2018"/>
  <c r="S2018"/>
  <c r="R2018"/>
  <c r="X2018"/>
  <c r="Z2018"/>
  <c r="Y2018"/>
  <c r="P2012"/>
  <c r="S2012"/>
  <c r="R2012"/>
  <c r="V2012"/>
  <c r="T2012"/>
  <c r="Q2012"/>
  <c r="Z2012"/>
  <c r="U2012"/>
  <c r="AA2012"/>
  <c r="X2012"/>
  <c r="W2012"/>
  <c r="Y2012"/>
  <c r="AA2008"/>
  <c r="T2008"/>
  <c r="V2008"/>
  <c r="U2008"/>
  <c r="W2008"/>
  <c r="P2008"/>
  <c r="Q2008"/>
  <c r="S2008"/>
  <c r="R2008"/>
  <c r="X2008"/>
  <c r="Z2008"/>
  <c r="Y2008"/>
  <c r="P2002"/>
  <c r="Q2002"/>
  <c r="R2002"/>
  <c r="V2002"/>
  <c r="X2002"/>
  <c r="Y2002"/>
  <c r="Z2002"/>
  <c r="U2002"/>
  <c r="W2002"/>
  <c r="AA2002"/>
  <c r="T2002"/>
  <c r="S2002"/>
  <c r="Y1998"/>
  <c r="X1998"/>
  <c r="T1998"/>
  <c r="P1998"/>
  <c r="U1998"/>
  <c r="Q1998"/>
  <c r="Z1998"/>
  <c r="R1998"/>
  <c r="V1998"/>
  <c r="AA1998"/>
  <c r="W1998"/>
  <c r="S1998"/>
  <c r="Z1992"/>
  <c r="T1992"/>
  <c r="R1992"/>
  <c r="S1992"/>
  <c r="Y1992"/>
  <c r="P1992"/>
  <c r="W1992"/>
  <c r="AA1992"/>
  <c r="V1992"/>
  <c r="X1992"/>
  <c r="U1992"/>
  <c r="Q1992"/>
  <c r="X1988"/>
  <c r="T1988"/>
  <c r="R1988"/>
  <c r="AA1988"/>
  <c r="Z1988"/>
  <c r="U1988"/>
  <c r="V1988"/>
  <c r="Q1988"/>
  <c r="P1988"/>
  <c r="Y1988"/>
  <c r="W1988"/>
  <c r="S1988"/>
  <c r="V1982"/>
  <c r="W1982"/>
  <c r="Y1982"/>
  <c r="X1982"/>
  <c r="T1982"/>
  <c r="R1982"/>
  <c r="U1982"/>
  <c r="P1982"/>
  <c r="AA1982"/>
  <c r="Q1982"/>
  <c r="Z1982"/>
  <c r="S1982"/>
  <c r="X1978"/>
  <c r="P1978"/>
  <c r="Z1978"/>
  <c r="AA1978"/>
  <c r="V1978"/>
  <c r="T1978"/>
  <c r="S1978"/>
  <c r="W1978"/>
  <c r="Y1978"/>
  <c r="U1978"/>
  <c r="R1978"/>
  <c r="Q1978"/>
  <c r="U1972"/>
  <c r="V1972"/>
  <c r="Y1972"/>
  <c r="W1972"/>
  <c r="X1972"/>
  <c r="Z1972"/>
  <c r="T1972"/>
  <c r="S1972"/>
  <c r="AA1972"/>
  <c r="Q1972"/>
  <c r="P1972"/>
  <c r="R1972"/>
  <c r="T1968"/>
  <c r="Y1968"/>
  <c r="W1968"/>
  <c r="X1968"/>
  <c r="P1968"/>
  <c r="R1968"/>
  <c r="U1968"/>
  <c r="V1968"/>
  <c r="Z1968"/>
  <c r="S1968"/>
  <c r="AA1968"/>
  <c r="Q1968"/>
  <c r="T1962"/>
  <c r="X1962"/>
  <c r="Z1962"/>
  <c r="W1962"/>
  <c r="R1962"/>
  <c r="S1962"/>
  <c r="Q1962"/>
  <c r="Y1962"/>
  <c r="AA1962"/>
  <c r="P1962"/>
  <c r="V1962"/>
  <c r="U1962"/>
  <c r="R1958"/>
  <c r="AA1958"/>
  <c r="Z1958"/>
  <c r="U1958"/>
  <c r="V1958"/>
  <c r="Q1958"/>
  <c r="P1958"/>
  <c r="W1958"/>
  <c r="S1958"/>
  <c r="X1958"/>
  <c r="T1958"/>
  <c r="Y1958"/>
  <c r="X1952"/>
  <c r="Y1952"/>
  <c r="V1952"/>
  <c r="S1952"/>
  <c r="P1952"/>
  <c r="Z1952"/>
  <c r="R1952"/>
  <c r="Q1952"/>
  <c r="AA1952"/>
  <c r="W1952"/>
  <c r="U1952"/>
  <c r="T1952"/>
  <c r="T1948"/>
  <c r="X1948"/>
  <c r="Z1948"/>
  <c r="U1948"/>
  <c r="R1948"/>
  <c r="AA1948"/>
  <c r="P1948"/>
  <c r="V1948"/>
  <c r="Q1948"/>
  <c r="S1948"/>
  <c r="W1948"/>
  <c r="Y1948"/>
  <c r="U1942"/>
  <c r="AA1942"/>
  <c r="Z1942"/>
  <c r="Q1942"/>
  <c r="S1942"/>
  <c r="W1942"/>
  <c r="P1942"/>
  <c r="R1942"/>
  <c r="V1942"/>
  <c r="X1942"/>
  <c r="Y1942"/>
  <c r="T1942"/>
  <c r="U1938"/>
  <c r="X1938"/>
  <c r="T1938"/>
  <c r="AA1938"/>
  <c r="Y1938"/>
  <c r="S1938"/>
  <c r="P1938"/>
  <c r="R1938"/>
  <c r="V1938"/>
  <c r="W1938"/>
  <c r="Z1938"/>
  <c r="Q1938"/>
  <c r="W1932"/>
  <c r="Y1932"/>
  <c r="AA1932"/>
  <c r="T1932"/>
  <c r="X1932"/>
  <c r="U1932"/>
  <c r="P1932"/>
  <c r="S1932"/>
  <c r="R1932"/>
  <c r="Z1932"/>
  <c r="V1932"/>
  <c r="Q1932"/>
  <c r="R1928"/>
  <c r="T1928"/>
  <c r="Q1928"/>
  <c r="S1928"/>
  <c r="P1928"/>
  <c r="X1928"/>
  <c r="Y1928"/>
  <c r="V1928"/>
  <c r="W1928"/>
  <c r="U1928"/>
  <c r="Z1928"/>
  <c r="AA1928"/>
  <c r="AA1922"/>
  <c r="Q1922"/>
  <c r="P1922"/>
  <c r="W1922"/>
  <c r="Y1922"/>
  <c r="S1922"/>
  <c r="U1922"/>
  <c r="X1922"/>
  <c r="V1922"/>
  <c r="R1922"/>
  <c r="T1922"/>
  <c r="Z1922"/>
  <c r="U1918"/>
  <c r="Y1918"/>
  <c r="T1918"/>
  <c r="R1918"/>
  <c r="V1918"/>
  <c r="W1918"/>
  <c r="Z1918"/>
  <c r="X1918"/>
  <c r="AA1918"/>
  <c r="S1918"/>
  <c r="Q1918"/>
  <c r="P1918"/>
  <c r="W1912"/>
  <c r="U1912"/>
  <c r="R1912"/>
  <c r="Z1912"/>
  <c r="Q1912"/>
  <c r="X1912"/>
  <c r="V1912"/>
  <c r="P1912"/>
  <c r="T1912"/>
  <c r="S1912"/>
  <c r="AA1912"/>
  <c r="Y1912"/>
  <c r="X1908"/>
  <c r="P1908"/>
  <c r="W1908"/>
  <c r="Q1908"/>
  <c r="T1908"/>
  <c r="AA1908"/>
  <c r="Z1908"/>
  <c r="Y1908"/>
  <c r="S1908"/>
  <c r="V1908"/>
  <c r="R1908"/>
  <c r="U1908"/>
  <c r="X1902"/>
  <c r="V1902"/>
  <c r="W1902"/>
  <c r="Q1902"/>
  <c r="R1902"/>
  <c r="T1902"/>
  <c r="Y1902"/>
  <c r="Z1902"/>
  <c r="AA1902"/>
  <c r="P1902"/>
  <c r="U1902"/>
  <c r="S1902"/>
  <c r="Z1898"/>
  <c r="Q1898"/>
  <c r="Y1898"/>
  <c r="R1898"/>
  <c r="S1898"/>
  <c r="P1898"/>
  <c r="W1898"/>
  <c r="U1898"/>
  <c r="V1898"/>
  <c r="T1898"/>
  <c r="AA1898"/>
  <c r="X1898"/>
  <c r="U1892"/>
  <c r="Q1892"/>
  <c r="V1892"/>
  <c r="AA1892"/>
  <c r="Y1892"/>
  <c r="Z1892"/>
  <c r="X1892"/>
  <c r="W1892"/>
  <c r="P1892"/>
  <c r="T1892"/>
  <c r="R1892"/>
  <c r="S1892"/>
  <c r="Z1888"/>
  <c r="Y1888"/>
  <c r="V1888"/>
  <c r="S1888"/>
  <c r="W1888"/>
  <c r="P1888"/>
  <c r="AA1888"/>
  <c r="U1888"/>
  <c r="X1888"/>
  <c r="T1888"/>
  <c r="R1888"/>
  <c r="Q1888"/>
  <c r="X1882"/>
  <c r="W1882"/>
  <c r="P1882"/>
  <c r="R1882"/>
  <c r="S1882"/>
  <c r="Q1882"/>
  <c r="AA1882"/>
  <c r="U1882"/>
  <c r="T1882"/>
  <c r="Z1882"/>
  <c r="V1882"/>
  <c r="Y1882"/>
  <c r="P1878"/>
  <c r="R1878"/>
  <c r="U1878"/>
  <c r="X1878"/>
  <c r="T1878"/>
  <c r="W1878"/>
  <c r="Y1878"/>
  <c r="Q1878"/>
  <c r="AA1878"/>
  <c r="Z1878"/>
  <c r="S1878"/>
  <c r="V1878"/>
  <c r="U1872"/>
  <c r="X1872"/>
  <c r="V1872"/>
  <c r="W1872"/>
  <c r="S1872"/>
  <c r="R1872"/>
  <c r="Y1872"/>
  <c r="Q1872"/>
  <c r="P1872"/>
  <c r="AA1872"/>
  <c r="Z1872"/>
  <c r="T1872"/>
  <c r="S1868"/>
  <c r="AA1868"/>
  <c r="T1868"/>
  <c r="Q1868"/>
  <c r="X1868"/>
  <c r="Z1868"/>
  <c r="W1868"/>
  <c r="P1868"/>
  <c r="Y1868"/>
  <c r="R1868"/>
  <c r="V1868"/>
  <c r="U1868"/>
  <c r="U1862"/>
  <c r="W1862"/>
  <c r="X1862"/>
  <c r="S1862"/>
  <c r="AA1862"/>
  <c r="Q1862"/>
  <c r="Y1862"/>
  <c r="R1862"/>
  <c r="P1862"/>
  <c r="T1862"/>
  <c r="V1862"/>
  <c r="Z1862"/>
  <c r="R1858"/>
  <c r="W1858"/>
  <c r="Q1858"/>
  <c r="AA1858"/>
  <c r="X1858"/>
  <c r="V1858"/>
  <c r="S1858"/>
  <c r="P1858"/>
  <c r="Z1858"/>
  <c r="T1858"/>
  <c r="Y1858"/>
  <c r="U1858"/>
  <c r="W1852"/>
  <c r="X1852"/>
  <c r="T1852"/>
  <c r="P1852"/>
  <c r="Y1852"/>
  <c r="U1852"/>
  <c r="AA1852"/>
  <c r="R1852"/>
  <c r="Q1852"/>
  <c r="V1852"/>
  <c r="S1852"/>
  <c r="Z1852"/>
  <c r="S1848"/>
  <c r="T1848"/>
  <c r="W1848"/>
  <c r="X1848"/>
  <c r="R1848"/>
  <c r="Y1848"/>
  <c r="Q1848"/>
  <c r="AA1848"/>
  <c r="U1848"/>
  <c r="P1848"/>
  <c r="V1848"/>
  <c r="Z1848"/>
  <c r="T1842"/>
  <c r="R1842"/>
  <c r="Q1842"/>
  <c r="X1842"/>
  <c r="V1842"/>
  <c r="S1842"/>
  <c r="Z1842"/>
  <c r="Y1842"/>
  <c r="U1842"/>
  <c r="W1842"/>
  <c r="P1842"/>
  <c r="AA1842"/>
  <c r="T1838"/>
  <c r="S1838"/>
  <c r="P1838"/>
  <c r="Z1838"/>
  <c r="V1838"/>
  <c r="R1838"/>
  <c r="X1838"/>
  <c r="U1838"/>
  <c r="Q1838"/>
  <c r="AA1838"/>
  <c r="W1838"/>
  <c r="Y1838"/>
  <c r="X1832"/>
  <c r="W1832"/>
  <c r="V1832"/>
  <c r="S1832"/>
  <c r="U1832"/>
  <c r="AA1832"/>
  <c r="T1832"/>
  <c r="Q1832"/>
  <c r="P1832"/>
  <c r="R1832"/>
  <c r="Z1832"/>
  <c r="Y1832"/>
  <c r="P1828"/>
  <c r="V1828"/>
  <c r="Z1828"/>
  <c r="T1828"/>
  <c r="S1828"/>
  <c r="R1828"/>
  <c r="Q1828"/>
  <c r="U1828"/>
  <c r="X1828"/>
  <c r="W1828"/>
  <c r="AA1828"/>
  <c r="Y1828"/>
  <c r="X1822"/>
  <c r="W1822"/>
  <c r="Q1822"/>
  <c r="S1822"/>
  <c r="T1822"/>
  <c r="V1822"/>
  <c r="Z1822"/>
  <c r="R1822"/>
  <c r="AA1822"/>
  <c r="U1822"/>
  <c r="P1822"/>
  <c r="Y1822"/>
  <c r="Q1818"/>
  <c r="Z1818"/>
  <c r="W1818"/>
  <c r="R1818"/>
  <c r="Y1818"/>
  <c r="U1818"/>
  <c r="AA1818"/>
  <c r="P1818"/>
  <c r="S1818"/>
  <c r="T1818"/>
  <c r="V1818"/>
  <c r="X1818"/>
  <c r="U1812"/>
  <c r="Q1812"/>
  <c r="V1812"/>
  <c r="S1812"/>
  <c r="P1812"/>
  <c r="T1812"/>
  <c r="Y1812"/>
  <c r="Z1812"/>
  <c r="W1812"/>
  <c r="X1812"/>
  <c r="AA1812"/>
  <c r="R1812"/>
  <c r="S1808"/>
  <c r="Q1808"/>
  <c r="Z1808"/>
  <c r="Y1808"/>
  <c r="V1808"/>
  <c r="T1808"/>
  <c r="U1808"/>
  <c r="X1808"/>
  <c r="P1808"/>
  <c r="W1808"/>
  <c r="AA1808"/>
  <c r="R1808"/>
  <c r="U1802"/>
  <c r="P1802"/>
  <c r="AA1802"/>
  <c r="S1802"/>
  <c r="Q1802"/>
  <c r="X1802"/>
  <c r="W1802"/>
  <c r="T1802"/>
  <c r="V1802"/>
  <c r="R1802"/>
  <c r="Y1802"/>
  <c r="Z1802"/>
  <c r="Q1798"/>
  <c r="U1798"/>
  <c r="X1798"/>
  <c r="W1798"/>
  <c r="V1798"/>
  <c r="P1798"/>
  <c r="AA1798"/>
  <c r="T1798"/>
  <c r="Y1798"/>
  <c r="S1798"/>
  <c r="Z1798"/>
  <c r="R1798"/>
  <c r="X1792"/>
  <c r="U1792"/>
  <c r="W1792"/>
  <c r="AA1792"/>
  <c r="T1792"/>
  <c r="Q1792"/>
  <c r="S1792"/>
  <c r="V1792"/>
  <c r="P1792"/>
  <c r="R1792"/>
  <c r="Y1792"/>
  <c r="Z1792"/>
  <c r="T1788"/>
  <c r="Q1788"/>
  <c r="X1788"/>
  <c r="V1788"/>
  <c r="W1788"/>
  <c r="R1788"/>
  <c r="Y1788"/>
  <c r="U1788"/>
  <c r="AA1788"/>
  <c r="S1788"/>
  <c r="Z1788"/>
  <c r="P1788"/>
  <c r="P1782"/>
  <c r="U1782"/>
  <c r="X1782"/>
  <c r="Q1782"/>
  <c r="AA1782"/>
  <c r="R1782"/>
  <c r="W1782"/>
  <c r="S1782"/>
  <c r="V1782"/>
  <c r="T1782"/>
  <c r="Y1782"/>
  <c r="Z1782"/>
  <c r="W1778"/>
  <c r="AA1778"/>
  <c r="X1778"/>
  <c r="S1778"/>
  <c r="U1778"/>
  <c r="P1778"/>
  <c r="Y1778"/>
  <c r="R1778"/>
  <c r="V1778"/>
  <c r="Q1778"/>
  <c r="T1778"/>
  <c r="Z1778"/>
  <c r="W1772"/>
  <c r="U1772"/>
  <c r="S1772"/>
  <c r="Q1772"/>
  <c r="V1772"/>
  <c r="Y1772"/>
  <c r="X1772"/>
  <c r="P1772"/>
  <c r="R1772"/>
  <c r="T1772"/>
  <c r="AA1772"/>
  <c r="Z1772"/>
  <c r="V1768"/>
  <c r="Z1768"/>
  <c r="T1768"/>
  <c r="X1768"/>
  <c r="S1768"/>
  <c r="U1768"/>
  <c r="AA1768"/>
  <c r="R1768"/>
  <c r="P1768"/>
  <c r="Q1768"/>
  <c r="W1768"/>
  <c r="Y1768"/>
  <c r="X247"/>
  <c r="R247"/>
  <c r="AA247"/>
  <c r="P247"/>
  <c r="W247"/>
  <c r="U247"/>
  <c r="Y247"/>
  <c r="Z247"/>
  <c r="V247"/>
  <c r="Q247"/>
  <c r="S247"/>
  <c r="T247"/>
  <c r="U2045"/>
  <c r="S2045"/>
  <c r="Z2045"/>
  <c r="X2045"/>
  <c r="R2045"/>
  <c r="AA2045"/>
  <c r="T2045"/>
  <c r="P2045"/>
  <c r="Q2045"/>
  <c r="Y2045"/>
  <c r="W2045"/>
  <c r="V2045"/>
  <c r="Q2041"/>
  <c r="X2041"/>
  <c r="U2041"/>
  <c r="W2041"/>
  <c r="AA2041"/>
  <c r="Y2041"/>
  <c r="Z2041"/>
  <c r="S2041"/>
  <c r="P2041"/>
  <c r="R2041"/>
  <c r="T2041"/>
  <c r="V2041"/>
  <c r="Q2035"/>
  <c r="X2035"/>
  <c r="V2035"/>
  <c r="T2035"/>
  <c r="S2035"/>
  <c r="R2035"/>
  <c r="Z2035"/>
  <c r="W2035"/>
  <c r="AA2035"/>
  <c r="U2035"/>
  <c r="P2035"/>
  <c r="Y2035"/>
  <c r="U2031"/>
  <c r="X2031"/>
  <c r="Z2031"/>
  <c r="T2031"/>
  <c r="Q2031"/>
  <c r="R2031"/>
  <c r="S2031"/>
  <c r="Y2031"/>
  <c r="P2031"/>
  <c r="V2031"/>
  <c r="AA2031"/>
  <c r="W2031"/>
  <c r="X2025"/>
  <c r="T2025"/>
  <c r="P2025"/>
  <c r="Y2025"/>
  <c r="U2025"/>
  <c r="Q2025"/>
  <c r="Z2025"/>
  <c r="V2025"/>
  <c r="R2025"/>
  <c r="AA2025"/>
  <c r="W2025"/>
  <c r="S2025"/>
  <c r="X2019"/>
  <c r="V2019"/>
  <c r="Q2019"/>
  <c r="U2019"/>
  <c r="S2019"/>
  <c r="P2019"/>
  <c r="AA2019"/>
  <c r="Y2019"/>
  <c r="T2019"/>
  <c r="R2019"/>
  <c r="Z2019"/>
  <c r="W2019"/>
  <c r="V2015"/>
  <c r="Q2015"/>
  <c r="U2015"/>
  <c r="R2015"/>
  <c r="W2015"/>
  <c r="Z2015"/>
  <c r="T2015"/>
  <c r="P2015"/>
  <c r="AA2015"/>
  <c r="S2015"/>
  <c r="X2015"/>
  <c r="Y2015"/>
  <c r="T2009"/>
  <c r="V2009"/>
  <c r="S2009"/>
  <c r="Y2009"/>
  <c r="W2009"/>
  <c r="Q2009"/>
  <c r="P2009"/>
  <c r="U2009"/>
  <c r="AA2009"/>
  <c r="R2009"/>
  <c r="Z2009"/>
  <c r="X2009"/>
  <c r="T2005"/>
  <c r="X2005"/>
  <c r="Z2005"/>
  <c r="U2005"/>
  <c r="P2005"/>
  <c r="R2005"/>
  <c r="V2005"/>
  <c r="S2005"/>
  <c r="AA2005"/>
  <c r="Q2005"/>
  <c r="Y2005"/>
  <c r="W2005"/>
  <c r="AA1999"/>
  <c r="T1999"/>
  <c r="Z1999"/>
  <c r="R1999"/>
  <c r="X1999"/>
  <c r="V1999"/>
  <c r="P1999"/>
  <c r="Y1999"/>
  <c r="S1999"/>
  <c r="U1999"/>
  <c r="Q1999"/>
  <c r="W1999"/>
  <c r="Y1995"/>
  <c r="AA1995"/>
  <c r="Z1995"/>
  <c r="T1995"/>
  <c r="Q1995"/>
  <c r="R1995"/>
  <c r="S1995"/>
  <c r="P1995"/>
  <c r="X1995"/>
  <c r="V1995"/>
  <c r="U1995"/>
  <c r="W1995"/>
  <c r="T1989"/>
  <c r="Y1989"/>
  <c r="P1989"/>
  <c r="U1989"/>
  <c r="S1989"/>
  <c r="Z1989"/>
  <c r="Q1989"/>
  <c r="R1989"/>
  <c r="W1989"/>
  <c r="V1989"/>
  <c r="AA1989"/>
  <c r="X1989"/>
  <c r="X1985"/>
  <c r="Y1985"/>
  <c r="P1985"/>
  <c r="Z1985"/>
  <c r="R1985"/>
  <c r="T1985"/>
  <c r="V1985"/>
  <c r="U1985"/>
  <c r="AA1985"/>
  <c r="Q1985"/>
  <c r="W1985"/>
  <c r="S1985"/>
  <c r="R1979"/>
  <c r="W1979"/>
  <c r="Z1979"/>
  <c r="P1979"/>
  <c r="U1979"/>
  <c r="X1979"/>
  <c r="V1979"/>
  <c r="AA1979"/>
  <c r="T1979"/>
  <c r="Y1979"/>
  <c r="Q1979"/>
  <c r="S1979"/>
  <c r="P1975"/>
  <c r="T1975"/>
  <c r="Z1975"/>
  <c r="W1975"/>
  <c r="AA1975"/>
  <c r="Q1975"/>
  <c r="X1975"/>
  <c r="R1975"/>
  <c r="U1975"/>
  <c r="S1975"/>
  <c r="V1975"/>
  <c r="Y1975"/>
  <c r="P1969"/>
  <c r="U1969"/>
  <c r="S1969"/>
  <c r="V1969"/>
  <c r="AA1969"/>
  <c r="Q1969"/>
  <c r="T1969"/>
  <c r="Y1969"/>
  <c r="R1969"/>
  <c r="W1969"/>
  <c r="Z1969"/>
  <c r="X1969"/>
  <c r="X1965"/>
  <c r="S1965"/>
  <c r="P1965"/>
  <c r="Q1965"/>
  <c r="T1965"/>
  <c r="U1965"/>
  <c r="Z1965"/>
  <c r="Y1965"/>
  <c r="V1965"/>
  <c r="AA1965"/>
  <c r="R1965"/>
  <c r="W1965"/>
  <c r="Q1959"/>
  <c r="S1959"/>
  <c r="R1959"/>
  <c r="W1959"/>
  <c r="X1959"/>
  <c r="V1959"/>
  <c r="AA1959"/>
  <c r="P1959"/>
  <c r="U1959"/>
  <c r="T1959"/>
  <c r="Y1959"/>
  <c r="Z1959"/>
  <c r="Z1955"/>
  <c r="R1955"/>
  <c r="Y1955"/>
  <c r="U1955"/>
  <c r="P1955"/>
  <c r="AA1955"/>
  <c r="W1955"/>
  <c r="V1955"/>
  <c r="Q1955"/>
  <c r="X1955"/>
  <c r="T1955"/>
  <c r="S1955"/>
  <c r="Z1949"/>
  <c r="X1949"/>
  <c r="Q1949"/>
  <c r="R1949"/>
  <c r="W1949"/>
  <c r="T1949"/>
  <c r="Y1949"/>
  <c r="P1949"/>
  <c r="U1949"/>
  <c r="S1949"/>
  <c r="V1949"/>
  <c r="AA1949"/>
  <c r="X1945"/>
  <c r="W1945"/>
  <c r="T1945"/>
  <c r="R1945"/>
  <c r="P1945"/>
  <c r="U1945"/>
  <c r="Z1945"/>
  <c r="Q1945"/>
  <c r="S1945"/>
  <c r="V1945"/>
  <c r="AA1945"/>
  <c r="Y1945"/>
  <c r="X1939"/>
  <c r="V1939"/>
  <c r="AA1939"/>
  <c r="T1939"/>
  <c r="Y1939"/>
  <c r="Q1939"/>
  <c r="R1939"/>
  <c r="W1939"/>
  <c r="Z1939"/>
  <c r="S1939"/>
  <c r="P1939"/>
  <c r="U1939"/>
  <c r="P1935"/>
  <c r="X1935"/>
  <c r="S1935"/>
  <c r="V1935"/>
  <c r="W1935"/>
  <c r="Y1935"/>
  <c r="AA1935"/>
  <c r="T1935"/>
  <c r="R1935"/>
  <c r="U1935"/>
  <c r="Z1935"/>
  <c r="Q1935"/>
  <c r="X1929"/>
  <c r="Q1929"/>
  <c r="V1929"/>
  <c r="W1929"/>
  <c r="Z1929"/>
  <c r="U1929"/>
  <c r="T1929"/>
  <c r="R1929"/>
  <c r="P1929"/>
  <c r="S1929"/>
  <c r="AA1929"/>
  <c r="Y1929"/>
  <c r="U1925"/>
  <c r="W1925"/>
  <c r="AA1925"/>
  <c r="Q1925"/>
  <c r="T1925"/>
  <c r="X1925"/>
  <c r="P1925"/>
  <c r="R1925"/>
  <c r="Z1925"/>
  <c r="Y1925"/>
  <c r="V1925"/>
  <c r="S1925"/>
  <c r="R1919"/>
  <c r="S1919"/>
  <c r="Y1919"/>
  <c r="W1919"/>
  <c r="X1919"/>
  <c r="Q1919"/>
  <c r="P1919"/>
  <c r="V1919"/>
  <c r="Z1919"/>
  <c r="U1919"/>
  <c r="AA1919"/>
  <c r="T1919"/>
  <c r="Y1915"/>
  <c r="Z1915"/>
  <c r="S1915"/>
  <c r="Q1915"/>
  <c r="AA1915"/>
  <c r="T1915"/>
  <c r="X1915"/>
  <c r="W1915"/>
  <c r="U1915"/>
  <c r="V1915"/>
  <c r="P1915"/>
  <c r="R1915"/>
  <c r="AA1909"/>
  <c r="Y1909"/>
  <c r="S1909"/>
  <c r="Z1909"/>
  <c r="U1909"/>
  <c r="Q1909"/>
  <c r="X1909"/>
  <c r="T1909"/>
  <c r="R1909"/>
  <c r="P1909"/>
  <c r="V1909"/>
  <c r="W1909"/>
  <c r="W1905"/>
  <c r="Q1905"/>
  <c r="P1905"/>
  <c r="Y1905"/>
  <c r="T1905"/>
  <c r="X1905"/>
  <c r="U1905"/>
  <c r="AA1905"/>
  <c r="V1905"/>
  <c r="S1905"/>
  <c r="Z1905"/>
  <c r="R1905"/>
  <c r="V1899"/>
  <c r="Y1899"/>
  <c r="W1899"/>
  <c r="U1899"/>
  <c r="T1899"/>
  <c r="S1899"/>
  <c r="Z1899"/>
  <c r="X1899"/>
  <c r="AA1899"/>
  <c r="P1899"/>
  <c r="Q1899"/>
  <c r="R1899"/>
  <c r="U1895"/>
  <c r="V1895"/>
  <c r="Z1895"/>
  <c r="Q1895"/>
  <c r="P1895"/>
  <c r="S1895"/>
  <c r="W1895"/>
  <c r="X1895"/>
  <c r="Y1895"/>
  <c r="AA1895"/>
  <c r="T1895"/>
  <c r="R1895"/>
  <c r="U1889"/>
  <c r="T1889"/>
  <c r="R1889"/>
  <c r="P1889"/>
  <c r="S1889"/>
  <c r="AA1889"/>
  <c r="Y1889"/>
  <c r="X1889"/>
  <c r="V1889"/>
  <c r="W1889"/>
  <c r="Q1889"/>
  <c r="Z1889"/>
  <c r="U1885"/>
  <c r="S1885"/>
  <c r="Z1885"/>
  <c r="T1885"/>
  <c r="V1885"/>
  <c r="W1885"/>
  <c r="Q1885"/>
  <c r="AA1885"/>
  <c r="P1885"/>
  <c r="R1885"/>
  <c r="X1885"/>
  <c r="Y1885"/>
  <c r="P1879"/>
  <c r="V1879"/>
  <c r="Z1879"/>
  <c r="T1879"/>
  <c r="X1879"/>
  <c r="R1879"/>
  <c r="U1879"/>
  <c r="AA1879"/>
  <c r="S1879"/>
  <c r="Y1879"/>
  <c r="W1879"/>
  <c r="Q1879"/>
  <c r="X1875"/>
  <c r="W1875"/>
  <c r="T1875"/>
  <c r="R1875"/>
  <c r="Y1875"/>
  <c r="Q1875"/>
  <c r="P1875"/>
  <c r="U1875"/>
  <c r="Z1875"/>
  <c r="AA1875"/>
  <c r="V1875"/>
  <c r="S1875"/>
  <c r="W1869"/>
  <c r="Y1869"/>
  <c r="U1869"/>
  <c r="Q1869"/>
  <c r="P1869"/>
  <c r="V1869"/>
  <c r="AA1869"/>
  <c r="X1869"/>
  <c r="T1869"/>
  <c r="R1869"/>
  <c r="S1869"/>
  <c r="Z1869"/>
  <c r="W1865"/>
  <c r="P1865"/>
  <c r="R1865"/>
  <c r="S1865"/>
  <c r="V1865"/>
  <c r="X1865"/>
  <c r="AA1865"/>
  <c r="Q1865"/>
  <c r="U1865"/>
  <c r="Y1865"/>
  <c r="T1865"/>
  <c r="Z1865"/>
  <c r="Z1859"/>
  <c r="S1859"/>
  <c r="Q1859"/>
  <c r="R1859"/>
  <c r="Y1859"/>
  <c r="W1859"/>
  <c r="U1859"/>
  <c r="T1859"/>
  <c r="X1859"/>
  <c r="AA1859"/>
  <c r="P1859"/>
  <c r="V1859"/>
  <c r="X1855"/>
  <c r="P1855"/>
  <c r="W1855"/>
  <c r="AA1855"/>
  <c r="S1855"/>
  <c r="Y1855"/>
  <c r="Z1855"/>
  <c r="U1855"/>
  <c r="Q1855"/>
  <c r="R1855"/>
  <c r="T1855"/>
  <c r="V1855"/>
  <c r="X1849"/>
  <c r="Q1849"/>
  <c r="Z1849"/>
  <c r="U1849"/>
  <c r="T1849"/>
  <c r="R1849"/>
  <c r="P1849"/>
  <c r="S1849"/>
  <c r="AA1849"/>
  <c r="V1849"/>
  <c r="W1849"/>
  <c r="Y1849"/>
  <c r="Q1845"/>
  <c r="R1845"/>
  <c r="T1845"/>
  <c r="V1845"/>
  <c r="Z1845"/>
  <c r="Y1845"/>
  <c r="X1845"/>
  <c r="W1845"/>
  <c r="U1845"/>
  <c r="S1845"/>
  <c r="P1845"/>
  <c r="AA1845"/>
  <c r="S1839"/>
  <c r="Y1839"/>
  <c r="W1839"/>
  <c r="X1839"/>
  <c r="Q1839"/>
  <c r="P1839"/>
  <c r="V1839"/>
  <c r="Z1839"/>
  <c r="U1839"/>
  <c r="AA1839"/>
  <c r="R1839"/>
  <c r="T1839"/>
  <c r="X1835"/>
  <c r="Q1835"/>
  <c r="AA1835"/>
  <c r="V1835"/>
  <c r="T1835"/>
  <c r="R1835"/>
  <c r="U1835"/>
  <c r="W1835"/>
  <c r="P1835"/>
  <c r="S1835"/>
  <c r="Z1835"/>
  <c r="Y1835"/>
  <c r="AA1829"/>
  <c r="X1829"/>
  <c r="T1829"/>
  <c r="R1829"/>
  <c r="P1829"/>
  <c r="V1829"/>
  <c r="Y1829"/>
  <c r="S1829"/>
  <c r="Z1829"/>
  <c r="U1829"/>
  <c r="Q1829"/>
  <c r="W1829"/>
  <c r="U1825"/>
  <c r="W1825"/>
  <c r="P1825"/>
  <c r="AA1825"/>
  <c r="R1825"/>
  <c r="T1825"/>
  <c r="S1825"/>
  <c r="Z1825"/>
  <c r="Y1825"/>
  <c r="X1825"/>
  <c r="Q1825"/>
  <c r="V1825"/>
  <c r="V1819"/>
  <c r="Y1819"/>
  <c r="W1819"/>
  <c r="P1819"/>
  <c r="R1819"/>
  <c r="Q1819"/>
  <c r="U1819"/>
  <c r="T1819"/>
  <c r="S1819"/>
  <c r="Z1819"/>
  <c r="X1819"/>
  <c r="AA1819"/>
  <c r="V1815"/>
  <c r="AA1815"/>
  <c r="S1815"/>
  <c r="Q1815"/>
  <c r="W1815"/>
  <c r="U1815"/>
  <c r="X1815"/>
  <c r="R1815"/>
  <c r="T1815"/>
  <c r="P1815"/>
  <c r="Z1815"/>
  <c r="Y1815"/>
  <c r="V1809"/>
  <c r="AA1809"/>
  <c r="W1809"/>
  <c r="X1809"/>
  <c r="U1809"/>
  <c r="R1809"/>
  <c r="P1809"/>
  <c r="Y1809"/>
  <c r="T1809"/>
  <c r="Z1809"/>
  <c r="Q1809"/>
  <c r="S1809"/>
  <c r="X1805"/>
  <c r="W1805"/>
  <c r="P1805"/>
  <c r="S1805"/>
  <c r="Q1805"/>
  <c r="R1805"/>
  <c r="AA1805"/>
  <c r="V1805"/>
  <c r="Z1805"/>
  <c r="U1805"/>
  <c r="T1805"/>
  <c r="Y1805"/>
  <c r="W1799"/>
  <c r="U1799"/>
  <c r="V1799"/>
  <c r="AA1799"/>
  <c r="T1799"/>
  <c r="Z1799"/>
  <c r="X1799"/>
  <c r="Y1799"/>
  <c r="S1799"/>
  <c r="Q1799"/>
  <c r="P1799"/>
  <c r="R1799"/>
  <c r="X1795"/>
  <c r="W1795"/>
  <c r="P1795"/>
  <c r="AA1795"/>
  <c r="S1795"/>
  <c r="Q1795"/>
  <c r="V1795"/>
  <c r="U1795"/>
  <c r="R1795"/>
  <c r="T1795"/>
  <c r="Y1795"/>
  <c r="Z1795"/>
  <c r="V1789"/>
  <c r="R1789"/>
  <c r="P1789"/>
  <c r="Q1789"/>
  <c r="T1789"/>
  <c r="W1789"/>
  <c r="X1789"/>
  <c r="Z1789"/>
  <c r="U1789"/>
  <c r="AA1789"/>
  <c r="Y1789"/>
  <c r="S1789"/>
  <c r="P1785"/>
  <c r="U1785"/>
  <c r="Q1785"/>
  <c r="R1785"/>
  <c r="S1785"/>
  <c r="AA1785"/>
  <c r="Y1785"/>
  <c r="Z1785"/>
  <c r="W1785"/>
  <c r="T1785"/>
  <c r="V1785"/>
  <c r="X1785"/>
  <c r="T1779"/>
  <c r="Y1779"/>
  <c r="AA1779"/>
  <c r="R1779"/>
  <c r="W1779"/>
  <c r="S1779"/>
  <c r="Q1779"/>
  <c r="Z1779"/>
  <c r="X1779"/>
  <c r="V1779"/>
  <c r="U1779"/>
  <c r="P1779"/>
  <c r="X1775"/>
  <c r="U1775"/>
  <c r="W1775"/>
  <c r="Q1775"/>
  <c r="V1775"/>
  <c r="P1775"/>
  <c r="T1775"/>
  <c r="AA1775"/>
  <c r="S1775"/>
  <c r="R1775"/>
  <c r="Y1775"/>
  <c r="Z1775"/>
  <c r="R1769"/>
  <c r="U1769"/>
  <c r="S1769"/>
  <c r="AA1769"/>
  <c r="Y1769"/>
  <c r="W1769"/>
  <c r="X1769"/>
  <c r="P1769"/>
  <c r="V1769"/>
  <c r="T1769"/>
  <c r="Z1769"/>
  <c r="Q1769"/>
  <c r="S1764"/>
  <c r="Y1764"/>
  <c r="T1764"/>
  <c r="V1764"/>
  <c r="AA1764"/>
  <c r="Q1764"/>
  <c r="W1764"/>
  <c r="U1764"/>
  <c r="Z1764"/>
  <c r="R1764"/>
  <c r="X1764"/>
  <c r="P1764"/>
  <c r="U1760"/>
  <c r="W1760"/>
  <c r="X1760"/>
  <c r="T1760"/>
  <c r="S1760"/>
  <c r="V1760"/>
  <c r="R1760"/>
  <c r="Q1760"/>
  <c r="P1760"/>
  <c r="AA1760"/>
  <c r="Y1760"/>
  <c r="Z1760"/>
  <c r="Z1754"/>
  <c r="P1754"/>
  <c r="AA1754"/>
  <c r="S1754"/>
  <c r="Y1754"/>
  <c r="V1754"/>
  <c r="T1754"/>
  <c r="R1754"/>
  <c r="Q1754"/>
  <c r="X1754"/>
  <c r="U1754"/>
  <c r="W1754"/>
  <c r="AA1750"/>
  <c r="Q1750"/>
  <c r="U1750"/>
  <c r="W1750"/>
  <c r="S1750"/>
  <c r="V1750"/>
  <c r="T1750"/>
  <c r="X1750"/>
  <c r="R1750"/>
  <c r="P1750"/>
  <c r="Y1750"/>
  <c r="Z1750"/>
  <c r="AA1744"/>
  <c r="Q1744"/>
  <c r="Y1744"/>
  <c r="Z1744"/>
  <c r="R1744"/>
  <c r="P1744"/>
  <c r="X1744"/>
  <c r="W1744"/>
  <c r="U1744"/>
  <c r="S1744"/>
  <c r="T1744"/>
  <c r="V1744"/>
  <c r="X1740"/>
  <c r="W1740"/>
  <c r="T1740"/>
  <c r="R1740"/>
  <c r="U1740"/>
  <c r="Q1740"/>
  <c r="AA1740"/>
  <c r="P1740"/>
  <c r="S1740"/>
  <c r="V1740"/>
  <c r="Y1740"/>
  <c r="Z1740"/>
  <c r="Z1734"/>
  <c r="P1734"/>
  <c r="V1734"/>
  <c r="T1734"/>
  <c r="U1734"/>
  <c r="R1734"/>
  <c r="X1734"/>
  <c r="AA1734"/>
  <c r="S1734"/>
  <c r="Q1734"/>
  <c r="Y1734"/>
  <c r="W1734"/>
  <c r="X1730"/>
  <c r="U1730"/>
  <c r="Q1730"/>
  <c r="W1730"/>
  <c r="T1730"/>
  <c r="V1730"/>
  <c r="AA1730"/>
  <c r="P1730"/>
  <c r="S1730"/>
  <c r="R1730"/>
  <c r="Y1730"/>
  <c r="Z1730"/>
  <c r="X1724"/>
  <c r="V1724"/>
  <c r="AA1724"/>
  <c r="Q1724"/>
  <c r="W1724"/>
  <c r="U1724"/>
  <c r="P1724"/>
  <c r="Z1724"/>
  <c r="R1724"/>
  <c r="S1724"/>
  <c r="Y1724"/>
  <c r="T1724"/>
  <c r="X1720"/>
  <c r="S1720"/>
  <c r="V1720"/>
  <c r="U1720"/>
  <c r="W1720"/>
  <c r="Q1720"/>
  <c r="T1720"/>
  <c r="P1720"/>
  <c r="AA1720"/>
  <c r="Y1720"/>
  <c r="Z1720"/>
  <c r="R1720"/>
  <c r="V1714"/>
  <c r="Y1714"/>
  <c r="T1714"/>
  <c r="W1714"/>
  <c r="Q1714"/>
  <c r="AA1714"/>
  <c r="S1714"/>
  <c r="R1714"/>
  <c r="Z1714"/>
  <c r="P1714"/>
  <c r="X1714"/>
  <c r="U1714"/>
  <c r="AA1710"/>
  <c r="V1710"/>
  <c r="T1710"/>
  <c r="U1710"/>
  <c r="X1710"/>
  <c r="P1710"/>
  <c r="W1710"/>
  <c r="Q1710"/>
  <c r="R1710"/>
  <c r="Y1710"/>
  <c r="S1710"/>
  <c r="Z1710"/>
  <c r="R1704"/>
  <c r="W1704"/>
  <c r="S1704"/>
  <c r="T1704"/>
  <c r="AA1704"/>
  <c r="Q1704"/>
  <c r="Y1704"/>
  <c r="U1704"/>
  <c r="P1704"/>
  <c r="X1704"/>
  <c r="V1704"/>
  <c r="Z1704"/>
  <c r="Q1700"/>
  <c r="AA1700"/>
  <c r="P1700"/>
  <c r="W1700"/>
  <c r="X1700"/>
  <c r="U1700"/>
  <c r="T1700"/>
  <c r="S1700"/>
  <c r="R1700"/>
  <c r="Y1700"/>
  <c r="Z1700"/>
  <c r="V1700"/>
  <c r="S1694"/>
  <c r="Q1694"/>
  <c r="Y1694"/>
  <c r="R1694"/>
  <c r="X1694"/>
  <c r="W1694"/>
  <c r="Z1694"/>
  <c r="P1694"/>
  <c r="V1694"/>
  <c r="T1694"/>
  <c r="AA1694"/>
  <c r="U1694"/>
  <c r="Q1690"/>
  <c r="W1690"/>
  <c r="V1690"/>
  <c r="P1690"/>
  <c r="AA1690"/>
  <c r="U1690"/>
  <c r="T1690"/>
  <c r="S1690"/>
  <c r="R1690"/>
  <c r="Y1690"/>
  <c r="X1690"/>
  <c r="Z1690"/>
  <c r="Z1684"/>
  <c r="R1684"/>
  <c r="X1684"/>
  <c r="P1684"/>
  <c r="S1684"/>
  <c r="Y1684"/>
  <c r="T1684"/>
  <c r="V1684"/>
  <c r="AA1684"/>
  <c r="Q1684"/>
  <c r="W1684"/>
  <c r="U1684"/>
  <c r="U1680"/>
  <c r="W1680"/>
  <c r="X1680"/>
  <c r="AA1680"/>
  <c r="V1680"/>
  <c r="Q1680"/>
  <c r="P1680"/>
  <c r="T1680"/>
  <c r="S1680"/>
  <c r="R1680"/>
  <c r="Y1680"/>
  <c r="Z1680"/>
  <c r="Z1674"/>
  <c r="P1674"/>
  <c r="X1674"/>
  <c r="U1674"/>
  <c r="W1674"/>
  <c r="AA1674"/>
  <c r="S1674"/>
  <c r="Y1674"/>
  <c r="V1674"/>
  <c r="T1674"/>
  <c r="R1674"/>
  <c r="Q1674"/>
  <c r="X1670"/>
  <c r="AA1670"/>
  <c r="Q1670"/>
  <c r="S1670"/>
  <c r="Y1670"/>
  <c r="U1670"/>
  <c r="V1670"/>
  <c r="W1670"/>
  <c r="P1670"/>
  <c r="T1670"/>
  <c r="R1670"/>
  <c r="Z1670"/>
  <c r="AA1664"/>
  <c r="Q1664"/>
  <c r="W1664"/>
  <c r="U1664"/>
  <c r="S1664"/>
  <c r="T1664"/>
  <c r="Y1664"/>
  <c r="Z1664"/>
  <c r="R1664"/>
  <c r="P1664"/>
  <c r="X1664"/>
  <c r="V1664"/>
  <c r="X1660"/>
  <c r="U1660"/>
  <c r="AA1660"/>
  <c r="Y1660"/>
  <c r="W1660"/>
  <c r="V1660"/>
  <c r="S1660"/>
  <c r="T1660"/>
  <c r="P1660"/>
  <c r="Q1660"/>
  <c r="R1660"/>
  <c r="Z1660"/>
  <c r="AA1654"/>
  <c r="S1654"/>
  <c r="Q1654"/>
  <c r="Y1654"/>
  <c r="Z1654"/>
  <c r="P1654"/>
  <c r="V1654"/>
  <c r="T1654"/>
  <c r="U1654"/>
  <c r="R1654"/>
  <c r="X1654"/>
  <c r="W1654"/>
  <c r="X1650"/>
  <c r="Q1650"/>
  <c r="U1650"/>
  <c r="W1650"/>
  <c r="V1650"/>
  <c r="Y1650"/>
  <c r="AA1650"/>
  <c r="S1650"/>
  <c r="R1650"/>
  <c r="P1650"/>
  <c r="T1650"/>
  <c r="Z1650"/>
  <c r="X1644"/>
  <c r="V1644"/>
  <c r="AA1644"/>
  <c r="Q1644"/>
  <c r="W1644"/>
  <c r="U1644"/>
  <c r="P1644"/>
  <c r="Z1644"/>
  <c r="R1644"/>
  <c r="S1644"/>
  <c r="Y1644"/>
  <c r="T1644"/>
  <c r="Q1640"/>
  <c r="W1640"/>
  <c r="P1640"/>
  <c r="S1640"/>
  <c r="R1640"/>
  <c r="Y1640"/>
  <c r="U1640"/>
  <c r="X1640"/>
  <c r="AA1640"/>
  <c r="T1640"/>
  <c r="V1640"/>
  <c r="Z1640"/>
  <c r="Y1634"/>
  <c r="V1634"/>
  <c r="R1634"/>
  <c r="Z1634"/>
  <c r="P1634"/>
  <c r="X1634"/>
  <c r="T1634"/>
  <c r="W1634"/>
  <c r="Q1634"/>
  <c r="AA1634"/>
  <c r="S1634"/>
  <c r="U1634"/>
  <c r="U1630"/>
  <c r="Q1630"/>
  <c r="V1630"/>
  <c r="S1630"/>
  <c r="W1630"/>
  <c r="AA1630"/>
  <c r="R1630"/>
  <c r="T1630"/>
  <c r="P1630"/>
  <c r="Y1630"/>
  <c r="Z1630"/>
  <c r="X1630"/>
  <c r="R1624"/>
  <c r="W1624"/>
  <c r="U1624"/>
  <c r="P1624"/>
  <c r="X1624"/>
  <c r="V1624"/>
  <c r="Z1624"/>
  <c r="S1624"/>
  <c r="T1624"/>
  <c r="AA1624"/>
  <c r="Q1624"/>
  <c r="Y1624"/>
  <c r="W1620"/>
  <c r="Q1620"/>
  <c r="P1620"/>
  <c r="T1620"/>
  <c r="AA1620"/>
  <c r="U1620"/>
  <c r="X1620"/>
  <c r="R1620"/>
  <c r="V1620"/>
  <c r="S1620"/>
  <c r="Y1620"/>
  <c r="Z1620"/>
  <c r="S1614"/>
  <c r="U1614"/>
  <c r="Q1614"/>
  <c r="Y1614"/>
  <c r="R1614"/>
  <c r="X1614"/>
  <c r="W1614"/>
  <c r="Z1614"/>
  <c r="P1614"/>
  <c r="V1614"/>
  <c r="T1614"/>
  <c r="AA1614"/>
  <c r="X1610"/>
  <c r="W1610"/>
  <c r="AA1610"/>
  <c r="Q1610"/>
  <c r="R1610"/>
  <c r="S1610"/>
  <c r="T1610"/>
  <c r="Z1610"/>
  <c r="U1610"/>
  <c r="V1610"/>
  <c r="P1610"/>
  <c r="Y1610"/>
  <c r="S1604"/>
  <c r="Y1604"/>
  <c r="T1604"/>
  <c r="V1604"/>
  <c r="AA1604"/>
  <c r="Q1604"/>
  <c r="W1604"/>
  <c r="U1604"/>
  <c r="Z1604"/>
  <c r="R1604"/>
  <c r="X1604"/>
  <c r="P1604"/>
  <c r="W1600"/>
  <c r="Q1600"/>
  <c r="P1600"/>
  <c r="X1600"/>
  <c r="V1600"/>
  <c r="Y1600"/>
  <c r="Z1600"/>
  <c r="AA1600"/>
  <c r="U1600"/>
  <c r="T1600"/>
  <c r="R1600"/>
  <c r="S1600"/>
  <c r="Z1594"/>
  <c r="P1594"/>
  <c r="AA1594"/>
  <c r="S1594"/>
  <c r="Y1594"/>
  <c r="V1594"/>
  <c r="T1594"/>
  <c r="R1594"/>
  <c r="Q1594"/>
  <c r="X1594"/>
  <c r="U1594"/>
  <c r="W1594"/>
  <c r="U1590"/>
  <c r="Q1590"/>
  <c r="V1590"/>
  <c r="AA1590"/>
  <c r="R1590"/>
  <c r="Z1590"/>
  <c r="X1590"/>
  <c r="P1590"/>
  <c r="W1590"/>
  <c r="S1590"/>
  <c r="T1590"/>
  <c r="Y1590"/>
  <c r="S1584"/>
  <c r="AA1584"/>
  <c r="V1584"/>
  <c r="X1584"/>
  <c r="Q1584"/>
  <c r="T1584"/>
  <c r="P1584"/>
  <c r="Z1584"/>
  <c r="Y1584"/>
  <c r="W1584"/>
  <c r="U1584"/>
  <c r="R1584"/>
  <c r="U1580"/>
  <c r="Q1580"/>
  <c r="T1580"/>
  <c r="W1580"/>
  <c r="S1580"/>
  <c r="R1580"/>
  <c r="Z1580"/>
  <c r="X1580"/>
  <c r="P1580"/>
  <c r="V1580"/>
  <c r="AA1580"/>
  <c r="Y1580"/>
  <c r="Q1574"/>
  <c r="R1574"/>
  <c r="P1574"/>
  <c r="X1574"/>
  <c r="V1574"/>
  <c r="T1574"/>
  <c r="W1574"/>
  <c r="Z1574"/>
  <c r="U1574"/>
  <c r="S1574"/>
  <c r="AA1574"/>
  <c r="Y1574"/>
  <c r="AA1570"/>
  <c r="P1570"/>
  <c r="V1570"/>
  <c r="W1570"/>
  <c r="U1570"/>
  <c r="R1570"/>
  <c r="Q1570"/>
  <c r="T1570"/>
  <c r="S1570"/>
  <c r="Y1570"/>
  <c r="X1570"/>
  <c r="Z1570"/>
  <c r="P1564"/>
  <c r="T1564"/>
  <c r="R1564"/>
  <c r="Z1564"/>
  <c r="S1564"/>
  <c r="Y1564"/>
  <c r="W1564"/>
  <c r="Q1564"/>
  <c r="V1564"/>
  <c r="U1564"/>
  <c r="AA1564"/>
  <c r="X1564"/>
  <c r="W1560"/>
  <c r="T1560"/>
  <c r="R1560"/>
  <c r="P1560"/>
  <c r="AA1560"/>
  <c r="Y1560"/>
  <c r="Z1560"/>
  <c r="U1560"/>
  <c r="Q1560"/>
  <c r="X1560"/>
  <c r="V1560"/>
  <c r="S1560"/>
  <c r="AA1554"/>
  <c r="Y1554"/>
  <c r="R1554"/>
  <c r="X1554"/>
  <c r="V1554"/>
  <c r="S1554"/>
  <c r="P1554"/>
  <c r="U1554"/>
  <c r="Q1554"/>
  <c r="T1554"/>
  <c r="Z1554"/>
  <c r="W1554"/>
  <c r="W1550"/>
  <c r="U1550"/>
  <c r="Q1550"/>
  <c r="P1550"/>
  <c r="T1550"/>
  <c r="AA1550"/>
  <c r="R1550"/>
  <c r="Y1550"/>
  <c r="X1550"/>
  <c r="V1550"/>
  <c r="S1550"/>
  <c r="Z1550"/>
  <c r="Z1544"/>
  <c r="Y1544"/>
  <c r="U1544"/>
  <c r="S1544"/>
  <c r="AA1544"/>
  <c r="W1544"/>
  <c r="X1544"/>
  <c r="R1544"/>
  <c r="Q1544"/>
  <c r="T1544"/>
  <c r="P1544"/>
  <c r="V1544"/>
  <c r="Q1540"/>
  <c r="U1540"/>
  <c r="V1540"/>
  <c r="T1540"/>
  <c r="S1540"/>
  <c r="X1540"/>
  <c r="P1540"/>
  <c r="W1540"/>
  <c r="AA1540"/>
  <c r="R1540"/>
  <c r="Y1540"/>
  <c r="Z1540"/>
  <c r="U1534"/>
  <c r="X1534"/>
  <c r="V1534"/>
  <c r="S1534"/>
  <c r="AA1534"/>
  <c r="Y1534"/>
  <c r="P1534"/>
  <c r="T1534"/>
  <c r="W1534"/>
  <c r="R1534"/>
  <c r="Q1534"/>
  <c r="Z1534"/>
  <c r="U1530"/>
  <c r="X1530"/>
  <c r="T1530"/>
  <c r="Q1530"/>
  <c r="P1530"/>
  <c r="Y1530"/>
  <c r="Z1530"/>
  <c r="W1530"/>
  <c r="V1530"/>
  <c r="R1530"/>
  <c r="S1530"/>
  <c r="AA1530"/>
  <c r="T1524"/>
  <c r="V1524"/>
  <c r="P1524"/>
  <c r="R1524"/>
  <c r="Z1524"/>
  <c r="U1524"/>
  <c r="AA1524"/>
  <c r="X1524"/>
  <c r="S1524"/>
  <c r="Y1524"/>
  <c r="W1524"/>
  <c r="Q1524"/>
  <c r="X1520"/>
  <c r="U1520"/>
  <c r="T1520"/>
  <c r="V1520"/>
  <c r="AA1520"/>
  <c r="R1520"/>
  <c r="Y1520"/>
  <c r="Q1520"/>
  <c r="P1520"/>
  <c r="W1520"/>
  <c r="S1520"/>
  <c r="Z1520"/>
  <c r="T1514"/>
  <c r="Z1514"/>
  <c r="W1514"/>
  <c r="Y1514"/>
  <c r="R1514"/>
  <c r="X1514"/>
  <c r="V1514"/>
  <c r="U1514"/>
  <c r="Q1514"/>
  <c r="AA1514"/>
  <c r="S1514"/>
  <c r="P1514"/>
  <c r="U1510"/>
  <c r="Q1510"/>
  <c r="V1510"/>
  <c r="AA1510"/>
  <c r="P1510"/>
  <c r="T1510"/>
  <c r="S1510"/>
  <c r="Z1510"/>
  <c r="X1510"/>
  <c r="W1510"/>
  <c r="R1510"/>
  <c r="Y1510"/>
  <c r="S1504"/>
  <c r="Q1504"/>
  <c r="T1504"/>
  <c r="P1504"/>
  <c r="Z1504"/>
  <c r="Y1504"/>
  <c r="W1504"/>
  <c r="U1504"/>
  <c r="R1504"/>
  <c r="AA1504"/>
  <c r="V1504"/>
  <c r="X1504"/>
  <c r="U1500"/>
  <c r="T1500"/>
  <c r="P1500"/>
  <c r="Q1500"/>
  <c r="S1500"/>
  <c r="R1500"/>
  <c r="Y1500"/>
  <c r="Z1500"/>
  <c r="X1500"/>
  <c r="W1500"/>
  <c r="V1500"/>
  <c r="AA1500"/>
  <c r="R1494"/>
  <c r="Q1494"/>
  <c r="Z1494"/>
  <c r="U1494"/>
  <c r="S1494"/>
  <c r="AA1494"/>
  <c r="P1494"/>
  <c r="X1494"/>
  <c r="V1494"/>
  <c r="T1494"/>
  <c r="W1494"/>
  <c r="Y1494"/>
  <c r="Q1490"/>
  <c r="W1490"/>
  <c r="T1490"/>
  <c r="R1490"/>
  <c r="AA1490"/>
  <c r="Y1490"/>
  <c r="Z1490"/>
  <c r="X1490"/>
  <c r="U1490"/>
  <c r="S1490"/>
  <c r="P1490"/>
  <c r="V1490"/>
  <c r="P1484"/>
  <c r="S1484"/>
  <c r="Y1484"/>
  <c r="W1484"/>
  <c r="Q1484"/>
  <c r="V1484"/>
  <c r="U1484"/>
  <c r="AA1484"/>
  <c r="T1484"/>
  <c r="R1484"/>
  <c r="Z1484"/>
  <c r="X1484"/>
  <c r="X1480"/>
  <c r="U1480"/>
  <c r="V1480"/>
  <c r="T1480"/>
  <c r="S1480"/>
  <c r="AA1480"/>
  <c r="R1480"/>
  <c r="Z1480"/>
  <c r="P1480"/>
  <c r="W1480"/>
  <c r="Q1480"/>
  <c r="Y1480"/>
  <c r="AA1474"/>
  <c r="Y1474"/>
  <c r="R1474"/>
  <c r="X1474"/>
  <c r="V1474"/>
  <c r="S1474"/>
  <c r="P1474"/>
  <c r="U1474"/>
  <c r="Q1474"/>
  <c r="T1474"/>
  <c r="Z1474"/>
  <c r="W1474"/>
  <c r="X1470"/>
  <c r="S1470"/>
  <c r="AA1470"/>
  <c r="Q1470"/>
  <c r="Y1470"/>
  <c r="W1470"/>
  <c r="U1470"/>
  <c r="P1470"/>
  <c r="T1470"/>
  <c r="R1470"/>
  <c r="V1470"/>
  <c r="Z1470"/>
  <c r="Y1464"/>
  <c r="Z1464"/>
  <c r="W1464"/>
  <c r="X1464"/>
  <c r="R1464"/>
  <c r="Q1464"/>
  <c r="T1464"/>
  <c r="P1464"/>
  <c r="U1464"/>
  <c r="S1464"/>
  <c r="AA1464"/>
  <c r="V1464"/>
  <c r="P1460"/>
  <c r="U1460"/>
  <c r="T1460"/>
  <c r="V1460"/>
  <c r="W1460"/>
  <c r="AA1460"/>
  <c r="R1460"/>
  <c r="Z1460"/>
  <c r="X1460"/>
  <c r="Q1460"/>
  <c r="S1460"/>
  <c r="Y1460"/>
  <c r="U1454"/>
  <c r="X1454"/>
  <c r="T1454"/>
  <c r="W1454"/>
  <c r="R1454"/>
  <c r="Q1454"/>
  <c r="Z1454"/>
  <c r="V1454"/>
  <c r="S1454"/>
  <c r="AA1454"/>
  <c r="Y1454"/>
  <c r="P1454"/>
  <c r="W1450"/>
  <c r="T1450"/>
  <c r="U1450"/>
  <c r="P1450"/>
  <c r="R1450"/>
  <c r="Z1450"/>
  <c r="X1450"/>
  <c r="S1450"/>
  <c r="Q1450"/>
  <c r="V1450"/>
  <c r="AA1450"/>
  <c r="Y1450"/>
  <c r="T1444"/>
  <c r="R1444"/>
  <c r="Z1444"/>
  <c r="U1444"/>
  <c r="AA1444"/>
  <c r="X1444"/>
  <c r="S1444"/>
  <c r="Y1444"/>
  <c r="W1444"/>
  <c r="V1444"/>
  <c r="P1444"/>
  <c r="Q1444"/>
  <c r="P1440"/>
  <c r="T1440"/>
  <c r="Q1440"/>
  <c r="V1440"/>
  <c r="R1440"/>
  <c r="Y1440"/>
  <c r="X1440"/>
  <c r="S1440"/>
  <c r="U1440"/>
  <c r="W1440"/>
  <c r="AA1440"/>
  <c r="Z1440"/>
  <c r="U1434"/>
  <c r="Q1434"/>
  <c r="AA1434"/>
  <c r="S1434"/>
  <c r="T1434"/>
  <c r="Z1434"/>
  <c r="W1434"/>
  <c r="Y1434"/>
  <c r="R1434"/>
  <c r="X1434"/>
  <c r="V1434"/>
  <c r="P1434"/>
  <c r="U1430"/>
  <c r="W1430"/>
  <c r="S1430"/>
  <c r="AA1430"/>
  <c r="V1430"/>
  <c r="X1430"/>
  <c r="Q1430"/>
  <c r="T1430"/>
  <c r="P1430"/>
  <c r="R1430"/>
  <c r="Y1430"/>
  <c r="Z1430"/>
  <c r="S1424"/>
  <c r="AA1424"/>
  <c r="V1424"/>
  <c r="X1424"/>
  <c r="Q1424"/>
  <c r="T1424"/>
  <c r="P1424"/>
  <c r="Z1424"/>
  <c r="Y1424"/>
  <c r="W1424"/>
  <c r="U1424"/>
  <c r="R1424"/>
  <c r="Q1420"/>
  <c r="U1420"/>
  <c r="W1420"/>
  <c r="S1420"/>
  <c r="T1420"/>
  <c r="Z1420"/>
  <c r="X1420"/>
  <c r="P1420"/>
  <c r="V1420"/>
  <c r="AA1420"/>
  <c r="R1420"/>
  <c r="Y1420"/>
  <c r="Q1414"/>
  <c r="R1414"/>
  <c r="P1414"/>
  <c r="X1414"/>
  <c r="V1414"/>
  <c r="T1414"/>
  <c r="W1414"/>
  <c r="Z1414"/>
  <c r="U1414"/>
  <c r="S1414"/>
  <c r="AA1414"/>
  <c r="Y1414"/>
  <c r="U1410"/>
  <c r="W1410"/>
  <c r="V1410"/>
  <c r="S1410"/>
  <c r="X1410"/>
  <c r="P1410"/>
  <c r="T1410"/>
  <c r="R1410"/>
  <c r="Q1410"/>
  <c r="AA1410"/>
  <c r="Y1410"/>
  <c r="Z1410"/>
  <c r="P1404"/>
  <c r="T1404"/>
  <c r="R1404"/>
  <c r="Z1404"/>
  <c r="S1404"/>
  <c r="Y1404"/>
  <c r="W1404"/>
  <c r="Q1404"/>
  <c r="V1404"/>
  <c r="U1404"/>
  <c r="AA1404"/>
  <c r="X1404"/>
  <c r="P1400"/>
  <c r="S1400"/>
  <c r="Q1400"/>
  <c r="V1400"/>
  <c r="R1400"/>
  <c r="X1400"/>
  <c r="T1400"/>
  <c r="U1400"/>
  <c r="W1400"/>
  <c r="AA1400"/>
  <c r="Y1400"/>
  <c r="Z1400"/>
  <c r="AA1394"/>
  <c r="Y1394"/>
  <c r="R1394"/>
  <c r="X1394"/>
  <c r="V1394"/>
  <c r="S1394"/>
  <c r="P1394"/>
  <c r="U1394"/>
  <c r="Q1394"/>
  <c r="T1394"/>
  <c r="Z1394"/>
  <c r="W1394"/>
  <c r="X1390"/>
  <c r="W1390"/>
  <c r="Q1390"/>
  <c r="T1390"/>
  <c r="P1390"/>
  <c r="S1390"/>
  <c r="Z1390"/>
  <c r="U1390"/>
  <c r="R1390"/>
  <c r="V1390"/>
  <c r="AA1390"/>
  <c r="Y1390"/>
  <c r="Z1384"/>
  <c r="Y1384"/>
  <c r="U1384"/>
  <c r="S1384"/>
  <c r="AA1384"/>
  <c r="W1384"/>
  <c r="X1384"/>
  <c r="R1384"/>
  <c r="Q1384"/>
  <c r="T1384"/>
  <c r="P1384"/>
  <c r="V1384"/>
  <c r="U1380"/>
  <c r="X1380"/>
  <c r="W1380"/>
  <c r="Q1380"/>
  <c r="AA1380"/>
  <c r="R1380"/>
  <c r="S1380"/>
  <c r="P1380"/>
  <c r="T1380"/>
  <c r="V1380"/>
  <c r="Y1380"/>
  <c r="Z1380"/>
  <c r="U1374"/>
  <c r="X1374"/>
  <c r="V1374"/>
  <c r="S1374"/>
  <c r="AA1374"/>
  <c r="Y1374"/>
  <c r="P1374"/>
  <c r="T1374"/>
  <c r="W1374"/>
  <c r="R1374"/>
  <c r="Q1374"/>
  <c r="Z1374"/>
  <c r="X1370"/>
  <c r="P1370"/>
  <c r="R1370"/>
  <c r="S1370"/>
  <c r="Q1370"/>
  <c r="V1370"/>
  <c r="Y1370"/>
  <c r="Z1370"/>
  <c r="W1370"/>
  <c r="U1370"/>
  <c r="AA1370"/>
  <c r="T1370"/>
  <c r="T1364"/>
  <c r="V1364"/>
  <c r="P1364"/>
  <c r="R1364"/>
  <c r="Z1364"/>
  <c r="U1364"/>
  <c r="AA1364"/>
  <c r="X1364"/>
  <c r="S1364"/>
  <c r="Y1364"/>
  <c r="W1364"/>
  <c r="Q1364"/>
  <c r="X1360"/>
  <c r="V1360"/>
  <c r="S1360"/>
  <c r="T1360"/>
  <c r="R1360"/>
  <c r="AA1360"/>
  <c r="P1360"/>
  <c r="W1360"/>
  <c r="U1360"/>
  <c r="Q1360"/>
  <c r="Y1360"/>
  <c r="Z1360"/>
  <c r="T1354"/>
  <c r="Z1354"/>
  <c r="AA1354"/>
  <c r="R1354"/>
  <c r="X1354"/>
  <c r="V1354"/>
  <c r="Y1354"/>
  <c r="U1354"/>
  <c r="S1354"/>
  <c r="Q1354"/>
  <c r="W1354"/>
  <c r="P1354"/>
  <c r="U1350"/>
  <c r="W1350"/>
  <c r="R1350"/>
  <c r="T1350"/>
  <c r="AA1350"/>
  <c r="Q1350"/>
  <c r="Y1350"/>
  <c r="Z1350"/>
  <c r="X1350"/>
  <c r="P1350"/>
  <c r="S1350"/>
  <c r="V1350"/>
  <c r="W1344"/>
  <c r="U1344"/>
  <c r="T1344"/>
  <c r="P1344"/>
  <c r="Z1344"/>
  <c r="AA1344"/>
  <c r="Y1344"/>
  <c r="Q1344"/>
  <c r="R1344"/>
  <c r="V1344"/>
  <c r="X1344"/>
  <c r="S1344"/>
  <c r="X1340"/>
  <c r="U1340"/>
  <c r="Q1340"/>
  <c r="P1340"/>
  <c r="Y1340"/>
  <c r="R1340"/>
  <c r="W1340"/>
  <c r="T1340"/>
  <c r="S1340"/>
  <c r="V1340"/>
  <c r="AA1340"/>
  <c r="Z1340"/>
  <c r="R1334"/>
  <c r="U1334"/>
  <c r="Q1334"/>
  <c r="Z1334"/>
  <c r="Y1334"/>
  <c r="W1334"/>
  <c r="S1334"/>
  <c r="P1334"/>
  <c r="X1334"/>
  <c r="V1334"/>
  <c r="T1334"/>
  <c r="AA1334"/>
  <c r="P1330"/>
  <c r="AA1330"/>
  <c r="S1330"/>
  <c r="Y1330"/>
  <c r="X1330"/>
  <c r="W1330"/>
  <c r="U1330"/>
  <c r="Q1330"/>
  <c r="R1330"/>
  <c r="V1330"/>
  <c r="T1330"/>
  <c r="Z1330"/>
  <c r="Q1324"/>
  <c r="P1324"/>
  <c r="W1324"/>
  <c r="AA1324"/>
  <c r="U1324"/>
  <c r="V1324"/>
  <c r="Y1324"/>
  <c r="S1324"/>
  <c r="T1324"/>
  <c r="R1324"/>
  <c r="Z1324"/>
  <c r="X1324"/>
  <c r="W1320"/>
  <c r="U1320"/>
  <c r="Q1320"/>
  <c r="AA1320"/>
  <c r="T1320"/>
  <c r="R1320"/>
  <c r="X1320"/>
  <c r="V1320"/>
  <c r="S1320"/>
  <c r="P1320"/>
  <c r="Y1320"/>
  <c r="Z1320"/>
  <c r="R1314"/>
  <c r="X1314"/>
  <c r="V1314"/>
  <c r="Q1314"/>
  <c r="W1314"/>
  <c r="P1314"/>
  <c r="Y1314"/>
  <c r="U1314"/>
  <c r="S1314"/>
  <c r="T1314"/>
  <c r="Z1314"/>
  <c r="AA1314"/>
  <c r="X1310"/>
  <c r="U1310"/>
  <c r="T1310"/>
  <c r="R1310"/>
  <c r="Q1310"/>
  <c r="S1310"/>
  <c r="V1310"/>
  <c r="AA1310"/>
  <c r="Z1310"/>
  <c r="W1310"/>
  <c r="P1310"/>
  <c r="Y1310"/>
  <c r="Z1304"/>
  <c r="AA1304"/>
  <c r="X1304"/>
  <c r="R1304"/>
  <c r="S1304"/>
  <c r="U1304"/>
  <c r="T1304"/>
  <c r="P1304"/>
  <c r="Y1304"/>
  <c r="Q1304"/>
  <c r="W1304"/>
  <c r="V1304"/>
  <c r="X1300"/>
  <c r="R1300"/>
  <c r="V1300"/>
  <c r="AA1300"/>
  <c r="S1300"/>
  <c r="Y1300"/>
  <c r="U1300"/>
  <c r="Q1300"/>
  <c r="W1300"/>
  <c r="T1300"/>
  <c r="P1300"/>
  <c r="Z1300"/>
  <c r="Y1294"/>
  <c r="X1294"/>
  <c r="T1294"/>
  <c r="AA1294"/>
  <c r="R1294"/>
  <c r="U1294"/>
  <c r="S1294"/>
  <c r="Q1294"/>
  <c r="Z1294"/>
  <c r="V1294"/>
  <c r="W1294"/>
  <c r="P1294"/>
  <c r="R1290"/>
  <c r="Q1290"/>
  <c r="S1290"/>
  <c r="V1290"/>
  <c r="AA1290"/>
  <c r="P1290"/>
  <c r="X1290"/>
  <c r="U1290"/>
  <c r="W1290"/>
  <c r="T1290"/>
  <c r="Y1290"/>
  <c r="Z1290"/>
  <c r="T1284"/>
  <c r="R1284"/>
  <c r="Z1284"/>
  <c r="Y1284"/>
  <c r="X1284"/>
  <c r="Q1284"/>
  <c r="W1284"/>
  <c r="AA1284"/>
  <c r="V1284"/>
  <c r="P1284"/>
  <c r="S1284"/>
  <c r="U1284"/>
  <c r="U1280"/>
  <c r="T1280"/>
  <c r="AA1280"/>
  <c r="Q1280"/>
  <c r="V1280"/>
  <c r="Z1280"/>
  <c r="X1280"/>
  <c r="W1280"/>
  <c r="P1280"/>
  <c r="S1280"/>
  <c r="Y1280"/>
  <c r="R1280"/>
  <c r="Y1274"/>
  <c r="U1274"/>
  <c r="S1274"/>
  <c r="Q1274"/>
  <c r="W1274"/>
  <c r="T1274"/>
  <c r="Z1274"/>
  <c r="AA1274"/>
  <c r="R1274"/>
  <c r="X1274"/>
  <c r="V1274"/>
  <c r="P1274"/>
  <c r="AA1270"/>
  <c r="U1270"/>
  <c r="Q1270"/>
  <c r="V1270"/>
  <c r="S1270"/>
  <c r="R1270"/>
  <c r="Y1270"/>
  <c r="X1270"/>
  <c r="W1270"/>
  <c r="P1270"/>
  <c r="T1270"/>
  <c r="Z1270"/>
  <c r="W1264"/>
  <c r="V1264"/>
  <c r="X1264"/>
  <c r="U1264"/>
  <c r="T1264"/>
  <c r="P1264"/>
  <c r="Z1264"/>
  <c r="AA1264"/>
  <c r="Y1264"/>
  <c r="Q1264"/>
  <c r="R1264"/>
  <c r="S1264"/>
  <c r="X1260"/>
  <c r="AA1260"/>
  <c r="Q1260"/>
  <c r="P1260"/>
  <c r="T1260"/>
  <c r="Z1260"/>
  <c r="U1260"/>
  <c r="W1260"/>
  <c r="S1260"/>
  <c r="V1260"/>
  <c r="Y1260"/>
  <c r="R1260"/>
  <c r="U1254"/>
  <c r="R1254"/>
  <c r="S1254"/>
  <c r="P1254"/>
  <c r="X1254"/>
  <c r="V1254"/>
  <c r="T1254"/>
  <c r="AA1254"/>
  <c r="Q1254"/>
  <c r="Z1254"/>
  <c r="Y1254"/>
  <c r="W1254"/>
  <c r="X1250"/>
  <c r="W1250"/>
  <c r="U1250"/>
  <c r="Y1250"/>
  <c r="Z1250"/>
  <c r="Q1250"/>
  <c r="P1250"/>
  <c r="T1250"/>
  <c r="AA1250"/>
  <c r="R1250"/>
  <c r="S1250"/>
  <c r="V1250"/>
  <c r="Q1244"/>
  <c r="P1244"/>
  <c r="S1244"/>
  <c r="T1244"/>
  <c r="R1244"/>
  <c r="Z1244"/>
  <c r="W1244"/>
  <c r="AA1244"/>
  <c r="U1244"/>
  <c r="V1244"/>
  <c r="Y1244"/>
  <c r="X1244"/>
  <c r="X1240"/>
  <c r="T1240"/>
  <c r="AA1240"/>
  <c r="Q1240"/>
  <c r="U1240"/>
  <c r="Y1240"/>
  <c r="W1240"/>
  <c r="V1240"/>
  <c r="S1240"/>
  <c r="R1240"/>
  <c r="P1240"/>
  <c r="Z1240"/>
  <c r="R1234"/>
  <c r="X1234"/>
  <c r="V1234"/>
  <c r="Q1234"/>
  <c r="W1234"/>
  <c r="P1234"/>
  <c r="Y1234"/>
  <c r="U1234"/>
  <c r="S1234"/>
  <c r="T1234"/>
  <c r="Z1234"/>
  <c r="AA1234"/>
  <c r="W1230"/>
  <c r="P1230"/>
  <c r="AA1230"/>
  <c r="S1230"/>
  <c r="T1230"/>
  <c r="Y1230"/>
  <c r="X1230"/>
  <c r="U1230"/>
  <c r="V1230"/>
  <c r="Q1230"/>
  <c r="R1230"/>
  <c r="Z1230"/>
  <c r="Z1224"/>
  <c r="Y1224"/>
  <c r="Q1224"/>
  <c r="W1224"/>
  <c r="AA1224"/>
  <c r="X1224"/>
  <c r="R1224"/>
  <c r="S1224"/>
  <c r="U1224"/>
  <c r="T1224"/>
  <c r="P1224"/>
  <c r="V1224"/>
  <c r="X1220"/>
  <c r="T1220"/>
  <c r="W1220"/>
  <c r="R1220"/>
  <c r="Y1220"/>
  <c r="Z1220"/>
  <c r="U1220"/>
  <c r="AA1220"/>
  <c r="Q1220"/>
  <c r="V1220"/>
  <c r="S1220"/>
  <c r="P1220"/>
  <c r="Y1214"/>
  <c r="X1214"/>
  <c r="V1214"/>
  <c r="W1214"/>
  <c r="P1214"/>
  <c r="T1214"/>
  <c r="AA1214"/>
  <c r="R1214"/>
  <c r="U1214"/>
  <c r="S1214"/>
  <c r="Q1214"/>
  <c r="Z1214"/>
  <c r="AA1210"/>
  <c r="X1210"/>
  <c r="Q1210"/>
  <c r="R1210"/>
  <c r="S1210"/>
  <c r="T1210"/>
  <c r="Z1210"/>
  <c r="U1210"/>
  <c r="W1210"/>
  <c r="V1210"/>
  <c r="P1210"/>
  <c r="Y1210"/>
  <c r="T1204"/>
  <c r="V1204"/>
  <c r="P1204"/>
  <c r="S1204"/>
  <c r="R1204"/>
  <c r="Z1204"/>
  <c r="Y1204"/>
  <c r="X1204"/>
  <c r="Q1204"/>
  <c r="W1204"/>
  <c r="AA1204"/>
  <c r="U1204"/>
  <c r="X1200"/>
  <c r="AA1200"/>
  <c r="Q1200"/>
  <c r="P1200"/>
  <c r="R1200"/>
  <c r="Y1200"/>
  <c r="Z1200"/>
  <c r="U1200"/>
  <c r="W1200"/>
  <c r="S1200"/>
  <c r="T1200"/>
  <c r="V1200"/>
  <c r="T1194"/>
  <c r="Z1194"/>
  <c r="AA1194"/>
  <c r="R1194"/>
  <c r="X1194"/>
  <c r="V1194"/>
  <c r="Y1194"/>
  <c r="U1194"/>
  <c r="S1194"/>
  <c r="Q1194"/>
  <c r="W1194"/>
  <c r="P1194"/>
  <c r="X1190"/>
  <c r="U1190"/>
  <c r="W1190"/>
  <c r="V1190"/>
  <c r="S1190"/>
  <c r="T1190"/>
  <c r="AA1190"/>
  <c r="Q1190"/>
  <c r="P1190"/>
  <c r="Y1190"/>
  <c r="R1190"/>
  <c r="Z1190"/>
  <c r="W1184"/>
  <c r="U1184"/>
  <c r="T1184"/>
  <c r="P1184"/>
  <c r="Z1184"/>
  <c r="AA1184"/>
  <c r="Y1184"/>
  <c r="Q1184"/>
  <c r="R1184"/>
  <c r="V1184"/>
  <c r="X1184"/>
  <c r="S1184"/>
  <c r="T1180"/>
  <c r="Q1180"/>
  <c r="V1180"/>
  <c r="Y1180"/>
  <c r="Z1180"/>
  <c r="X1180"/>
  <c r="U1180"/>
  <c r="W1180"/>
  <c r="P1180"/>
  <c r="S1180"/>
  <c r="AA1180"/>
  <c r="R1180"/>
  <c r="R1174"/>
  <c r="U1174"/>
  <c r="Q1174"/>
  <c r="Z1174"/>
  <c r="Y1174"/>
  <c r="W1174"/>
  <c r="S1174"/>
  <c r="P1174"/>
  <c r="X1174"/>
  <c r="V1174"/>
  <c r="T1174"/>
  <c r="AA1174"/>
  <c r="X1170"/>
  <c r="P1170"/>
  <c r="Q1170"/>
  <c r="V1170"/>
  <c r="R1170"/>
  <c r="T1170"/>
  <c r="S1170"/>
  <c r="Z1170"/>
  <c r="AA1170"/>
  <c r="U1170"/>
  <c r="W1170"/>
  <c r="Y1170"/>
  <c r="Q1164"/>
  <c r="P1164"/>
  <c r="W1164"/>
  <c r="AA1164"/>
  <c r="U1164"/>
  <c r="V1164"/>
  <c r="Y1164"/>
  <c r="S1164"/>
  <c r="T1164"/>
  <c r="R1164"/>
  <c r="Z1164"/>
  <c r="X1164"/>
  <c r="V1160"/>
  <c r="Q1160"/>
  <c r="R1160"/>
  <c r="Y1160"/>
  <c r="X1160"/>
  <c r="S1160"/>
  <c r="W1160"/>
  <c r="AA1160"/>
  <c r="U1160"/>
  <c r="T1160"/>
  <c r="P1160"/>
  <c r="Z1160"/>
  <c r="R1154"/>
  <c r="X1154"/>
  <c r="V1154"/>
  <c r="Q1154"/>
  <c r="W1154"/>
  <c r="P1154"/>
  <c r="Y1154"/>
  <c r="U1154"/>
  <c r="S1154"/>
  <c r="T1154"/>
  <c r="Z1154"/>
  <c r="AA1154"/>
  <c r="W1150"/>
  <c r="U1150"/>
  <c r="P1150"/>
  <c r="Q1150"/>
  <c r="AA1150"/>
  <c r="S1150"/>
  <c r="V1150"/>
  <c r="Z1150"/>
  <c r="X1150"/>
  <c r="T1150"/>
  <c r="R1150"/>
  <c r="Y1150"/>
  <c r="Z1144"/>
  <c r="AA1144"/>
  <c r="X1144"/>
  <c r="R1144"/>
  <c r="S1144"/>
  <c r="U1144"/>
  <c r="T1144"/>
  <c r="P1144"/>
  <c r="Y1144"/>
  <c r="Q1144"/>
  <c r="W1144"/>
  <c r="V1144"/>
  <c r="X1140"/>
  <c r="AA1140"/>
  <c r="T1140"/>
  <c r="P1140"/>
  <c r="Y1140"/>
  <c r="U1140"/>
  <c r="V1140"/>
  <c r="W1140"/>
  <c r="Q1140"/>
  <c r="R1140"/>
  <c r="S1140"/>
  <c r="Z1140"/>
  <c r="Y1134"/>
  <c r="X1134"/>
  <c r="T1134"/>
  <c r="AA1134"/>
  <c r="R1134"/>
  <c r="U1134"/>
  <c r="S1134"/>
  <c r="Q1134"/>
  <c r="Z1134"/>
  <c r="V1134"/>
  <c r="W1134"/>
  <c r="P1134"/>
  <c r="X1130"/>
  <c r="U1130"/>
  <c r="W1130"/>
  <c r="AA1130"/>
  <c r="S1130"/>
  <c r="R1130"/>
  <c r="V1130"/>
  <c r="P1130"/>
  <c r="Y1130"/>
  <c r="T1130"/>
  <c r="Q1130"/>
  <c r="Z1130"/>
  <c r="T1124"/>
  <c r="R1124"/>
  <c r="Z1124"/>
  <c r="Y1124"/>
  <c r="X1124"/>
  <c r="Q1124"/>
  <c r="W1124"/>
  <c r="AA1124"/>
  <c r="V1124"/>
  <c r="P1124"/>
  <c r="S1124"/>
  <c r="U1124"/>
  <c r="X1120"/>
  <c r="V1120"/>
  <c r="P1120"/>
  <c r="Q1120"/>
  <c r="Y1120"/>
  <c r="Z1120"/>
  <c r="U1120"/>
  <c r="W1120"/>
  <c r="S1120"/>
  <c r="T1120"/>
  <c r="AA1120"/>
  <c r="R1120"/>
  <c r="Y1114"/>
  <c r="U1114"/>
  <c r="S1114"/>
  <c r="Q1114"/>
  <c r="W1114"/>
  <c r="T1114"/>
  <c r="Z1114"/>
  <c r="AA1114"/>
  <c r="R1114"/>
  <c r="X1114"/>
  <c r="V1114"/>
  <c r="P1114"/>
  <c r="U1110"/>
  <c r="P1110"/>
  <c r="W1110"/>
  <c r="T1110"/>
  <c r="R1110"/>
  <c r="X1110"/>
  <c r="AA1110"/>
  <c r="V1110"/>
  <c r="Q1110"/>
  <c r="S1110"/>
  <c r="Y1110"/>
  <c r="Z1110"/>
  <c r="W1104"/>
  <c r="V1104"/>
  <c r="X1104"/>
  <c r="U1104"/>
  <c r="T1104"/>
  <c r="P1104"/>
  <c r="Z1104"/>
  <c r="AA1104"/>
  <c r="Y1104"/>
  <c r="Q1104"/>
  <c r="R1104"/>
  <c r="S1104"/>
  <c r="U1100"/>
  <c r="Q1100"/>
  <c r="AA1100"/>
  <c r="T1100"/>
  <c r="R1100"/>
  <c r="P1100"/>
  <c r="Z1100"/>
  <c r="X1100"/>
  <c r="W1100"/>
  <c r="V1100"/>
  <c r="S1100"/>
  <c r="Y1100"/>
  <c r="U1094"/>
  <c r="R1094"/>
  <c r="S1094"/>
  <c r="P1094"/>
  <c r="X1094"/>
  <c r="V1094"/>
  <c r="T1094"/>
  <c r="AA1094"/>
  <c r="Q1094"/>
  <c r="Z1094"/>
  <c r="Y1094"/>
  <c r="W1094"/>
  <c r="AA1090"/>
  <c r="X1090"/>
  <c r="V1090"/>
  <c r="W1090"/>
  <c r="R1090"/>
  <c r="S1090"/>
  <c r="U1090"/>
  <c r="Q1090"/>
  <c r="P1090"/>
  <c r="T1090"/>
  <c r="Y1090"/>
  <c r="Z1090"/>
  <c r="Q1084"/>
  <c r="P1084"/>
  <c r="S1084"/>
  <c r="T1084"/>
  <c r="R1084"/>
  <c r="Z1084"/>
  <c r="W1084"/>
  <c r="AA1084"/>
  <c r="U1084"/>
  <c r="V1084"/>
  <c r="Y1084"/>
  <c r="X1084"/>
  <c r="U1080"/>
  <c r="S1080"/>
  <c r="T1080"/>
  <c r="AA1080"/>
  <c r="Q1080"/>
  <c r="Y1080"/>
  <c r="X1080"/>
  <c r="W1080"/>
  <c r="P1080"/>
  <c r="V1080"/>
  <c r="R1080"/>
  <c r="Z1080"/>
  <c r="R1074"/>
  <c r="X1074"/>
  <c r="V1074"/>
  <c r="Q1074"/>
  <c r="W1074"/>
  <c r="P1074"/>
  <c r="Y1074"/>
  <c r="U1074"/>
  <c r="S1074"/>
  <c r="T1074"/>
  <c r="Z1074"/>
  <c r="AA1074"/>
  <c r="AA1070"/>
  <c r="R1070"/>
  <c r="S1070"/>
  <c r="T1070"/>
  <c r="Y1070"/>
  <c r="X1070"/>
  <c r="U1070"/>
  <c r="W1070"/>
  <c r="P1070"/>
  <c r="V1070"/>
  <c r="Q1070"/>
  <c r="Z1070"/>
  <c r="Z1064"/>
  <c r="Y1064"/>
  <c r="Q1064"/>
  <c r="W1064"/>
  <c r="AA1064"/>
  <c r="X1064"/>
  <c r="R1064"/>
  <c r="S1064"/>
  <c r="U1064"/>
  <c r="T1064"/>
  <c r="P1064"/>
  <c r="V1064"/>
  <c r="X1060"/>
  <c r="AA1060"/>
  <c r="R1060"/>
  <c r="W1060"/>
  <c r="P1060"/>
  <c r="S1060"/>
  <c r="U1060"/>
  <c r="V1060"/>
  <c r="T1060"/>
  <c r="Q1060"/>
  <c r="Y1060"/>
  <c r="Z1060"/>
  <c r="Y1054"/>
  <c r="X1054"/>
  <c r="V1054"/>
  <c r="W1054"/>
  <c r="P1054"/>
  <c r="T1054"/>
  <c r="AA1054"/>
  <c r="R1054"/>
  <c r="U1054"/>
  <c r="S1054"/>
  <c r="Q1054"/>
  <c r="Z1054"/>
  <c r="U1050"/>
  <c r="Q1050"/>
  <c r="AA1050"/>
  <c r="S1050"/>
  <c r="R1050"/>
  <c r="X1050"/>
  <c r="W1050"/>
  <c r="V1050"/>
  <c r="P1050"/>
  <c r="T1050"/>
  <c r="Y1050"/>
  <c r="Z1050"/>
  <c r="T1044"/>
  <c r="V1044"/>
  <c r="P1044"/>
  <c r="S1044"/>
  <c r="R1044"/>
  <c r="Z1044"/>
  <c r="Y1044"/>
  <c r="X1044"/>
  <c r="Q1044"/>
  <c r="W1044"/>
  <c r="AA1044"/>
  <c r="U1044"/>
  <c r="U1040"/>
  <c r="R1040"/>
  <c r="Q1040"/>
  <c r="V1040"/>
  <c r="Y1040"/>
  <c r="X1040"/>
  <c r="W1040"/>
  <c r="P1040"/>
  <c r="T1040"/>
  <c r="AA1040"/>
  <c r="S1040"/>
  <c r="Z1040"/>
  <c r="T1034"/>
  <c r="Z1034"/>
  <c r="AA1034"/>
  <c r="R1034"/>
  <c r="X1034"/>
  <c r="V1034"/>
  <c r="Y1034"/>
  <c r="U1034"/>
  <c r="S1034"/>
  <c r="Q1034"/>
  <c r="W1034"/>
  <c r="P1034"/>
  <c r="X1030"/>
  <c r="AA1030"/>
  <c r="Q1030"/>
  <c r="V1030"/>
  <c r="W1030"/>
  <c r="R1030"/>
  <c r="Y1030"/>
  <c r="U1030"/>
  <c r="P1030"/>
  <c r="S1030"/>
  <c r="T1030"/>
  <c r="Z1030"/>
  <c r="W1024"/>
  <c r="U1024"/>
  <c r="T1024"/>
  <c r="P1024"/>
  <c r="Z1024"/>
  <c r="AA1024"/>
  <c r="Y1024"/>
  <c r="Q1024"/>
  <c r="R1024"/>
  <c r="V1024"/>
  <c r="X1024"/>
  <c r="S1024"/>
  <c r="W1020"/>
  <c r="V1020"/>
  <c r="T1020"/>
  <c r="R1020"/>
  <c r="X1020"/>
  <c r="U1020"/>
  <c r="S1020"/>
  <c r="Q1020"/>
  <c r="AA1020"/>
  <c r="P1020"/>
  <c r="Y1020"/>
  <c r="Z1020"/>
  <c r="R1014"/>
  <c r="U1014"/>
  <c r="Q1014"/>
  <c r="Z1014"/>
  <c r="Y1014"/>
  <c r="W1014"/>
  <c r="S1014"/>
  <c r="P1014"/>
  <c r="X1014"/>
  <c r="V1014"/>
  <c r="T1014"/>
  <c r="AA1014"/>
  <c r="W1010"/>
  <c r="U1010"/>
  <c r="V1010"/>
  <c r="P1010"/>
  <c r="Q1010"/>
  <c r="T1010"/>
  <c r="X1010"/>
  <c r="S1010"/>
  <c r="R1010"/>
  <c r="AA1010"/>
  <c r="Y1010"/>
  <c r="Z1010"/>
  <c r="Q1004"/>
  <c r="P1004"/>
  <c r="W1004"/>
  <c r="AA1004"/>
  <c r="U1004"/>
  <c r="V1004"/>
  <c r="Y1004"/>
  <c r="S1004"/>
  <c r="T1004"/>
  <c r="R1004"/>
  <c r="Z1004"/>
  <c r="X1004"/>
  <c r="X1000"/>
  <c r="AA1000"/>
  <c r="P1000"/>
  <c r="V1000"/>
  <c r="Y1000"/>
  <c r="Z1000"/>
  <c r="W1000"/>
  <c r="U1000"/>
  <c r="Q1000"/>
  <c r="T1000"/>
  <c r="S1000"/>
  <c r="R1000"/>
  <c r="R994"/>
  <c r="X994"/>
  <c r="V994"/>
  <c r="Q994"/>
  <c r="W994"/>
  <c r="P994"/>
  <c r="Y994"/>
  <c r="U994"/>
  <c r="S994"/>
  <c r="T994"/>
  <c r="Z994"/>
  <c r="AA994"/>
  <c r="U990"/>
  <c r="W990"/>
  <c r="R990"/>
  <c r="Q990"/>
  <c r="S990"/>
  <c r="V990"/>
  <c r="Y990"/>
  <c r="X990"/>
  <c r="P990"/>
  <c r="T990"/>
  <c r="AA990"/>
  <c r="Z990"/>
  <c r="Z984"/>
  <c r="AA984"/>
  <c r="X984"/>
  <c r="R984"/>
  <c r="S984"/>
  <c r="U984"/>
  <c r="T984"/>
  <c r="P984"/>
  <c r="Y984"/>
  <c r="Q984"/>
  <c r="W984"/>
  <c r="V984"/>
  <c r="X980"/>
  <c r="W980"/>
  <c r="U980"/>
  <c r="P980"/>
  <c r="V980"/>
  <c r="Q980"/>
  <c r="Y980"/>
  <c r="R980"/>
  <c r="T980"/>
  <c r="S980"/>
  <c r="AA980"/>
  <c r="Z980"/>
  <c r="Y974"/>
  <c r="X974"/>
  <c r="T974"/>
  <c r="AA974"/>
  <c r="R974"/>
  <c r="U974"/>
  <c r="S974"/>
  <c r="Q974"/>
  <c r="Z974"/>
  <c r="V974"/>
  <c r="W974"/>
  <c r="P974"/>
  <c r="U970"/>
  <c r="AA970"/>
  <c r="W970"/>
  <c r="P970"/>
  <c r="R970"/>
  <c r="Y970"/>
  <c r="X970"/>
  <c r="Q970"/>
  <c r="V970"/>
  <c r="T970"/>
  <c r="S970"/>
  <c r="Z970"/>
  <c r="T964"/>
  <c r="R964"/>
  <c r="Z964"/>
  <c r="Y964"/>
  <c r="X964"/>
  <c r="Q964"/>
  <c r="W964"/>
  <c r="AA964"/>
  <c r="V964"/>
  <c r="P964"/>
  <c r="S964"/>
  <c r="U964"/>
  <c r="X960"/>
  <c r="Q960"/>
  <c r="P960"/>
  <c r="Y960"/>
  <c r="U960"/>
  <c r="W960"/>
  <c r="T960"/>
  <c r="AA960"/>
  <c r="S960"/>
  <c r="V960"/>
  <c r="R960"/>
  <c r="Z960"/>
  <c r="Y954"/>
  <c r="U954"/>
  <c r="S954"/>
  <c r="Q954"/>
  <c r="W954"/>
  <c r="T954"/>
  <c r="Z954"/>
  <c r="AA954"/>
  <c r="R954"/>
  <c r="X954"/>
  <c r="V954"/>
  <c r="P954"/>
  <c r="X950"/>
  <c r="W950"/>
  <c r="V950"/>
  <c r="R950"/>
  <c r="T950"/>
  <c r="Y950"/>
  <c r="Z950"/>
  <c r="U950"/>
  <c r="S950"/>
  <c r="AA950"/>
  <c r="Q950"/>
  <c r="P950"/>
  <c r="W944"/>
  <c r="V944"/>
  <c r="X944"/>
  <c r="U944"/>
  <c r="T944"/>
  <c r="P944"/>
  <c r="Z944"/>
  <c r="AA944"/>
  <c r="Y944"/>
  <c r="Q944"/>
  <c r="R944"/>
  <c r="S944"/>
  <c r="X940"/>
  <c r="U940"/>
  <c r="V940"/>
  <c r="Q940"/>
  <c r="T940"/>
  <c r="S940"/>
  <c r="W940"/>
  <c r="P940"/>
  <c r="AA940"/>
  <c r="R940"/>
  <c r="Y940"/>
  <c r="Z940"/>
  <c r="U934"/>
  <c r="R934"/>
  <c r="S934"/>
  <c r="P934"/>
  <c r="X934"/>
  <c r="V934"/>
  <c r="T934"/>
  <c r="AA934"/>
  <c r="Q934"/>
  <c r="Z934"/>
  <c r="Y934"/>
  <c r="W934"/>
  <c r="AA930"/>
  <c r="U930"/>
  <c r="Q930"/>
  <c r="V930"/>
  <c r="X930"/>
  <c r="W930"/>
  <c r="T930"/>
  <c r="S930"/>
  <c r="Y930"/>
  <c r="P930"/>
  <c r="R930"/>
  <c r="Z930"/>
  <c r="Q924"/>
  <c r="P924"/>
  <c r="S924"/>
  <c r="T924"/>
  <c r="R924"/>
  <c r="Z924"/>
  <c r="W924"/>
  <c r="AA924"/>
  <c r="U924"/>
  <c r="V924"/>
  <c r="Y924"/>
  <c r="X924"/>
  <c r="X920"/>
  <c r="R920"/>
  <c r="S920"/>
  <c r="V920"/>
  <c r="Q920"/>
  <c r="W920"/>
  <c r="U920"/>
  <c r="Z920"/>
  <c r="AA920"/>
  <c r="T920"/>
  <c r="P920"/>
  <c r="Y920"/>
  <c r="R914"/>
  <c r="X914"/>
  <c r="V914"/>
  <c r="Q914"/>
  <c r="W914"/>
  <c r="P914"/>
  <c r="Y914"/>
  <c r="U914"/>
  <c r="S914"/>
  <c r="T914"/>
  <c r="Z914"/>
  <c r="AA914"/>
  <c r="AA910"/>
  <c r="U910"/>
  <c r="P910"/>
  <c r="X910"/>
  <c r="W910"/>
  <c r="Q910"/>
  <c r="T910"/>
  <c r="S910"/>
  <c r="Y910"/>
  <c r="Z910"/>
  <c r="V910"/>
  <c r="R910"/>
  <c r="Z904"/>
  <c r="Y904"/>
  <c r="Q904"/>
  <c r="W904"/>
  <c r="AA904"/>
  <c r="X904"/>
  <c r="R904"/>
  <c r="S904"/>
  <c r="U904"/>
  <c r="T904"/>
  <c r="P904"/>
  <c r="V904"/>
  <c r="X900"/>
  <c r="U900"/>
  <c r="W900"/>
  <c r="Q900"/>
  <c r="AA900"/>
  <c r="S900"/>
  <c r="P900"/>
  <c r="Y900"/>
  <c r="R900"/>
  <c r="Z900"/>
  <c r="T900"/>
  <c r="V900"/>
  <c r="Y894"/>
  <c r="X894"/>
  <c r="V894"/>
  <c r="W894"/>
  <c r="P894"/>
  <c r="T894"/>
  <c r="AA894"/>
  <c r="R894"/>
  <c r="U894"/>
  <c r="S894"/>
  <c r="Q894"/>
  <c r="Z894"/>
  <c r="U890"/>
  <c r="V890"/>
  <c r="T890"/>
  <c r="X890"/>
  <c r="W890"/>
  <c r="P890"/>
  <c r="Q890"/>
  <c r="AA890"/>
  <c r="R890"/>
  <c r="Y890"/>
  <c r="S890"/>
  <c r="Z890"/>
  <c r="P884"/>
  <c r="V884"/>
  <c r="Z884"/>
  <c r="T884"/>
  <c r="S884"/>
  <c r="X884"/>
  <c r="R884"/>
  <c r="Y884"/>
  <c r="Q884"/>
  <c r="W884"/>
  <c r="AA884"/>
  <c r="U884"/>
  <c r="P880"/>
  <c r="W880"/>
  <c r="S880"/>
  <c r="U880"/>
  <c r="X880"/>
  <c r="V880"/>
  <c r="T880"/>
  <c r="Q880"/>
  <c r="AA880"/>
  <c r="R880"/>
  <c r="Y880"/>
  <c r="Z880"/>
  <c r="AA874"/>
  <c r="Y874"/>
  <c r="U874"/>
  <c r="S874"/>
  <c r="P874"/>
  <c r="V874"/>
  <c r="X874"/>
  <c r="T874"/>
  <c r="R874"/>
  <c r="Q874"/>
  <c r="W874"/>
  <c r="Z874"/>
  <c r="X870"/>
  <c r="S870"/>
  <c r="W870"/>
  <c r="Q870"/>
  <c r="U870"/>
  <c r="P870"/>
  <c r="AA870"/>
  <c r="R870"/>
  <c r="Y870"/>
  <c r="V870"/>
  <c r="T870"/>
  <c r="Z870"/>
  <c r="W864"/>
  <c r="Z864"/>
  <c r="U864"/>
  <c r="R864"/>
  <c r="AA864"/>
  <c r="Y864"/>
  <c r="T864"/>
  <c r="Q864"/>
  <c r="X864"/>
  <c r="P864"/>
  <c r="V864"/>
  <c r="S864"/>
  <c r="P860"/>
  <c r="U860"/>
  <c r="V860"/>
  <c r="AA860"/>
  <c r="X860"/>
  <c r="W860"/>
  <c r="Q860"/>
  <c r="T860"/>
  <c r="Y860"/>
  <c r="Z860"/>
  <c r="R860"/>
  <c r="S860"/>
  <c r="X854"/>
  <c r="U854"/>
  <c r="Q854"/>
  <c r="Z854"/>
  <c r="Y854"/>
  <c r="T854"/>
  <c r="R854"/>
  <c r="P854"/>
  <c r="W854"/>
  <c r="S854"/>
  <c r="V854"/>
  <c r="AA854"/>
  <c r="X850"/>
  <c r="W850"/>
  <c r="T850"/>
  <c r="S850"/>
  <c r="U850"/>
  <c r="AA850"/>
  <c r="Q850"/>
  <c r="V850"/>
  <c r="R850"/>
  <c r="P850"/>
  <c r="Y850"/>
  <c r="Z850"/>
  <c r="Q844"/>
  <c r="W844"/>
  <c r="AA844"/>
  <c r="X844"/>
  <c r="U844"/>
  <c r="P844"/>
  <c r="V844"/>
  <c r="Z844"/>
  <c r="Y844"/>
  <c r="S844"/>
  <c r="R844"/>
  <c r="T844"/>
  <c r="U840"/>
  <c r="T840"/>
  <c r="S840"/>
  <c r="W840"/>
  <c r="X840"/>
  <c r="Q840"/>
  <c r="V840"/>
  <c r="R840"/>
  <c r="AA840"/>
  <c r="P840"/>
  <c r="Y840"/>
  <c r="Z840"/>
  <c r="X834"/>
  <c r="T834"/>
  <c r="R834"/>
  <c r="P834"/>
  <c r="V834"/>
  <c r="Q834"/>
  <c r="W834"/>
  <c r="Z834"/>
  <c r="Y834"/>
  <c r="U834"/>
  <c r="S834"/>
  <c r="AA834"/>
  <c r="W830"/>
  <c r="S830"/>
  <c r="U830"/>
  <c r="P830"/>
  <c r="R830"/>
  <c r="AA830"/>
  <c r="Y830"/>
  <c r="T830"/>
  <c r="Q830"/>
  <c r="V830"/>
  <c r="Z830"/>
  <c r="X830"/>
  <c r="V824"/>
  <c r="AA824"/>
  <c r="S824"/>
  <c r="U824"/>
  <c r="Y824"/>
  <c r="T824"/>
  <c r="Q824"/>
  <c r="W824"/>
  <c r="Z824"/>
  <c r="X824"/>
  <c r="P824"/>
  <c r="R824"/>
  <c r="X820"/>
  <c r="W820"/>
  <c r="AA820"/>
  <c r="R820"/>
  <c r="T820"/>
  <c r="Q820"/>
  <c r="U820"/>
  <c r="P820"/>
  <c r="V820"/>
  <c r="S820"/>
  <c r="Y820"/>
  <c r="Z820"/>
  <c r="T814"/>
  <c r="Y814"/>
  <c r="R814"/>
  <c r="AA814"/>
  <c r="U814"/>
  <c r="S814"/>
  <c r="Q814"/>
  <c r="Z814"/>
  <c r="P814"/>
  <c r="W814"/>
  <c r="X814"/>
  <c r="V814"/>
  <c r="X810"/>
  <c r="W810"/>
  <c r="Q810"/>
  <c r="T810"/>
  <c r="U810"/>
  <c r="V810"/>
  <c r="R810"/>
  <c r="P810"/>
  <c r="S810"/>
  <c r="AA810"/>
  <c r="Y810"/>
  <c r="Z810"/>
  <c r="P804"/>
  <c r="R804"/>
  <c r="Y804"/>
  <c r="Q804"/>
  <c r="W804"/>
  <c r="AA804"/>
  <c r="V804"/>
  <c r="Z804"/>
  <c r="T804"/>
  <c r="S804"/>
  <c r="X804"/>
  <c r="U804"/>
  <c r="U800"/>
  <c r="X800"/>
  <c r="W800"/>
  <c r="T800"/>
  <c r="AA800"/>
  <c r="R800"/>
  <c r="V800"/>
  <c r="Y800"/>
  <c r="Q800"/>
  <c r="S800"/>
  <c r="P800"/>
  <c r="Z800"/>
  <c r="Y794"/>
  <c r="U794"/>
  <c r="S794"/>
  <c r="P794"/>
  <c r="V794"/>
  <c r="X794"/>
  <c r="T794"/>
  <c r="R794"/>
  <c r="Q794"/>
  <c r="W794"/>
  <c r="AA794"/>
  <c r="Z794"/>
  <c r="U790"/>
  <c r="AA790"/>
  <c r="P790"/>
  <c r="R790"/>
  <c r="W790"/>
  <c r="Q790"/>
  <c r="V790"/>
  <c r="T790"/>
  <c r="S790"/>
  <c r="Y790"/>
  <c r="Z790"/>
  <c r="X790"/>
  <c r="W784"/>
  <c r="X784"/>
  <c r="P784"/>
  <c r="V784"/>
  <c r="Z784"/>
  <c r="U784"/>
  <c r="R784"/>
  <c r="AA784"/>
  <c r="Y784"/>
  <c r="T784"/>
  <c r="Q784"/>
  <c r="S784"/>
  <c r="U780"/>
  <c r="Q780"/>
  <c r="S780"/>
  <c r="Y780"/>
  <c r="P780"/>
  <c r="X780"/>
  <c r="W780"/>
  <c r="T780"/>
  <c r="V780"/>
  <c r="R780"/>
  <c r="AA780"/>
  <c r="Z780"/>
  <c r="X774"/>
  <c r="U774"/>
  <c r="S774"/>
  <c r="V774"/>
  <c r="AA774"/>
  <c r="Q774"/>
  <c r="Z774"/>
  <c r="Y774"/>
  <c r="T774"/>
  <c r="R774"/>
  <c r="P774"/>
  <c r="W774"/>
  <c r="W770"/>
  <c r="U770"/>
  <c r="AA770"/>
  <c r="V770"/>
  <c r="T770"/>
  <c r="Y770"/>
  <c r="X770"/>
  <c r="P770"/>
  <c r="S770"/>
  <c r="R770"/>
  <c r="Q770"/>
  <c r="Z770"/>
  <c r="Q764"/>
  <c r="S764"/>
  <c r="R764"/>
  <c r="W764"/>
  <c r="AA764"/>
  <c r="X764"/>
  <c r="U764"/>
  <c r="P764"/>
  <c r="V764"/>
  <c r="Z764"/>
  <c r="Y764"/>
  <c r="T764"/>
  <c r="X760"/>
  <c r="T760"/>
  <c r="V760"/>
  <c r="U760"/>
  <c r="AA760"/>
  <c r="Y760"/>
  <c r="P760"/>
  <c r="S760"/>
  <c r="W760"/>
  <c r="Q760"/>
  <c r="R760"/>
  <c r="Z760"/>
  <c r="Q754"/>
  <c r="W754"/>
  <c r="Z754"/>
  <c r="Y754"/>
  <c r="U754"/>
  <c r="S754"/>
  <c r="X754"/>
  <c r="T754"/>
  <c r="R754"/>
  <c r="P754"/>
  <c r="V754"/>
  <c r="AA754"/>
  <c r="S750"/>
  <c r="AA750"/>
  <c r="R750"/>
  <c r="V750"/>
  <c r="Z750"/>
  <c r="W750"/>
  <c r="X750"/>
  <c r="U750"/>
  <c r="Q750"/>
  <c r="T750"/>
  <c r="P750"/>
  <c r="Y750"/>
  <c r="V744"/>
  <c r="Y744"/>
  <c r="T744"/>
  <c r="Q744"/>
  <c r="W744"/>
  <c r="Z744"/>
  <c r="X744"/>
  <c r="P744"/>
  <c r="AA744"/>
  <c r="S744"/>
  <c r="U744"/>
  <c r="R744"/>
  <c r="P1765"/>
  <c r="W1765"/>
  <c r="U1765"/>
  <c r="R1765"/>
  <c r="T1765"/>
  <c r="V1765"/>
  <c r="AA1765"/>
  <c r="X1765"/>
  <c r="Q1765"/>
  <c r="S1765"/>
  <c r="Y1765"/>
  <c r="Z1765"/>
  <c r="S1759"/>
  <c r="P1759"/>
  <c r="W1759"/>
  <c r="U1759"/>
  <c r="Q1759"/>
  <c r="T1759"/>
  <c r="Z1759"/>
  <c r="X1759"/>
  <c r="R1759"/>
  <c r="Y1759"/>
  <c r="V1759"/>
  <c r="AA1759"/>
  <c r="W1755"/>
  <c r="Q1755"/>
  <c r="U1755"/>
  <c r="X1755"/>
  <c r="T1755"/>
  <c r="P1755"/>
  <c r="S1755"/>
  <c r="AA1755"/>
  <c r="V1755"/>
  <c r="R1755"/>
  <c r="Y1755"/>
  <c r="Z1755"/>
  <c r="Z1749"/>
  <c r="U1749"/>
  <c r="AA1749"/>
  <c r="Y1749"/>
  <c r="T1749"/>
  <c r="S1749"/>
  <c r="V1749"/>
  <c r="R1749"/>
  <c r="P1749"/>
  <c r="W1749"/>
  <c r="Q1749"/>
  <c r="X1749"/>
  <c r="W1745"/>
  <c r="AA1745"/>
  <c r="P1745"/>
  <c r="U1745"/>
  <c r="Q1745"/>
  <c r="V1745"/>
  <c r="Y1745"/>
  <c r="T1745"/>
  <c r="R1745"/>
  <c r="S1745"/>
  <c r="X1745"/>
  <c r="Z1745"/>
  <c r="Z1739"/>
  <c r="X1739"/>
  <c r="V1739"/>
  <c r="T1739"/>
  <c r="AA1739"/>
  <c r="U1739"/>
  <c r="P1739"/>
  <c r="R1739"/>
  <c r="W1739"/>
  <c r="S1739"/>
  <c r="Q1739"/>
  <c r="Y1739"/>
  <c r="W1735"/>
  <c r="V1735"/>
  <c r="S1735"/>
  <c r="Q1735"/>
  <c r="U1735"/>
  <c r="P1735"/>
  <c r="AA1735"/>
  <c r="X1735"/>
  <c r="R1735"/>
  <c r="T1735"/>
  <c r="Z1735"/>
  <c r="Y1735"/>
  <c r="V1729"/>
  <c r="AA1729"/>
  <c r="Y1729"/>
  <c r="T1729"/>
  <c r="Z1729"/>
  <c r="Q1729"/>
  <c r="S1729"/>
  <c r="W1729"/>
  <c r="X1729"/>
  <c r="U1729"/>
  <c r="R1729"/>
  <c r="P1729"/>
  <c r="P1725"/>
  <c r="U1725"/>
  <c r="AA1725"/>
  <c r="Q1725"/>
  <c r="T1725"/>
  <c r="V1725"/>
  <c r="R1725"/>
  <c r="W1725"/>
  <c r="S1725"/>
  <c r="Z1725"/>
  <c r="Y1725"/>
  <c r="X1725"/>
  <c r="W1719"/>
  <c r="Y1719"/>
  <c r="S1719"/>
  <c r="Q1719"/>
  <c r="P1719"/>
  <c r="U1719"/>
  <c r="V1719"/>
  <c r="AA1719"/>
  <c r="T1719"/>
  <c r="Z1719"/>
  <c r="X1719"/>
  <c r="R1719"/>
  <c r="W1715"/>
  <c r="Q1715"/>
  <c r="AA1715"/>
  <c r="T1715"/>
  <c r="V1715"/>
  <c r="U1715"/>
  <c r="X1715"/>
  <c r="P1715"/>
  <c r="R1715"/>
  <c r="S1715"/>
  <c r="Z1715"/>
  <c r="Y1715"/>
  <c r="W1709"/>
  <c r="X1709"/>
  <c r="Z1709"/>
  <c r="U1709"/>
  <c r="AA1709"/>
  <c r="Y1709"/>
  <c r="V1709"/>
  <c r="R1709"/>
  <c r="P1709"/>
  <c r="Q1709"/>
  <c r="T1709"/>
  <c r="S1709"/>
  <c r="X1705"/>
  <c r="AA1705"/>
  <c r="P1705"/>
  <c r="S1705"/>
  <c r="W1705"/>
  <c r="Q1705"/>
  <c r="U1705"/>
  <c r="T1705"/>
  <c r="V1705"/>
  <c r="Z1705"/>
  <c r="R1705"/>
  <c r="Y1705"/>
  <c r="T1699"/>
  <c r="R1699"/>
  <c r="W1699"/>
  <c r="S1699"/>
  <c r="Q1699"/>
  <c r="Z1699"/>
  <c r="X1699"/>
  <c r="V1699"/>
  <c r="U1699"/>
  <c r="Y1699"/>
  <c r="AA1699"/>
  <c r="P1699"/>
  <c r="W1695"/>
  <c r="U1695"/>
  <c r="Q1695"/>
  <c r="P1695"/>
  <c r="R1695"/>
  <c r="S1695"/>
  <c r="T1695"/>
  <c r="X1695"/>
  <c r="AA1695"/>
  <c r="Y1695"/>
  <c r="Z1695"/>
  <c r="V1695"/>
  <c r="U1689"/>
  <c r="R1689"/>
  <c r="V1689"/>
  <c r="T1689"/>
  <c r="P1689"/>
  <c r="S1689"/>
  <c r="AA1689"/>
  <c r="Y1689"/>
  <c r="W1689"/>
  <c r="X1689"/>
  <c r="Z1689"/>
  <c r="Q1689"/>
  <c r="W1685"/>
  <c r="Q1685"/>
  <c r="P1685"/>
  <c r="U1685"/>
  <c r="V1685"/>
  <c r="R1685"/>
  <c r="AA1685"/>
  <c r="S1685"/>
  <c r="T1685"/>
  <c r="Y1685"/>
  <c r="Z1685"/>
  <c r="X1685"/>
  <c r="S1679"/>
  <c r="Q1679"/>
  <c r="T1679"/>
  <c r="Z1679"/>
  <c r="X1679"/>
  <c r="R1679"/>
  <c r="Y1679"/>
  <c r="V1679"/>
  <c r="P1679"/>
  <c r="W1679"/>
  <c r="U1679"/>
  <c r="AA1679"/>
  <c r="W1675"/>
  <c r="Q1675"/>
  <c r="P1675"/>
  <c r="V1675"/>
  <c r="T1675"/>
  <c r="U1675"/>
  <c r="X1675"/>
  <c r="AA1675"/>
  <c r="S1675"/>
  <c r="R1675"/>
  <c r="Y1675"/>
  <c r="Z1675"/>
  <c r="Q1669"/>
  <c r="Z1669"/>
  <c r="U1669"/>
  <c r="AA1669"/>
  <c r="Y1669"/>
  <c r="T1669"/>
  <c r="S1669"/>
  <c r="V1669"/>
  <c r="R1669"/>
  <c r="P1669"/>
  <c r="W1669"/>
  <c r="X1669"/>
  <c r="W1665"/>
  <c r="P1665"/>
  <c r="R1665"/>
  <c r="S1665"/>
  <c r="Y1665"/>
  <c r="X1665"/>
  <c r="U1665"/>
  <c r="AA1665"/>
  <c r="Q1665"/>
  <c r="T1665"/>
  <c r="V1665"/>
  <c r="Z1665"/>
  <c r="Z1659"/>
  <c r="X1659"/>
  <c r="AA1659"/>
  <c r="U1659"/>
  <c r="P1659"/>
  <c r="R1659"/>
  <c r="W1659"/>
  <c r="S1659"/>
  <c r="Q1659"/>
  <c r="V1659"/>
  <c r="T1659"/>
  <c r="Y1659"/>
  <c r="U1655"/>
  <c r="AA1655"/>
  <c r="X1655"/>
  <c r="S1655"/>
  <c r="W1655"/>
  <c r="Q1655"/>
  <c r="P1655"/>
  <c r="R1655"/>
  <c r="T1655"/>
  <c r="V1655"/>
  <c r="Y1655"/>
  <c r="Z1655"/>
  <c r="V1649"/>
  <c r="AA1649"/>
  <c r="W1649"/>
  <c r="X1649"/>
  <c r="U1649"/>
  <c r="R1649"/>
  <c r="P1649"/>
  <c r="Y1649"/>
  <c r="T1649"/>
  <c r="Z1649"/>
  <c r="Q1649"/>
  <c r="S1649"/>
  <c r="P1645"/>
  <c r="Q1645"/>
  <c r="R1645"/>
  <c r="X1645"/>
  <c r="W1645"/>
  <c r="U1645"/>
  <c r="S1645"/>
  <c r="AA1645"/>
  <c r="T1645"/>
  <c r="V1645"/>
  <c r="Z1645"/>
  <c r="Y1645"/>
  <c r="W1639"/>
  <c r="U1639"/>
  <c r="V1639"/>
  <c r="AA1639"/>
  <c r="T1639"/>
  <c r="Z1639"/>
  <c r="X1639"/>
  <c r="Y1639"/>
  <c r="S1639"/>
  <c r="Q1639"/>
  <c r="P1639"/>
  <c r="R1639"/>
  <c r="X1635"/>
  <c r="U1635"/>
  <c r="Q1635"/>
  <c r="R1635"/>
  <c r="T1635"/>
  <c r="Y1635"/>
  <c r="P1635"/>
  <c r="W1635"/>
  <c r="AA1635"/>
  <c r="V1635"/>
  <c r="S1635"/>
  <c r="Z1635"/>
  <c r="V1629"/>
  <c r="R1629"/>
  <c r="P1629"/>
  <c r="Q1629"/>
  <c r="T1629"/>
  <c r="W1629"/>
  <c r="X1629"/>
  <c r="Z1629"/>
  <c r="U1629"/>
  <c r="AA1629"/>
  <c r="Y1629"/>
  <c r="S1629"/>
  <c r="W1625"/>
  <c r="P1625"/>
  <c r="X1625"/>
  <c r="S1625"/>
  <c r="R1625"/>
  <c r="AA1625"/>
  <c r="Y1625"/>
  <c r="U1625"/>
  <c r="V1625"/>
  <c r="T1625"/>
  <c r="Q1625"/>
  <c r="Z1625"/>
  <c r="T1619"/>
  <c r="Y1619"/>
  <c r="AA1619"/>
  <c r="R1619"/>
  <c r="W1619"/>
  <c r="S1619"/>
  <c r="Q1619"/>
  <c r="Z1619"/>
  <c r="X1619"/>
  <c r="V1619"/>
  <c r="U1619"/>
  <c r="P1619"/>
  <c r="U1615"/>
  <c r="P1615"/>
  <c r="S1615"/>
  <c r="Y1615"/>
  <c r="Z1615"/>
  <c r="W1615"/>
  <c r="Q1615"/>
  <c r="X1615"/>
  <c r="AA1615"/>
  <c r="R1615"/>
  <c r="V1615"/>
  <c r="T1615"/>
  <c r="R1609"/>
  <c r="U1609"/>
  <c r="P1609"/>
  <c r="S1609"/>
  <c r="AA1609"/>
  <c r="Y1609"/>
  <c r="W1609"/>
  <c r="X1609"/>
  <c r="V1609"/>
  <c r="T1609"/>
  <c r="Z1609"/>
  <c r="Q1609"/>
  <c r="P1605"/>
  <c r="Q1605"/>
  <c r="S1605"/>
  <c r="V1605"/>
  <c r="Y1605"/>
  <c r="W1605"/>
  <c r="U1605"/>
  <c r="AA1605"/>
  <c r="R1605"/>
  <c r="T1605"/>
  <c r="X1605"/>
  <c r="Z1605"/>
  <c r="S1599"/>
  <c r="P1599"/>
  <c r="W1599"/>
  <c r="U1599"/>
  <c r="Q1599"/>
  <c r="T1599"/>
  <c r="Z1599"/>
  <c r="X1599"/>
  <c r="R1599"/>
  <c r="Y1599"/>
  <c r="V1599"/>
  <c r="AA1599"/>
  <c r="Q1595"/>
  <c r="U1595"/>
  <c r="X1595"/>
  <c r="S1595"/>
  <c r="R1595"/>
  <c r="V1595"/>
  <c r="Y1595"/>
  <c r="Z1595"/>
  <c r="P1595"/>
  <c r="AA1595"/>
  <c r="W1595"/>
  <c r="T1595"/>
  <c r="P1589"/>
  <c r="Z1589"/>
  <c r="U1589"/>
  <c r="AA1589"/>
  <c r="Y1589"/>
  <c r="T1589"/>
  <c r="S1589"/>
  <c r="V1589"/>
  <c r="R1589"/>
  <c r="W1589"/>
  <c r="Q1589"/>
  <c r="X1589"/>
  <c r="X1585"/>
  <c r="P1585"/>
  <c r="W1585"/>
  <c r="T1585"/>
  <c r="Y1585"/>
  <c r="U1585"/>
  <c r="AA1585"/>
  <c r="V1585"/>
  <c r="Q1585"/>
  <c r="S1585"/>
  <c r="R1585"/>
  <c r="Z1585"/>
  <c r="P1579"/>
  <c r="R1579"/>
  <c r="V1579"/>
  <c r="Z1579"/>
  <c r="Q1579"/>
  <c r="W1579"/>
  <c r="T1579"/>
  <c r="Y1579"/>
  <c r="U1579"/>
  <c r="S1579"/>
  <c r="X1579"/>
  <c r="AA1579"/>
  <c r="R1575"/>
  <c r="AA1575"/>
  <c r="S1575"/>
  <c r="T1575"/>
  <c r="P1575"/>
  <c r="Y1575"/>
  <c r="W1575"/>
  <c r="U1575"/>
  <c r="X1575"/>
  <c r="Q1575"/>
  <c r="V1575"/>
  <c r="Z1575"/>
  <c r="AA1569"/>
  <c r="P1569"/>
  <c r="V1569"/>
  <c r="S1569"/>
  <c r="U1569"/>
  <c r="X1569"/>
  <c r="T1569"/>
  <c r="R1569"/>
  <c r="Y1569"/>
  <c r="Q1569"/>
  <c r="W1569"/>
  <c r="Z1569"/>
  <c r="X1565"/>
  <c r="AA1565"/>
  <c r="Q1565"/>
  <c r="S1565"/>
  <c r="R1565"/>
  <c r="U1565"/>
  <c r="W1565"/>
  <c r="V1565"/>
  <c r="T1565"/>
  <c r="P1565"/>
  <c r="Y1565"/>
  <c r="Z1565"/>
  <c r="Y1559"/>
  <c r="X1559"/>
  <c r="AA1559"/>
  <c r="P1559"/>
  <c r="V1559"/>
  <c r="U1559"/>
  <c r="S1559"/>
  <c r="Q1559"/>
  <c r="Z1559"/>
  <c r="W1559"/>
  <c r="R1559"/>
  <c r="T1559"/>
  <c r="AA1555"/>
  <c r="U1555"/>
  <c r="X1555"/>
  <c r="Q1555"/>
  <c r="Y1555"/>
  <c r="Z1555"/>
  <c r="W1555"/>
  <c r="P1555"/>
  <c r="V1555"/>
  <c r="S1555"/>
  <c r="T1555"/>
  <c r="R1555"/>
  <c r="X1549"/>
  <c r="V1549"/>
  <c r="Y1549"/>
  <c r="Q1549"/>
  <c r="W1549"/>
  <c r="AA1549"/>
  <c r="Z1549"/>
  <c r="T1549"/>
  <c r="R1549"/>
  <c r="P1549"/>
  <c r="S1549"/>
  <c r="U1549"/>
  <c r="W1545"/>
  <c r="R1545"/>
  <c r="U1545"/>
  <c r="T1545"/>
  <c r="Q1545"/>
  <c r="X1545"/>
  <c r="P1545"/>
  <c r="AA1545"/>
  <c r="V1545"/>
  <c r="S1545"/>
  <c r="Y1545"/>
  <c r="Z1545"/>
  <c r="Y1539"/>
  <c r="U1539"/>
  <c r="S1539"/>
  <c r="R1539"/>
  <c r="Q1539"/>
  <c r="W1539"/>
  <c r="X1539"/>
  <c r="AA1539"/>
  <c r="P1539"/>
  <c r="V1539"/>
  <c r="Z1539"/>
  <c r="T1539"/>
  <c r="X1535"/>
  <c r="W1535"/>
  <c r="Q1535"/>
  <c r="P1535"/>
  <c r="R1535"/>
  <c r="AA1535"/>
  <c r="Z1535"/>
  <c r="U1535"/>
  <c r="T1535"/>
  <c r="V1535"/>
  <c r="S1535"/>
  <c r="Y1535"/>
  <c r="W1529"/>
  <c r="Z1529"/>
  <c r="U1529"/>
  <c r="X1529"/>
  <c r="T1529"/>
  <c r="R1529"/>
  <c r="AA1529"/>
  <c r="Y1529"/>
  <c r="Q1529"/>
  <c r="P1529"/>
  <c r="V1529"/>
  <c r="S1529"/>
  <c r="U1525"/>
  <c r="Q1525"/>
  <c r="AA1525"/>
  <c r="S1525"/>
  <c r="Z1525"/>
  <c r="W1525"/>
  <c r="X1525"/>
  <c r="T1525"/>
  <c r="V1525"/>
  <c r="P1525"/>
  <c r="R1525"/>
  <c r="Y1525"/>
  <c r="U1519"/>
  <c r="V1519"/>
  <c r="S1519"/>
  <c r="T1519"/>
  <c r="Z1519"/>
  <c r="X1519"/>
  <c r="AA1519"/>
  <c r="P1519"/>
  <c r="Q1519"/>
  <c r="Y1519"/>
  <c r="W1519"/>
  <c r="R1519"/>
  <c r="T1515"/>
  <c r="V1515"/>
  <c r="Q1515"/>
  <c r="Y1515"/>
  <c r="Z1515"/>
  <c r="AA1515"/>
  <c r="X1515"/>
  <c r="U1515"/>
  <c r="W1515"/>
  <c r="P1515"/>
  <c r="S1515"/>
  <c r="R1515"/>
  <c r="Q1509"/>
  <c r="T1509"/>
  <c r="P1509"/>
  <c r="S1509"/>
  <c r="X1509"/>
  <c r="V1509"/>
  <c r="R1509"/>
  <c r="W1509"/>
  <c r="AA1509"/>
  <c r="U1509"/>
  <c r="Z1509"/>
  <c r="Y1509"/>
  <c r="U1505"/>
  <c r="R1505"/>
  <c r="V1505"/>
  <c r="P1505"/>
  <c r="AA1505"/>
  <c r="T1505"/>
  <c r="S1505"/>
  <c r="X1505"/>
  <c r="W1505"/>
  <c r="Q1505"/>
  <c r="Y1505"/>
  <c r="Z1505"/>
  <c r="P1499"/>
  <c r="V1499"/>
  <c r="Z1499"/>
  <c r="Q1499"/>
  <c r="W1499"/>
  <c r="T1499"/>
  <c r="Y1499"/>
  <c r="U1499"/>
  <c r="S1499"/>
  <c r="X1499"/>
  <c r="R1499"/>
  <c r="AA1499"/>
  <c r="X1495"/>
  <c r="AA1495"/>
  <c r="R1495"/>
  <c r="T1495"/>
  <c r="S1495"/>
  <c r="Y1495"/>
  <c r="U1495"/>
  <c r="W1495"/>
  <c r="Q1495"/>
  <c r="P1495"/>
  <c r="V1495"/>
  <c r="Z1495"/>
  <c r="Y1489"/>
  <c r="Q1489"/>
  <c r="W1489"/>
  <c r="AA1489"/>
  <c r="P1489"/>
  <c r="V1489"/>
  <c r="S1489"/>
  <c r="U1489"/>
  <c r="X1489"/>
  <c r="T1489"/>
  <c r="R1489"/>
  <c r="Z1489"/>
  <c r="X1485"/>
  <c r="W1485"/>
  <c r="AA1485"/>
  <c r="T1485"/>
  <c r="P1485"/>
  <c r="Y1485"/>
  <c r="R1485"/>
  <c r="Z1485"/>
  <c r="U1485"/>
  <c r="V1485"/>
  <c r="Q1485"/>
  <c r="S1485"/>
  <c r="Y1479"/>
  <c r="Z1479"/>
  <c r="W1479"/>
  <c r="R1479"/>
  <c r="T1479"/>
  <c r="X1479"/>
  <c r="AA1479"/>
  <c r="P1479"/>
  <c r="V1479"/>
  <c r="U1479"/>
  <c r="S1479"/>
  <c r="Q1479"/>
  <c r="W1475"/>
  <c r="V1475"/>
  <c r="X1475"/>
  <c r="R1475"/>
  <c r="U1475"/>
  <c r="Q1475"/>
  <c r="AA1475"/>
  <c r="S1475"/>
  <c r="T1475"/>
  <c r="P1475"/>
  <c r="Y1475"/>
  <c r="Z1475"/>
  <c r="X1469"/>
  <c r="Z1469"/>
  <c r="T1469"/>
  <c r="R1469"/>
  <c r="P1469"/>
  <c r="S1469"/>
  <c r="V1469"/>
  <c r="Y1469"/>
  <c r="Q1469"/>
  <c r="W1469"/>
  <c r="AA1469"/>
  <c r="U1469"/>
  <c r="W1465"/>
  <c r="U1465"/>
  <c r="V1465"/>
  <c r="S1465"/>
  <c r="P1465"/>
  <c r="T1465"/>
  <c r="Y1465"/>
  <c r="X1465"/>
  <c r="Q1465"/>
  <c r="AA1465"/>
  <c r="R1465"/>
  <c r="Z1465"/>
  <c r="X1459"/>
  <c r="AA1459"/>
  <c r="P1459"/>
  <c r="V1459"/>
  <c r="Z1459"/>
  <c r="Y1459"/>
  <c r="U1459"/>
  <c r="S1459"/>
  <c r="R1459"/>
  <c r="Q1459"/>
  <c r="W1459"/>
  <c r="T1459"/>
  <c r="X1455"/>
  <c r="S1455"/>
  <c r="V1455"/>
  <c r="Z1455"/>
  <c r="W1455"/>
  <c r="U1455"/>
  <c r="AA1455"/>
  <c r="T1455"/>
  <c r="Q1455"/>
  <c r="P1455"/>
  <c r="R1455"/>
  <c r="Y1455"/>
  <c r="W1449"/>
  <c r="U1449"/>
  <c r="X1449"/>
  <c r="T1449"/>
  <c r="R1449"/>
  <c r="AA1449"/>
  <c r="Y1449"/>
  <c r="Q1449"/>
  <c r="P1449"/>
  <c r="V1449"/>
  <c r="Z1449"/>
  <c r="S1449"/>
  <c r="W1445"/>
  <c r="V1445"/>
  <c r="S1445"/>
  <c r="Y1445"/>
  <c r="X1445"/>
  <c r="U1445"/>
  <c r="AA1445"/>
  <c r="P1445"/>
  <c r="Q1445"/>
  <c r="T1445"/>
  <c r="R1445"/>
  <c r="Z1445"/>
  <c r="V1439"/>
  <c r="U1439"/>
  <c r="Q1439"/>
  <c r="Y1439"/>
  <c r="W1439"/>
  <c r="S1439"/>
  <c r="T1439"/>
  <c r="Z1439"/>
  <c r="X1439"/>
  <c r="AA1439"/>
  <c r="P1439"/>
  <c r="R1439"/>
  <c r="U1435"/>
  <c r="AA1435"/>
  <c r="Q1435"/>
  <c r="Y1435"/>
  <c r="Z1435"/>
  <c r="W1435"/>
  <c r="X1435"/>
  <c r="T1435"/>
  <c r="P1435"/>
  <c r="V1435"/>
  <c r="S1435"/>
  <c r="R1435"/>
  <c r="Q1429"/>
  <c r="T1429"/>
  <c r="R1429"/>
  <c r="W1429"/>
  <c r="AA1429"/>
  <c r="U1429"/>
  <c r="Z1429"/>
  <c r="Y1429"/>
  <c r="P1429"/>
  <c r="S1429"/>
  <c r="X1429"/>
  <c r="V1429"/>
  <c r="X1425"/>
  <c r="S1425"/>
  <c r="V1425"/>
  <c r="T1425"/>
  <c r="Q1425"/>
  <c r="Y1425"/>
  <c r="Z1425"/>
  <c r="U1425"/>
  <c r="W1425"/>
  <c r="AA1425"/>
  <c r="R1425"/>
  <c r="P1425"/>
  <c r="P1419"/>
  <c r="R1419"/>
  <c r="V1419"/>
  <c r="Z1419"/>
  <c r="Q1419"/>
  <c r="W1419"/>
  <c r="T1419"/>
  <c r="Y1419"/>
  <c r="U1419"/>
  <c r="S1419"/>
  <c r="X1419"/>
  <c r="AA1419"/>
  <c r="W1415"/>
  <c r="X1415"/>
  <c r="P1415"/>
  <c r="U1415"/>
  <c r="AA1415"/>
  <c r="Q1415"/>
  <c r="T1415"/>
  <c r="S1415"/>
  <c r="V1415"/>
  <c r="R1415"/>
  <c r="Y1415"/>
  <c r="Z1415"/>
  <c r="AA1409"/>
  <c r="P1409"/>
  <c r="V1409"/>
  <c r="S1409"/>
  <c r="U1409"/>
  <c r="X1409"/>
  <c r="T1409"/>
  <c r="R1409"/>
  <c r="Y1409"/>
  <c r="Q1409"/>
  <c r="W1409"/>
  <c r="Z1409"/>
  <c r="X1405"/>
  <c r="P1405"/>
  <c r="U1405"/>
  <c r="V1405"/>
  <c r="W1405"/>
  <c r="R1405"/>
  <c r="AA1405"/>
  <c r="S1405"/>
  <c r="T1405"/>
  <c r="Q1405"/>
  <c r="Y1405"/>
  <c r="Z1405"/>
  <c r="Y1399"/>
  <c r="X1399"/>
  <c r="AA1399"/>
  <c r="P1399"/>
  <c r="V1399"/>
  <c r="U1399"/>
  <c r="S1399"/>
  <c r="Q1399"/>
  <c r="Z1399"/>
  <c r="W1399"/>
  <c r="R1399"/>
  <c r="T1399"/>
  <c r="X1395"/>
  <c r="U1395"/>
  <c r="P1395"/>
  <c r="AA1395"/>
  <c r="V1395"/>
  <c r="S1395"/>
  <c r="T1395"/>
  <c r="W1395"/>
  <c r="R1395"/>
  <c r="Q1395"/>
  <c r="Y1395"/>
  <c r="Z1395"/>
  <c r="X1389"/>
  <c r="V1389"/>
  <c r="Y1389"/>
  <c r="Q1389"/>
  <c r="W1389"/>
  <c r="AA1389"/>
  <c r="Z1389"/>
  <c r="T1389"/>
  <c r="R1389"/>
  <c r="P1389"/>
  <c r="S1389"/>
  <c r="U1389"/>
  <c r="U1385"/>
  <c r="T1385"/>
  <c r="S1385"/>
  <c r="P1385"/>
  <c r="Y1385"/>
  <c r="Z1385"/>
  <c r="X1385"/>
  <c r="W1385"/>
  <c r="Q1385"/>
  <c r="AA1385"/>
  <c r="V1385"/>
  <c r="R1385"/>
  <c r="Y1379"/>
  <c r="U1379"/>
  <c r="S1379"/>
  <c r="R1379"/>
  <c r="Q1379"/>
  <c r="W1379"/>
  <c r="X1379"/>
  <c r="AA1379"/>
  <c r="P1379"/>
  <c r="V1379"/>
  <c r="Z1379"/>
  <c r="T1379"/>
  <c r="W1375"/>
  <c r="P1375"/>
  <c r="U1375"/>
  <c r="X1375"/>
  <c r="Q1375"/>
  <c r="AA1375"/>
  <c r="V1375"/>
  <c r="T1375"/>
  <c r="S1375"/>
  <c r="R1375"/>
  <c r="Y1375"/>
  <c r="Z1375"/>
  <c r="W1369"/>
  <c r="Z1369"/>
  <c r="U1369"/>
  <c r="X1369"/>
  <c r="T1369"/>
  <c r="R1369"/>
  <c r="AA1369"/>
  <c r="Y1369"/>
  <c r="Q1369"/>
  <c r="P1369"/>
  <c r="V1369"/>
  <c r="S1369"/>
  <c r="W1365"/>
  <c r="AA1365"/>
  <c r="S1365"/>
  <c r="R1365"/>
  <c r="Q1365"/>
  <c r="Z1365"/>
  <c r="X1365"/>
  <c r="P1365"/>
  <c r="U1365"/>
  <c r="V1365"/>
  <c r="T1365"/>
  <c r="Y1365"/>
  <c r="U1359"/>
  <c r="V1359"/>
  <c r="S1359"/>
  <c r="T1359"/>
  <c r="Z1359"/>
  <c r="X1359"/>
  <c r="AA1359"/>
  <c r="P1359"/>
  <c r="Q1359"/>
  <c r="Y1359"/>
  <c r="W1359"/>
  <c r="R1359"/>
  <c r="U1355"/>
  <c r="P1355"/>
  <c r="S1355"/>
  <c r="AA1355"/>
  <c r="R1355"/>
  <c r="X1355"/>
  <c r="Q1355"/>
  <c r="W1355"/>
  <c r="V1355"/>
  <c r="T1355"/>
  <c r="Y1355"/>
  <c r="Z1355"/>
  <c r="U1349"/>
  <c r="T1349"/>
  <c r="P1349"/>
  <c r="W1349"/>
  <c r="X1349"/>
  <c r="Q1349"/>
  <c r="V1349"/>
  <c r="R1349"/>
  <c r="S1349"/>
  <c r="AA1349"/>
  <c r="Y1349"/>
  <c r="Z1349"/>
  <c r="U1345"/>
  <c r="P1345"/>
  <c r="V1345"/>
  <c r="T1345"/>
  <c r="Q1345"/>
  <c r="AA1345"/>
  <c r="Y1345"/>
  <c r="Z1345"/>
  <c r="X1345"/>
  <c r="W1345"/>
  <c r="R1345"/>
  <c r="S1345"/>
  <c r="P1339"/>
  <c r="V1339"/>
  <c r="Z1339"/>
  <c r="U1339"/>
  <c r="AA1339"/>
  <c r="T1339"/>
  <c r="S1339"/>
  <c r="Y1339"/>
  <c r="W1339"/>
  <c r="X1339"/>
  <c r="R1339"/>
  <c r="Q1339"/>
  <c r="W1335"/>
  <c r="X1335"/>
  <c r="P1335"/>
  <c r="V1335"/>
  <c r="S1335"/>
  <c r="T1335"/>
  <c r="Z1335"/>
  <c r="U1335"/>
  <c r="Q1335"/>
  <c r="AA1335"/>
  <c r="R1335"/>
  <c r="Y1335"/>
  <c r="U1329"/>
  <c r="Q1329"/>
  <c r="AA1329"/>
  <c r="S1329"/>
  <c r="P1329"/>
  <c r="V1329"/>
  <c r="W1329"/>
  <c r="Y1329"/>
  <c r="X1329"/>
  <c r="T1329"/>
  <c r="R1329"/>
  <c r="Z1329"/>
  <c r="X1325"/>
  <c r="U1325"/>
  <c r="P1325"/>
  <c r="AA1325"/>
  <c r="T1325"/>
  <c r="S1325"/>
  <c r="Y1325"/>
  <c r="Z1325"/>
  <c r="W1325"/>
  <c r="Q1325"/>
  <c r="V1325"/>
  <c r="R1325"/>
  <c r="S1319"/>
  <c r="Z1319"/>
  <c r="AA1319"/>
  <c r="R1319"/>
  <c r="T1319"/>
  <c r="X1319"/>
  <c r="Q1319"/>
  <c r="P1319"/>
  <c r="V1319"/>
  <c r="Y1319"/>
  <c r="W1319"/>
  <c r="U1319"/>
  <c r="W1315"/>
  <c r="Q1315"/>
  <c r="T1315"/>
  <c r="S1315"/>
  <c r="R1315"/>
  <c r="Z1315"/>
  <c r="U1315"/>
  <c r="X1315"/>
  <c r="P1315"/>
  <c r="AA1315"/>
  <c r="V1315"/>
  <c r="Y1315"/>
  <c r="Q1309"/>
  <c r="X1309"/>
  <c r="Z1309"/>
  <c r="T1309"/>
  <c r="R1309"/>
  <c r="P1309"/>
  <c r="W1309"/>
  <c r="V1309"/>
  <c r="U1309"/>
  <c r="S1309"/>
  <c r="AA1309"/>
  <c r="Y1309"/>
  <c r="X1305"/>
  <c r="Q1305"/>
  <c r="R1305"/>
  <c r="T1305"/>
  <c r="V1305"/>
  <c r="S1305"/>
  <c r="Y1305"/>
  <c r="U1305"/>
  <c r="W1305"/>
  <c r="AA1305"/>
  <c r="P1305"/>
  <c r="Z1305"/>
  <c r="X1299"/>
  <c r="P1299"/>
  <c r="V1299"/>
  <c r="Z1299"/>
  <c r="S1299"/>
  <c r="Y1299"/>
  <c r="W1299"/>
  <c r="Q1299"/>
  <c r="R1299"/>
  <c r="U1299"/>
  <c r="AA1299"/>
  <c r="T1299"/>
  <c r="W1295"/>
  <c r="AA1295"/>
  <c r="V1295"/>
  <c r="Z1295"/>
  <c r="U1295"/>
  <c r="Q1295"/>
  <c r="P1295"/>
  <c r="X1295"/>
  <c r="S1295"/>
  <c r="R1295"/>
  <c r="T1295"/>
  <c r="Y1295"/>
  <c r="AA1289"/>
  <c r="Y1289"/>
  <c r="X1289"/>
  <c r="T1289"/>
  <c r="R1289"/>
  <c r="S1289"/>
  <c r="U1289"/>
  <c r="Q1289"/>
  <c r="P1289"/>
  <c r="V1289"/>
  <c r="Z1289"/>
  <c r="W1289"/>
  <c r="X1285"/>
  <c r="U1285"/>
  <c r="AA1285"/>
  <c r="S1285"/>
  <c r="T1285"/>
  <c r="V1285"/>
  <c r="Y1285"/>
  <c r="W1285"/>
  <c r="P1285"/>
  <c r="Q1285"/>
  <c r="R1285"/>
  <c r="Z1285"/>
  <c r="V1279"/>
  <c r="Y1279"/>
  <c r="U1279"/>
  <c r="S1279"/>
  <c r="AA1279"/>
  <c r="W1279"/>
  <c r="T1279"/>
  <c r="Z1279"/>
  <c r="X1279"/>
  <c r="Q1279"/>
  <c r="P1279"/>
  <c r="R1279"/>
  <c r="Q1275"/>
  <c r="U1275"/>
  <c r="X1275"/>
  <c r="S1275"/>
  <c r="R1275"/>
  <c r="V1275"/>
  <c r="T1275"/>
  <c r="Y1275"/>
  <c r="Z1275"/>
  <c r="W1275"/>
  <c r="P1275"/>
  <c r="AA1275"/>
  <c r="U1269"/>
  <c r="T1269"/>
  <c r="R1269"/>
  <c r="S1269"/>
  <c r="AA1269"/>
  <c r="Y1269"/>
  <c r="Z1269"/>
  <c r="P1269"/>
  <c r="W1269"/>
  <c r="X1269"/>
  <c r="Q1269"/>
  <c r="V1269"/>
  <c r="U1265"/>
  <c r="W1265"/>
  <c r="S1265"/>
  <c r="V1265"/>
  <c r="R1265"/>
  <c r="P1265"/>
  <c r="X1265"/>
  <c r="Q1265"/>
  <c r="AA1265"/>
  <c r="T1265"/>
  <c r="Y1265"/>
  <c r="Z1265"/>
  <c r="P1259"/>
  <c r="R1259"/>
  <c r="V1259"/>
  <c r="Z1259"/>
  <c r="U1259"/>
  <c r="AA1259"/>
  <c r="T1259"/>
  <c r="S1259"/>
  <c r="Y1259"/>
  <c r="W1259"/>
  <c r="X1259"/>
  <c r="Q1259"/>
  <c r="U1255"/>
  <c r="W1255"/>
  <c r="Q1255"/>
  <c r="AA1255"/>
  <c r="T1255"/>
  <c r="V1255"/>
  <c r="Z1255"/>
  <c r="X1255"/>
  <c r="R1255"/>
  <c r="P1255"/>
  <c r="S1255"/>
  <c r="Y1255"/>
  <c r="P1249"/>
  <c r="V1249"/>
  <c r="W1249"/>
  <c r="Y1249"/>
  <c r="X1249"/>
  <c r="T1249"/>
  <c r="R1249"/>
  <c r="U1249"/>
  <c r="Q1249"/>
  <c r="AA1249"/>
  <c r="S1249"/>
  <c r="Z1249"/>
  <c r="W1245"/>
  <c r="U1245"/>
  <c r="S1245"/>
  <c r="AA1245"/>
  <c r="Q1245"/>
  <c r="Z1245"/>
  <c r="X1245"/>
  <c r="P1245"/>
  <c r="R1245"/>
  <c r="V1245"/>
  <c r="T1245"/>
  <c r="Y1245"/>
  <c r="S1239"/>
  <c r="X1239"/>
  <c r="Q1239"/>
  <c r="P1239"/>
  <c r="V1239"/>
  <c r="Y1239"/>
  <c r="W1239"/>
  <c r="U1239"/>
  <c r="Z1239"/>
  <c r="AA1239"/>
  <c r="R1239"/>
  <c r="T1239"/>
  <c r="W1235"/>
  <c r="Q1235"/>
  <c r="X1235"/>
  <c r="R1235"/>
  <c r="Z1235"/>
  <c r="U1235"/>
  <c r="P1235"/>
  <c r="AA1235"/>
  <c r="V1235"/>
  <c r="T1235"/>
  <c r="S1235"/>
  <c r="Y1235"/>
  <c r="X1229"/>
  <c r="Q1229"/>
  <c r="V1229"/>
  <c r="U1229"/>
  <c r="S1229"/>
  <c r="AA1229"/>
  <c r="Z1229"/>
  <c r="T1229"/>
  <c r="R1229"/>
  <c r="P1229"/>
  <c r="W1229"/>
  <c r="Y1229"/>
  <c r="U1225"/>
  <c r="W1225"/>
  <c r="T1225"/>
  <c r="S1225"/>
  <c r="R1225"/>
  <c r="Z1225"/>
  <c r="X1225"/>
  <c r="P1225"/>
  <c r="AA1225"/>
  <c r="Q1225"/>
  <c r="V1225"/>
  <c r="Y1225"/>
  <c r="S1219"/>
  <c r="Y1219"/>
  <c r="W1219"/>
  <c r="Q1219"/>
  <c r="R1219"/>
  <c r="U1219"/>
  <c r="AA1219"/>
  <c r="X1219"/>
  <c r="P1219"/>
  <c r="V1219"/>
  <c r="Z1219"/>
  <c r="T1219"/>
  <c r="U1215"/>
  <c r="AA1215"/>
  <c r="V1215"/>
  <c r="Q1215"/>
  <c r="W1215"/>
  <c r="P1215"/>
  <c r="X1215"/>
  <c r="R1215"/>
  <c r="T1215"/>
  <c r="S1215"/>
  <c r="Y1215"/>
  <c r="Z1215"/>
  <c r="AA1209"/>
  <c r="Z1209"/>
  <c r="Y1209"/>
  <c r="X1209"/>
  <c r="T1209"/>
  <c r="R1209"/>
  <c r="S1209"/>
  <c r="U1209"/>
  <c r="Q1209"/>
  <c r="P1209"/>
  <c r="V1209"/>
  <c r="W1209"/>
  <c r="U1205"/>
  <c r="AA1205"/>
  <c r="V1205"/>
  <c r="R1205"/>
  <c r="Q1205"/>
  <c r="T1205"/>
  <c r="Y1205"/>
  <c r="Z1205"/>
  <c r="W1205"/>
  <c r="X1205"/>
  <c r="P1205"/>
  <c r="S1205"/>
  <c r="Y1199"/>
  <c r="V1199"/>
  <c r="W1199"/>
  <c r="T1199"/>
  <c r="Z1199"/>
  <c r="X1199"/>
  <c r="Q1199"/>
  <c r="P1199"/>
  <c r="U1199"/>
  <c r="S1199"/>
  <c r="AA1199"/>
  <c r="R1199"/>
  <c r="X1195"/>
  <c r="Q1195"/>
  <c r="R1195"/>
  <c r="V1195"/>
  <c r="AA1195"/>
  <c r="W1195"/>
  <c r="U1195"/>
  <c r="P1195"/>
  <c r="S1195"/>
  <c r="T1195"/>
  <c r="Y1195"/>
  <c r="Z1195"/>
  <c r="U1189"/>
  <c r="T1189"/>
  <c r="P1189"/>
  <c r="W1189"/>
  <c r="X1189"/>
  <c r="Q1189"/>
  <c r="V1189"/>
  <c r="R1189"/>
  <c r="S1189"/>
  <c r="AA1189"/>
  <c r="Y1189"/>
  <c r="Z1189"/>
  <c r="W1185"/>
  <c r="AA1185"/>
  <c r="V1185"/>
  <c r="T1185"/>
  <c r="Y1185"/>
  <c r="X1185"/>
  <c r="Z1185"/>
  <c r="U1185"/>
  <c r="P1185"/>
  <c r="Q1185"/>
  <c r="S1185"/>
  <c r="R1185"/>
  <c r="P1179"/>
  <c r="V1179"/>
  <c r="Z1179"/>
  <c r="U1179"/>
  <c r="AA1179"/>
  <c r="T1179"/>
  <c r="S1179"/>
  <c r="Y1179"/>
  <c r="W1179"/>
  <c r="X1179"/>
  <c r="R1179"/>
  <c r="Q1179"/>
  <c r="U1175"/>
  <c r="AA1175"/>
  <c r="X1175"/>
  <c r="P1175"/>
  <c r="V1175"/>
  <c r="Y1175"/>
  <c r="Q1175"/>
  <c r="W1175"/>
  <c r="T1175"/>
  <c r="S1175"/>
  <c r="R1175"/>
  <c r="Z1175"/>
  <c r="U1169"/>
  <c r="Q1169"/>
  <c r="AA1169"/>
  <c r="S1169"/>
  <c r="P1169"/>
  <c r="V1169"/>
  <c r="W1169"/>
  <c r="Y1169"/>
  <c r="X1169"/>
  <c r="T1169"/>
  <c r="R1169"/>
  <c r="Z1169"/>
  <c r="X1165"/>
  <c r="S1165"/>
  <c r="R1165"/>
  <c r="V1165"/>
  <c r="AA1165"/>
  <c r="U1165"/>
  <c r="P1165"/>
  <c r="W1165"/>
  <c r="T1165"/>
  <c r="Q1165"/>
  <c r="Y1165"/>
  <c r="Z1165"/>
  <c r="S1159"/>
  <c r="Z1159"/>
  <c r="AA1159"/>
  <c r="R1159"/>
  <c r="T1159"/>
  <c r="X1159"/>
  <c r="Q1159"/>
  <c r="P1159"/>
  <c r="V1159"/>
  <c r="Y1159"/>
  <c r="W1159"/>
  <c r="U1159"/>
  <c r="U1155"/>
  <c r="Q1155"/>
  <c r="P1155"/>
  <c r="T1155"/>
  <c r="R1155"/>
  <c r="V1155"/>
  <c r="Z1155"/>
  <c r="W1155"/>
  <c r="X1155"/>
  <c r="AA1155"/>
  <c r="S1155"/>
  <c r="Y1155"/>
  <c r="Q1149"/>
  <c r="X1149"/>
  <c r="Z1149"/>
  <c r="T1149"/>
  <c r="R1149"/>
  <c r="P1149"/>
  <c r="W1149"/>
  <c r="V1149"/>
  <c r="U1149"/>
  <c r="S1149"/>
  <c r="AA1149"/>
  <c r="Y1149"/>
  <c r="U1145"/>
  <c r="AA1145"/>
  <c r="R1145"/>
  <c r="S1145"/>
  <c r="V1145"/>
  <c r="W1145"/>
  <c r="X1145"/>
  <c r="Q1145"/>
  <c r="P1145"/>
  <c r="T1145"/>
  <c r="Y1145"/>
  <c r="Z1145"/>
  <c r="X1139"/>
  <c r="P1139"/>
  <c r="V1139"/>
  <c r="Z1139"/>
  <c r="S1139"/>
  <c r="Y1139"/>
  <c r="W1139"/>
  <c r="Q1139"/>
  <c r="R1139"/>
  <c r="U1139"/>
  <c r="AA1139"/>
  <c r="T1139"/>
  <c r="W1135"/>
  <c r="P1135"/>
  <c r="V1135"/>
  <c r="T1135"/>
  <c r="Y1135"/>
  <c r="Q1135"/>
  <c r="U1135"/>
  <c r="AA1135"/>
  <c r="X1135"/>
  <c r="R1135"/>
  <c r="S1135"/>
  <c r="Z1135"/>
  <c r="AA1129"/>
  <c r="Y1129"/>
  <c r="X1129"/>
  <c r="T1129"/>
  <c r="R1129"/>
  <c r="S1129"/>
  <c r="U1129"/>
  <c r="Q1129"/>
  <c r="P1129"/>
  <c r="V1129"/>
  <c r="Z1129"/>
  <c r="W1129"/>
  <c r="U1125"/>
  <c r="Q1125"/>
  <c r="Y1125"/>
  <c r="X1125"/>
  <c r="W1125"/>
  <c r="AA1125"/>
  <c r="P1125"/>
  <c r="S1125"/>
  <c r="R1125"/>
  <c r="V1125"/>
  <c r="T1125"/>
  <c r="Z1125"/>
  <c r="V1119"/>
  <c r="Y1119"/>
  <c r="U1119"/>
  <c r="S1119"/>
  <c r="AA1119"/>
  <c r="W1119"/>
  <c r="T1119"/>
  <c r="Z1119"/>
  <c r="X1119"/>
  <c r="Q1119"/>
  <c r="P1119"/>
  <c r="R1119"/>
  <c r="P1115"/>
  <c r="Q1115"/>
  <c r="S1115"/>
  <c r="AA1115"/>
  <c r="Z1115"/>
  <c r="U1115"/>
  <c r="W1115"/>
  <c r="X1115"/>
  <c r="T1115"/>
  <c r="V1115"/>
  <c r="R1115"/>
  <c r="Y1115"/>
  <c r="U1109"/>
  <c r="T1109"/>
  <c r="R1109"/>
  <c r="S1109"/>
  <c r="AA1109"/>
  <c r="Y1109"/>
  <c r="Z1109"/>
  <c r="P1109"/>
  <c r="W1109"/>
  <c r="X1109"/>
  <c r="Q1109"/>
  <c r="V1109"/>
  <c r="X1105"/>
  <c r="S1105"/>
  <c r="Y1105"/>
  <c r="U1105"/>
  <c r="P1105"/>
  <c r="W1105"/>
  <c r="Q1105"/>
  <c r="AA1105"/>
  <c r="T1105"/>
  <c r="V1105"/>
  <c r="R1105"/>
  <c r="Z1105"/>
  <c r="P1099"/>
  <c r="R1099"/>
  <c r="V1099"/>
  <c r="Z1099"/>
  <c r="U1099"/>
  <c r="AA1099"/>
  <c r="T1099"/>
  <c r="S1099"/>
  <c r="Y1099"/>
  <c r="W1099"/>
  <c r="X1099"/>
  <c r="Q1099"/>
  <c r="Q1095"/>
  <c r="U1095"/>
  <c r="X1095"/>
  <c r="T1095"/>
  <c r="V1095"/>
  <c r="W1095"/>
  <c r="AA1095"/>
  <c r="P1095"/>
  <c r="S1095"/>
  <c r="R1095"/>
  <c r="Y1095"/>
  <c r="Z1095"/>
  <c r="P1089"/>
  <c r="V1089"/>
  <c r="W1089"/>
  <c r="Y1089"/>
  <c r="X1089"/>
  <c r="T1089"/>
  <c r="R1089"/>
  <c r="U1089"/>
  <c r="Q1089"/>
  <c r="AA1089"/>
  <c r="S1089"/>
  <c r="Z1089"/>
  <c r="U1085"/>
  <c r="X1085"/>
  <c r="V1085"/>
  <c r="T1085"/>
  <c r="AA1085"/>
  <c r="R1085"/>
  <c r="Z1085"/>
  <c r="W1085"/>
  <c r="P1085"/>
  <c r="S1085"/>
  <c r="Q1085"/>
  <c r="Y1085"/>
  <c r="S1079"/>
  <c r="X1079"/>
  <c r="Q1079"/>
  <c r="P1079"/>
  <c r="V1079"/>
  <c r="Y1079"/>
  <c r="W1079"/>
  <c r="U1079"/>
  <c r="Z1079"/>
  <c r="AA1079"/>
  <c r="R1079"/>
  <c r="T1079"/>
  <c r="W1075"/>
  <c r="X1075"/>
  <c r="AA1075"/>
  <c r="V1075"/>
  <c r="Y1075"/>
  <c r="Z1075"/>
  <c r="U1075"/>
  <c r="Q1075"/>
  <c r="P1075"/>
  <c r="R1075"/>
  <c r="S1075"/>
  <c r="T1075"/>
  <c r="X1069"/>
  <c r="Q1069"/>
  <c r="V1069"/>
  <c r="U1069"/>
  <c r="S1069"/>
  <c r="AA1069"/>
  <c r="Z1069"/>
  <c r="T1069"/>
  <c r="R1069"/>
  <c r="P1069"/>
  <c r="W1069"/>
  <c r="Y1069"/>
  <c r="U1065"/>
  <c r="AA1065"/>
  <c r="S1065"/>
  <c r="T1065"/>
  <c r="X1065"/>
  <c r="W1065"/>
  <c r="P1065"/>
  <c r="Q1065"/>
  <c r="R1065"/>
  <c r="V1065"/>
  <c r="Y1065"/>
  <c r="Z1065"/>
  <c r="S1059"/>
  <c r="Y1059"/>
  <c r="W1059"/>
  <c r="Q1059"/>
  <c r="R1059"/>
  <c r="U1059"/>
  <c r="AA1059"/>
  <c r="X1059"/>
  <c r="P1059"/>
  <c r="V1059"/>
  <c r="Z1059"/>
  <c r="T1059"/>
  <c r="U1055"/>
  <c r="P1055"/>
  <c r="X1055"/>
  <c r="AA1055"/>
  <c r="R1055"/>
  <c r="Y1055"/>
  <c r="Z1055"/>
  <c r="W1055"/>
  <c r="Q1055"/>
  <c r="V1055"/>
  <c r="T1055"/>
  <c r="S1055"/>
  <c r="AA1049"/>
  <c r="Z1049"/>
  <c r="Y1049"/>
  <c r="X1049"/>
  <c r="T1049"/>
  <c r="R1049"/>
  <c r="S1049"/>
  <c r="U1049"/>
  <c r="Q1049"/>
  <c r="P1049"/>
  <c r="V1049"/>
  <c r="W1049"/>
  <c r="W1045"/>
  <c r="U1045"/>
  <c r="AA1045"/>
  <c r="P1045"/>
  <c r="V1045"/>
  <c r="R1045"/>
  <c r="Z1045"/>
  <c r="X1045"/>
  <c r="Q1045"/>
  <c r="S1045"/>
  <c r="T1045"/>
  <c r="Y1045"/>
  <c r="S696"/>
  <c r="W696"/>
  <c r="T696"/>
  <c r="Y696"/>
  <c r="U696"/>
  <c r="V696"/>
  <c r="X696"/>
  <c r="Z696"/>
  <c r="AA696"/>
  <c r="P696"/>
  <c r="Q696"/>
  <c r="R696"/>
  <c r="R686"/>
  <c r="W686"/>
  <c r="Q686"/>
  <c r="T686"/>
  <c r="V686"/>
  <c r="X686"/>
  <c r="AA686"/>
  <c r="U686"/>
  <c r="S686"/>
  <c r="P686"/>
  <c r="Z686"/>
  <c r="Y686"/>
  <c r="S676"/>
  <c r="W676"/>
  <c r="AA676"/>
  <c r="V676"/>
  <c r="Z676"/>
  <c r="Y676"/>
  <c r="U676"/>
  <c r="R676"/>
  <c r="Q676"/>
  <c r="T676"/>
  <c r="P676"/>
  <c r="X676"/>
  <c r="X666"/>
  <c r="Q666"/>
  <c r="Y666"/>
  <c r="Z666"/>
  <c r="R666"/>
  <c r="V666"/>
  <c r="T666"/>
  <c r="S666"/>
  <c r="W666"/>
  <c r="AA666"/>
  <c r="U666"/>
  <c r="P666"/>
  <c r="V656"/>
  <c r="R656"/>
  <c r="AA656"/>
  <c r="Q656"/>
  <c r="S656"/>
  <c r="Z656"/>
  <c r="W656"/>
  <c r="T656"/>
  <c r="P656"/>
  <c r="U656"/>
  <c r="X656"/>
  <c r="Y656"/>
  <c r="P646"/>
  <c r="V646"/>
  <c r="Z646"/>
  <c r="U646"/>
  <c r="R646"/>
  <c r="S646"/>
  <c r="X646"/>
  <c r="AA646"/>
  <c r="Q646"/>
  <c r="T646"/>
  <c r="W646"/>
  <c r="Y646"/>
  <c r="Q636"/>
  <c r="AA636"/>
  <c r="R636"/>
  <c r="X636"/>
  <c r="W636"/>
  <c r="T636"/>
  <c r="S636"/>
  <c r="V636"/>
  <c r="U636"/>
  <c r="Z636"/>
  <c r="P636"/>
  <c r="Y636"/>
  <c r="U626"/>
  <c r="S626"/>
  <c r="P626"/>
  <c r="X626"/>
  <c r="Z626"/>
  <c r="T626"/>
  <c r="W626"/>
  <c r="AA626"/>
  <c r="Q626"/>
  <c r="V626"/>
  <c r="R626"/>
  <c r="Y626"/>
  <c r="X616"/>
  <c r="S616"/>
  <c r="Q616"/>
  <c r="W616"/>
  <c r="Y616"/>
  <c r="AA616"/>
  <c r="P616"/>
  <c r="U616"/>
  <c r="T616"/>
  <c r="Z616"/>
  <c r="V616"/>
  <c r="R616"/>
  <c r="AA606"/>
  <c r="T606"/>
  <c r="V606"/>
  <c r="P606"/>
  <c r="Q606"/>
  <c r="Z606"/>
  <c r="W606"/>
  <c r="X606"/>
  <c r="U606"/>
  <c r="S606"/>
  <c r="R606"/>
  <c r="Y606"/>
  <c r="AA596"/>
  <c r="V596"/>
  <c r="X596"/>
  <c r="S596"/>
  <c r="Y596"/>
  <c r="U596"/>
  <c r="W596"/>
  <c r="R596"/>
  <c r="P596"/>
  <c r="Z596"/>
  <c r="T596"/>
  <c r="Q596"/>
  <c r="Z586"/>
  <c r="T586"/>
  <c r="R586"/>
  <c r="X586"/>
  <c r="W586"/>
  <c r="Q586"/>
  <c r="Y586"/>
  <c r="S586"/>
  <c r="V586"/>
  <c r="AA586"/>
  <c r="P586"/>
  <c r="U586"/>
  <c r="Q576"/>
  <c r="V576"/>
  <c r="U576"/>
  <c r="R576"/>
  <c r="P576"/>
  <c r="AA576"/>
  <c r="X576"/>
  <c r="S576"/>
  <c r="T576"/>
  <c r="Z576"/>
  <c r="W576"/>
  <c r="Y576"/>
  <c r="R566"/>
  <c r="X566"/>
  <c r="S566"/>
  <c r="Z566"/>
  <c r="U566"/>
  <c r="Y566"/>
  <c r="P566"/>
  <c r="Q566"/>
  <c r="T566"/>
  <c r="V566"/>
  <c r="AA566"/>
  <c r="W566"/>
  <c r="T556"/>
  <c r="Q556"/>
  <c r="V556"/>
  <c r="X556"/>
  <c r="P556"/>
  <c r="U556"/>
  <c r="AA556"/>
  <c r="W556"/>
  <c r="S556"/>
  <c r="R556"/>
  <c r="Z556"/>
  <c r="Y556"/>
  <c r="T546"/>
  <c r="P546"/>
  <c r="AA546"/>
  <c r="X546"/>
  <c r="S546"/>
  <c r="W546"/>
  <c r="Y546"/>
  <c r="R546"/>
  <c r="U546"/>
  <c r="Q546"/>
  <c r="Z546"/>
  <c r="V546"/>
  <c r="W536"/>
  <c r="AA536"/>
  <c r="S536"/>
  <c r="P536"/>
  <c r="Q536"/>
  <c r="T536"/>
  <c r="V536"/>
  <c r="Z536"/>
  <c r="R536"/>
  <c r="U536"/>
  <c r="X536"/>
  <c r="Y536"/>
  <c r="R526"/>
  <c r="Q526"/>
  <c r="X526"/>
  <c r="S526"/>
  <c r="Z526"/>
  <c r="V526"/>
  <c r="W526"/>
  <c r="T526"/>
  <c r="P526"/>
  <c r="AA526"/>
  <c r="U526"/>
  <c r="Y526"/>
  <c r="Q516"/>
  <c r="R516"/>
  <c r="AA516"/>
  <c r="T516"/>
  <c r="X516"/>
  <c r="P516"/>
  <c r="Z516"/>
  <c r="W516"/>
  <c r="V516"/>
  <c r="S516"/>
  <c r="U516"/>
  <c r="Y516"/>
  <c r="V506"/>
  <c r="S506"/>
  <c r="AA506"/>
  <c r="X506"/>
  <c r="Z506"/>
  <c r="Q506"/>
  <c r="T506"/>
  <c r="W506"/>
  <c r="U506"/>
  <c r="R506"/>
  <c r="P506"/>
  <c r="Y506"/>
  <c r="V496"/>
  <c r="R496"/>
  <c r="U496"/>
  <c r="X496"/>
  <c r="S496"/>
  <c r="Z496"/>
  <c r="AA496"/>
  <c r="W496"/>
  <c r="T496"/>
  <c r="P496"/>
  <c r="Q496"/>
  <c r="Y496"/>
  <c r="P486"/>
  <c r="V486"/>
  <c r="Z486"/>
  <c r="Q486"/>
  <c r="X486"/>
  <c r="S486"/>
  <c r="U486"/>
  <c r="AA486"/>
  <c r="W486"/>
  <c r="T486"/>
  <c r="R486"/>
  <c r="Y486"/>
  <c r="AA476"/>
  <c r="R476"/>
  <c r="U476"/>
  <c r="W476"/>
  <c r="P476"/>
  <c r="X476"/>
  <c r="V476"/>
  <c r="T476"/>
  <c r="S476"/>
  <c r="Z476"/>
  <c r="Q476"/>
  <c r="Y476"/>
  <c r="S466"/>
  <c r="T466"/>
  <c r="V466"/>
  <c r="X466"/>
  <c r="Z466"/>
  <c r="W466"/>
  <c r="P466"/>
  <c r="R466"/>
  <c r="AA466"/>
  <c r="Q466"/>
  <c r="U466"/>
  <c r="Y466"/>
  <c r="W456"/>
  <c r="S456"/>
  <c r="T456"/>
  <c r="P456"/>
  <c r="Q456"/>
  <c r="R456"/>
  <c r="AA456"/>
  <c r="V456"/>
  <c r="Y456"/>
  <c r="Z456"/>
  <c r="U456"/>
  <c r="X456"/>
  <c r="U446"/>
  <c r="V446"/>
  <c r="Q446"/>
  <c r="W446"/>
  <c r="AA446"/>
  <c r="R446"/>
  <c r="S446"/>
  <c r="X446"/>
  <c r="Z446"/>
  <c r="T446"/>
  <c r="P446"/>
  <c r="Y446"/>
  <c r="Z436"/>
  <c r="T436"/>
  <c r="Q436"/>
  <c r="X436"/>
  <c r="V436"/>
  <c r="R436"/>
  <c r="P436"/>
  <c r="U436"/>
  <c r="AA436"/>
  <c r="W436"/>
  <c r="S436"/>
  <c r="Y436"/>
  <c r="V426"/>
  <c r="AA426"/>
  <c r="P426"/>
  <c r="Q426"/>
  <c r="X426"/>
  <c r="W426"/>
  <c r="S426"/>
  <c r="R426"/>
  <c r="T426"/>
  <c r="U426"/>
  <c r="Z426"/>
  <c r="Y426"/>
  <c r="R416"/>
  <c r="P416"/>
  <c r="AA416"/>
  <c r="U416"/>
  <c r="T416"/>
  <c r="V416"/>
  <c r="X416"/>
  <c r="W416"/>
  <c r="Q416"/>
  <c r="S416"/>
  <c r="Z416"/>
  <c r="Y416"/>
  <c r="U406"/>
  <c r="T406"/>
  <c r="V406"/>
  <c r="S406"/>
  <c r="Z406"/>
  <c r="AA406"/>
  <c r="R406"/>
  <c r="X406"/>
  <c r="P406"/>
  <c r="Y406"/>
  <c r="W406"/>
  <c r="Q406"/>
  <c r="V396"/>
  <c r="AA396"/>
  <c r="W396"/>
  <c r="U396"/>
  <c r="X396"/>
  <c r="P396"/>
  <c r="T396"/>
  <c r="Q396"/>
  <c r="Z396"/>
  <c r="S396"/>
  <c r="R396"/>
  <c r="Y396"/>
  <c r="Z386"/>
  <c r="AA386"/>
  <c r="Q386"/>
  <c r="S386"/>
  <c r="P386"/>
  <c r="X386"/>
  <c r="R386"/>
  <c r="T386"/>
  <c r="V386"/>
  <c r="W386"/>
  <c r="U386"/>
  <c r="Y386"/>
  <c r="Z376"/>
  <c r="X376"/>
  <c r="W376"/>
  <c r="U376"/>
  <c r="T376"/>
  <c r="Q376"/>
  <c r="AA376"/>
  <c r="S376"/>
  <c r="R376"/>
  <c r="V376"/>
  <c r="P376"/>
  <c r="Y376"/>
  <c r="Z366"/>
  <c r="X366"/>
  <c r="S366"/>
  <c r="U366"/>
  <c r="Q366"/>
  <c r="AA366"/>
  <c r="V366"/>
  <c r="W366"/>
  <c r="R366"/>
  <c r="P366"/>
  <c r="T366"/>
  <c r="Y366"/>
  <c r="R356"/>
  <c r="Z356"/>
  <c r="T356"/>
  <c r="Q356"/>
  <c r="X356"/>
  <c r="W356"/>
  <c r="S356"/>
  <c r="P356"/>
  <c r="V356"/>
  <c r="AA356"/>
  <c r="U356"/>
  <c r="Y356"/>
  <c r="V346"/>
  <c r="T346"/>
  <c r="W346"/>
  <c r="P346"/>
  <c r="X346"/>
  <c r="R346"/>
  <c r="U346"/>
  <c r="AA346"/>
  <c r="S346"/>
  <c r="Q346"/>
  <c r="Z346"/>
  <c r="Y346"/>
  <c r="Q336"/>
  <c r="U336"/>
  <c r="Z336"/>
  <c r="R336"/>
  <c r="V336"/>
  <c r="T336"/>
  <c r="AA336"/>
  <c r="S336"/>
  <c r="X336"/>
  <c r="W336"/>
  <c r="P336"/>
  <c r="Y336"/>
  <c r="S326"/>
  <c r="AA326"/>
  <c r="T326"/>
  <c r="V326"/>
  <c r="Q326"/>
  <c r="X326"/>
  <c r="U326"/>
  <c r="R326"/>
  <c r="P326"/>
  <c r="W326"/>
  <c r="Z326"/>
  <c r="Y326"/>
  <c r="Q316"/>
  <c r="X316"/>
  <c r="AA316"/>
  <c r="P316"/>
  <c r="R316"/>
  <c r="U316"/>
  <c r="S316"/>
  <c r="Z316"/>
  <c r="T316"/>
  <c r="V316"/>
  <c r="W316"/>
  <c r="Y316"/>
  <c r="Q306"/>
  <c r="AA306"/>
  <c r="U306"/>
  <c r="T306"/>
  <c r="Z306"/>
  <c r="R306"/>
  <c r="Y306"/>
  <c r="S306"/>
  <c r="W306"/>
  <c r="P306"/>
  <c r="V306"/>
  <c r="X306"/>
  <c r="V296"/>
  <c r="T296"/>
  <c r="AA296"/>
  <c r="S296"/>
  <c r="R296"/>
  <c r="P296"/>
  <c r="Z296"/>
  <c r="Q296"/>
  <c r="U296"/>
  <c r="X296"/>
  <c r="W296"/>
  <c r="Y296"/>
  <c r="U286"/>
  <c r="Z286"/>
  <c r="T286"/>
  <c r="X286"/>
  <c r="Q286"/>
  <c r="AA286"/>
  <c r="P286"/>
  <c r="Y286"/>
  <c r="R286"/>
  <c r="V286"/>
  <c r="S286"/>
  <c r="W286"/>
  <c r="Q276"/>
  <c r="V276"/>
  <c r="X276"/>
  <c r="P276"/>
  <c r="R276"/>
  <c r="Z276"/>
  <c r="W276"/>
  <c r="T276"/>
  <c r="S276"/>
  <c r="AA276"/>
  <c r="U276"/>
  <c r="Y276"/>
  <c r="P266"/>
  <c r="X266"/>
  <c r="R266"/>
  <c r="W266"/>
  <c r="Q266"/>
  <c r="S266"/>
  <c r="V266"/>
  <c r="U266"/>
  <c r="Z266"/>
  <c r="T266"/>
  <c r="AA266"/>
  <c r="Y266"/>
  <c r="V261"/>
  <c r="P261"/>
  <c r="X261"/>
  <c r="Q261"/>
  <c r="AA261"/>
  <c r="Y261"/>
  <c r="T261"/>
  <c r="W261"/>
  <c r="Z261"/>
  <c r="U261"/>
  <c r="S261"/>
  <c r="R261"/>
  <c r="Y256"/>
  <c r="P256"/>
  <c r="Z256"/>
  <c r="R256"/>
  <c r="U256"/>
  <c r="X256"/>
  <c r="AA256"/>
  <c r="Q256"/>
  <c r="T256"/>
  <c r="S256"/>
  <c r="V256"/>
  <c r="W256"/>
  <c r="Z248"/>
  <c r="V248"/>
  <c r="AA248"/>
  <c r="R248"/>
  <c r="Q248"/>
  <c r="U248"/>
  <c r="Y248"/>
  <c r="S248"/>
  <c r="T248"/>
  <c r="P248"/>
  <c r="X248"/>
  <c r="W248"/>
  <c r="W2048"/>
  <c r="T2048"/>
  <c r="P2048"/>
  <c r="S2048"/>
  <c r="Y2048"/>
  <c r="R2048"/>
  <c r="Z2048"/>
  <c r="U2048"/>
  <c r="V2048"/>
  <c r="Q2048"/>
  <c r="X2048"/>
  <c r="AA2048"/>
  <c r="X2044"/>
  <c r="Q2044"/>
  <c r="W2044"/>
  <c r="T2044"/>
  <c r="Z2044"/>
  <c r="S2044"/>
  <c r="AA2044"/>
  <c r="V2044"/>
  <c r="R2044"/>
  <c r="U2044"/>
  <c r="P2044"/>
  <c r="Y2044"/>
  <c r="Q2038"/>
  <c r="X2038"/>
  <c r="R2038"/>
  <c r="V2038"/>
  <c r="P2038"/>
  <c r="Y2038"/>
  <c r="Z2038"/>
  <c r="S2038"/>
  <c r="W2038"/>
  <c r="AA2038"/>
  <c r="T2038"/>
  <c r="U2038"/>
  <c r="Z2034"/>
  <c r="R2034"/>
  <c r="W2034"/>
  <c r="AA2034"/>
  <c r="S2034"/>
  <c r="T2034"/>
  <c r="V2034"/>
  <c r="X2034"/>
  <c r="Q2034"/>
  <c r="P2034"/>
  <c r="U2034"/>
  <c r="Y2034"/>
  <c r="P2028"/>
  <c r="X2028"/>
  <c r="U2028"/>
  <c r="W2028"/>
  <c r="Q2028"/>
  <c r="V2028"/>
  <c r="S2028"/>
  <c r="Y2028"/>
  <c r="AA2028"/>
  <c r="Z2028"/>
  <c r="T2028"/>
  <c r="R2028"/>
  <c r="U2024"/>
  <c r="S2024"/>
  <c r="AA2024"/>
  <c r="P2024"/>
  <c r="V2024"/>
  <c r="Y2024"/>
  <c r="X2024"/>
  <c r="T2024"/>
  <c r="R2024"/>
  <c r="W2024"/>
  <c r="Q2024"/>
  <c r="Z2024"/>
  <c r="X2020"/>
  <c r="AA2020"/>
  <c r="Y2020"/>
  <c r="P2020"/>
  <c r="T2020"/>
  <c r="Q2020"/>
  <c r="U2020"/>
  <c r="S2020"/>
  <c r="Z2020"/>
  <c r="V2020"/>
  <c r="W2020"/>
  <c r="R2020"/>
  <c r="AA2014"/>
  <c r="Y2014"/>
  <c r="Q2014"/>
  <c r="Z2014"/>
  <c r="W2014"/>
  <c r="X2014"/>
  <c r="T2014"/>
  <c r="R2014"/>
  <c r="S2014"/>
  <c r="U2014"/>
  <c r="P2014"/>
  <c r="V2014"/>
  <c r="Q2010"/>
  <c r="P2010"/>
  <c r="Y2010"/>
  <c r="X2010"/>
  <c r="T2010"/>
  <c r="U2010"/>
  <c r="S2010"/>
  <c r="V2010"/>
  <c r="Z2010"/>
  <c r="W2010"/>
  <c r="AA2010"/>
  <c r="R2010"/>
  <c r="Y2004"/>
  <c r="V2004"/>
  <c r="W2004"/>
  <c r="T2004"/>
  <c r="Z2004"/>
  <c r="X2004"/>
  <c r="P2004"/>
  <c r="AA2004"/>
  <c r="U2004"/>
  <c r="S2004"/>
  <c r="Q2004"/>
  <c r="R2004"/>
  <c r="Z2000"/>
  <c r="T2000"/>
  <c r="Y2000"/>
  <c r="P2000"/>
  <c r="S2000"/>
  <c r="U2000"/>
  <c r="Q2000"/>
  <c r="V2000"/>
  <c r="W2000"/>
  <c r="X2000"/>
  <c r="AA2000"/>
  <c r="R2000"/>
  <c r="T1994"/>
  <c r="R1994"/>
  <c r="P1994"/>
  <c r="X1994"/>
  <c r="V1994"/>
  <c r="S1994"/>
  <c r="Y1994"/>
  <c r="Q1994"/>
  <c r="Z1994"/>
  <c r="W1994"/>
  <c r="AA1994"/>
  <c r="U1994"/>
  <c r="P1990"/>
  <c r="S1990"/>
  <c r="Y1990"/>
  <c r="Z1990"/>
  <c r="V1990"/>
  <c r="T1990"/>
  <c r="AA1990"/>
  <c r="U1990"/>
  <c r="R1990"/>
  <c r="Q1990"/>
  <c r="W1990"/>
  <c r="X1990"/>
  <c r="P1984"/>
  <c r="U1984"/>
  <c r="S1984"/>
  <c r="V1984"/>
  <c r="AA1984"/>
  <c r="Z1984"/>
  <c r="T1984"/>
  <c r="Y1984"/>
  <c r="X1984"/>
  <c r="R1984"/>
  <c r="W1984"/>
  <c r="Q1984"/>
  <c r="U1980"/>
  <c r="Q1980"/>
  <c r="Z1980"/>
  <c r="AA1980"/>
  <c r="T1980"/>
  <c r="X1980"/>
  <c r="P1980"/>
  <c r="W1980"/>
  <c r="R1980"/>
  <c r="V1980"/>
  <c r="S1980"/>
  <c r="Y1980"/>
  <c r="P1974"/>
  <c r="U1974"/>
  <c r="V1974"/>
  <c r="AA1974"/>
  <c r="X1974"/>
  <c r="S1974"/>
  <c r="T1974"/>
  <c r="Y1974"/>
  <c r="R1974"/>
  <c r="W1974"/>
  <c r="Q1974"/>
  <c r="Z1974"/>
  <c r="T1970"/>
  <c r="R1970"/>
  <c r="U1970"/>
  <c r="V1970"/>
  <c r="Y1970"/>
  <c r="Z1970"/>
  <c r="X1970"/>
  <c r="S1970"/>
  <c r="Q1970"/>
  <c r="W1970"/>
  <c r="AA1970"/>
  <c r="P1970"/>
  <c r="Z1964"/>
  <c r="R1964"/>
  <c r="W1964"/>
  <c r="T1964"/>
  <c r="Y1964"/>
  <c r="X1964"/>
  <c r="P1964"/>
  <c r="U1964"/>
  <c r="Q1964"/>
  <c r="V1964"/>
  <c r="AA1964"/>
  <c r="S1964"/>
  <c r="U1960"/>
  <c r="W1960"/>
  <c r="S1960"/>
  <c r="T1960"/>
  <c r="AA1960"/>
  <c r="P1960"/>
  <c r="Q1960"/>
  <c r="Z1960"/>
  <c r="R1960"/>
  <c r="Y1960"/>
  <c r="X1960"/>
  <c r="V1960"/>
  <c r="X1954"/>
  <c r="S1954"/>
  <c r="Q1954"/>
  <c r="Z1954"/>
  <c r="T1954"/>
  <c r="Y1954"/>
  <c r="R1954"/>
  <c r="W1954"/>
  <c r="P1954"/>
  <c r="U1954"/>
  <c r="V1954"/>
  <c r="AA1954"/>
  <c r="U1950"/>
  <c r="W1950"/>
  <c r="AA1950"/>
  <c r="Y1950"/>
  <c r="T1950"/>
  <c r="V1950"/>
  <c r="X1950"/>
  <c r="R1950"/>
  <c r="P1950"/>
  <c r="Z1950"/>
  <c r="Q1950"/>
  <c r="S1950"/>
  <c r="Q1944"/>
  <c r="X1944"/>
  <c r="P1944"/>
  <c r="U1944"/>
  <c r="S1944"/>
  <c r="V1944"/>
  <c r="AA1944"/>
  <c r="Z1944"/>
  <c r="T1944"/>
  <c r="Y1944"/>
  <c r="R1944"/>
  <c r="W1944"/>
  <c r="W1940"/>
  <c r="Y1940"/>
  <c r="U1940"/>
  <c r="V1940"/>
  <c r="S1940"/>
  <c r="Q1940"/>
  <c r="T1940"/>
  <c r="Z1940"/>
  <c r="AA1940"/>
  <c r="P1940"/>
  <c r="X1940"/>
  <c r="R1940"/>
  <c r="R1934"/>
  <c r="X1934"/>
  <c r="V1934"/>
  <c r="P1934"/>
  <c r="T1934"/>
  <c r="Z1934"/>
  <c r="Q1934"/>
  <c r="W1934"/>
  <c r="Y1934"/>
  <c r="U1934"/>
  <c r="S1934"/>
  <c r="AA1934"/>
  <c r="R1930"/>
  <c r="Z1930"/>
  <c r="V1930"/>
  <c r="Q1930"/>
  <c r="U1930"/>
  <c r="AA1930"/>
  <c r="X1930"/>
  <c r="W1930"/>
  <c r="P1930"/>
  <c r="S1930"/>
  <c r="T1930"/>
  <c r="Y1930"/>
  <c r="Z1924"/>
  <c r="AA1924"/>
  <c r="S1924"/>
  <c r="U1924"/>
  <c r="Y1924"/>
  <c r="X1924"/>
  <c r="Q1924"/>
  <c r="R1924"/>
  <c r="W1924"/>
  <c r="T1924"/>
  <c r="P1924"/>
  <c r="V1924"/>
  <c r="W1920"/>
  <c r="X1920"/>
  <c r="S1920"/>
  <c r="P1920"/>
  <c r="T1920"/>
  <c r="V1920"/>
  <c r="U1920"/>
  <c r="Y1920"/>
  <c r="AA1920"/>
  <c r="Z1920"/>
  <c r="R1920"/>
  <c r="Q1920"/>
  <c r="X1914"/>
  <c r="V1914"/>
  <c r="Y1914"/>
  <c r="AA1914"/>
  <c r="U1914"/>
  <c r="S1914"/>
  <c r="Q1914"/>
  <c r="P1914"/>
  <c r="T1914"/>
  <c r="W1914"/>
  <c r="R1914"/>
  <c r="Z1914"/>
  <c r="U1910"/>
  <c r="V1910"/>
  <c r="P1910"/>
  <c r="Y1910"/>
  <c r="X1910"/>
  <c r="W1910"/>
  <c r="AA1910"/>
  <c r="Q1910"/>
  <c r="S1910"/>
  <c r="Z1910"/>
  <c r="R1910"/>
  <c r="T1910"/>
  <c r="T1904"/>
  <c r="V1904"/>
  <c r="Y1904"/>
  <c r="Q1904"/>
  <c r="P1904"/>
  <c r="W1904"/>
  <c r="AA1904"/>
  <c r="R1904"/>
  <c r="Z1904"/>
  <c r="X1904"/>
  <c r="S1904"/>
  <c r="U1904"/>
  <c r="Q1900"/>
  <c r="AA1900"/>
  <c r="R1900"/>
  <c r="Y1900"/>
  <c r="P1900"/>
  <c r="V1900"/>
  <c r="U1900"/>
  <c r="X1900"/>
  <c r="W1900"/>
  <c r="Z1900"/>
  <c r="S1900"/>
  <c r="T1900"/>
  <c r="Y1894"/>
  <c r="U1894"/>
  <c r="S1894"/>
  <c r="T1894"/>
  <c r="Z1894"/>
  <c r="R1894"/>
  <c r="X1894"/>
  <c r="V1894"/>
  <c r="Q1894"/>
  <c r="W1894"/>
  <c r="P1894"/>
  <c r="AA1894"/>
  <c r="U1890"/>
  <c r="P1890"/>
  <c r="V1890"/>
  <c r="AA1890"/>
  <c r="Z1890"/>
  <c r="R1890"/>
  <c r="Y1890"/>
  <c r="X1890"/>
  <c r="Q1890"/>
  <c r="W1890"/>
  <c r="T1890"/>
  <c r="S1890"/>
  <c r="W1884"/>
  <c r="T1884"/>
  <c r="P1884"/>
  <c r="Z1884"/>
  <c r="R1884"/>
  <c r="U1884"/>
  <c r="V1884"/>
  <c r="AA1884"/>
  <c r="Y1884"/>
  <c r="X1884"/>
  <c r="Q1884"/>
  <c r="S1884"/>
  <c r="U1880"/>
  <c r="W1880"/>
  <c r="AA1880"/>
  <c r="S1880"/>
  <c r="T1880"/>
  <c r="R1880"/>
  <c r="P1880"/>
  <c r="Q1880"/>
  <c r="X1880"/>
  <c r="Y1880"/>
  <c r="Z1880"/>
  <c r="V1880"/>
  <c r="R1874"/>
  <c r="U1874"/>
  <c r="S1874"/>
  <c r="Z1874"/>
  <c r="AA1874"/>
  <c r="Q1874"/>
  <c r="P1874"/>
  <c r="Y1874"/>
  <c r="X1874"/>
  <c r="V1874"/>
  <c r="T1874"/>
  <c r="W1874"/>
  <c r="U1870"/>
  <c r="W1870"/>
  <c r="R1870"/>
  <c r="Z1870"/>
  <c r="V1870"/>
  <c r="X1870"/>
  <c r="AA1870"/>
  <c r="Q1870"/>
  <c r="P1870"/>
  <c r="T1870"/>
  <c r="Y1870"/>
  <c r="S1870"/>
  <c r="P1864"/>
  <c r="Q1864"/>
  <c r="S1864"/>
  <c r="V1864"/>
  <c r="W1864"/>
  <c r="AA1864"/>
  <c r="U1864"/>
  <c r="T1864"/>
  <c r="R1864"/>
  <c r="Z1864"/>
  <c r="Y1864"/>
  <c r="X1864"/>
  <c r="W1860"/>
  <c r="X1860"/>
  <c r="AA1860"/>
  <c r="Y1860"/>
  <c r="Z1860"/>
  <c r="Q1860"/>
  <c r="U1860"/>
  <c r="P1860"/>
  <c r="S1860"/>
  <c r="R1860"/>
  <c r="V1860"/>
  <c r="T1860"/>
  <c r="Q1854"/>
  <c r="W1854"/>
  <c r="Y1854"/>
  <c r="U1854"/>
  <c r="S1854"/>
  <c r="R1854"/>
  <c r="X1854"/>
  <c r="V1854"/>
  <c r="P1854"/>
  <c r="T1854"/>
  <c r="Z1854"/>
  <c r="AA1854"/>
  <c r="U1850"/>
  <c r="P1850"/>
  <c r="W1850"/>
  <c r="Y1850"/>
  <c r="X1850"/>
  <c r="Q1850"/>
  <c r="AA1850"/>
  <c r="V1850"/>
  <c r="S1850"/>
  <c r="T1850"/>
  <c r="R1850"/>
  <c r="Z1850"/>
  <c r="Z1844"/>
  <c r="AA1844"/>
  <c r="Y1844"/>
  <c r="X1844"/>
  <c r="Q1844"/>
  <c r="R1844"/>
  <c r="W1844"/>
  <c r="T1844"/>
  <c r="P1844"/>
  <c r="S1844"/>
  <c r="U1844"/>
  <c r="V1844"/>
  <c r="V1840"/>
  <c r="T1840"/>
  <c r="S1840"/>
  <c r="R1840"/>
  <c r="X1840"/>
  <c r="U1840"/>
  <c r="W1840"/>
  <c r="AA1840"/>
  <c r="Q1840"/>
  <c r="P1840"/>
  <c r="Y1840"/>
  <c r="Z1840"/>
  <c r="Y1834"/>
  <c r="X1834"/>
  <c r="V1834"/>
  <c r="T1834"/>
  <c r="W1834"/>
  <c r="R1834"/>
  <c r="Z1834"/>
  <c r="AA1834"/>
  <c r="U1834"/>
  <c r="S1834"/>
  <c r="Q1834"/>
  <c r="P1834"/>
  <c r="U1830"/>
  <c r="P1830"/>
  <c r="AA1830"/>
  <c r="R1830"/>
  <c r="S1830"/>
  <c r="T1830"/>
  <c r="Z1830"/>
  <c r="X1830"/>
  <c r="V1830"/>
  <c r="Q1830"/>
  <c r="W1830"/>
  <c r="Y1830"/>
  <c r="T1824"/>
  <c r="R1824"/>
  <c r="Z1824"/>
  <c r="X1824"/>
  <c r="S1824"/>
  <c r="V1824"/>
  <c r="Y1824"/>
  <c r="Q1824"/>
  <c r="P1824"/>
  <c r="W1824"/>
  <c r="AA1824"/>
  <c r="U1824"/>
  <c r="X1820"/>
  <c r="P1820"/>
  <c r="Q1820"/>
  <c r="Z1820"/>
  <c r="Y1820"/>
  <c r="W1820"/>
  <c r="U1820"/>
  <c r="S1820"/>
  <c r="AA1820"/>
  <c r="R1820"/>
  <c r="T1820"/>
  <c r="V1820"/>
  <c r="AA1814"/>
  <c r="S1814"/>
  <c r="Q1814"/>
  <c r="Y1814"/>
  <c r="Z1814"/>
  <c r="P1814"/>
  <c r="V1814"/>
  <c r="T1814"/>
  <c r="U1814"/>
  <c r="R1814"/>
  <c r="X1814"/>
  <c r="W1814"/>
  <c r="W1810"/>
  <c r="X1810"/>
  <c r="Q1810"/>
  <c r="R1810"/>
  <c r="Y1810"/>
  <c r="U1810"/>
  <c r="AA1810"/>
  <c r="T1810"/>
  <c r="P1810"/>
  <c r="V1810"/>
  <c r="S1810"/>
  <c r="Z1810"/>
  <c r="X1804"/>
  <c r="V1804"/>
  <c r="AA1804"/>
  <c r="Q1804"/>
  <c r="W1804"/>
  <c r="U1804"/>
  <c r="P1804"/>
  <c r="Z1804"/>
  <c r="R1804"/>
  <c r="S1804"/>
  <c r="Y1804"/>
  <c r="T1804"/>
  <c r="U1800"/>
  <c r="W1800"/>
  <c r="X1800"/>
  <c r="Q1800"/>
  <c r="AA1800"/>
  <c r="R1800"/>
  <c r="V1800"/>
  <c r="Y1800"/>
  <c r="P1800"/>
  <c r="T1800"/>
  <c r="S1800"/>
  <c r="Z1800"/>
  <c r="Y1794"/>
  <c r="V1794"/>
  <c r="T1794"/>
  <c r="R1794"/>
  <c r="Z1794"/>
  <c r="P1794"/>
  <c r="X1794"/>
  <c r="W1794"/>
  <c r="Q1794"/>
  <c r="AA1794"/>
  <c r="S1794"/>
  <c r="U1794"/>
  <c r="U1790"/>
  <c r="X1790"/>
  <c r="W1790"/>
  <c r="S1790"/>
  <c r="T1790"/>
  <c r="P1790"/>
  <c r="Y1790"/>
  <c r="AA1790"/>
  <c r="R1790"/>
  <c r="Q1790"/>
  <c r="V1790"/>
  <c r="Z1790"/>
  <c r="R1784"/>
  <c r="W1784"/>
  <c r="U1784"/>
  <c r="P1784"/>
  <c r="X1784"/>
  <c r="V1784"/>
  <c r="Z1784"/>
  <c r="S1784"/>
  <c r="T1784"/>
  <c r="AA1784"/>
  <c r="Q1784"/>
  <c r="Y1784"/>
  <c r="Q1780"/>
  <c r="W1780"/>
  <c r="P1780"/>
  <c r="U1780"/>
  <c r="AA1780"/>
  <c r="T1780"/>
  <c r="R1780"/>
  <c r="Z1780"/>
  <c r="X1780"/>
  <c r="S1780"/>
  <c r="V1780"/>
  <c r="Y1780"/>
  <c r="S1774"/>
  <c r="U1774"/>
  <c r="Q1774"/>
  <c r="Y1774"/>
  <c r="R1774"/>
  <c r="X1774"/>
  <c r="W1774"/>
  <c r="Z1774"/>
  <c r="P1774"/>
  <c r="V1774"/>
  <c r="T1774"/>
  <c r="AA1774"/>
  <c r="U1770"/>
  <c r="W1770"/>
  <c r="V1770"/>
  <c r="X1770"/>
  <c r="AA1770"/>
  <c r="P1770"/>
  <c r="S1770"/>
  <c r="Q1770"/>
  <c r="T1770"/>
  <c r="R1770"/>
  <c r="Y1770"/>
  <c r="Z1770"/>
  <c r="U249"/>
  <c r="Q249"/>
  <c r="T249"/>
  <c r="Z249"/>
  <c r="AA249"/>
  <c r="R249"/>
  <c r="X249"/>
  <c r="V249"/>
  <c r="S249"/>
  <c r="W249"/>
  <c r="Y249"/>
  <c r="P249"/>
  <c r="P2049"/>
  <c r="U2049"/>
  <c r="S2049"/>
  <c r="Y2049"/>
  <c r="X2049"/>
  <c r="T2049"/>
  <c r="W2049"/>
  <c r="Q2049"/>
  <c r="Z2049"/>
  <c r="R2049"/>
  <c r="V2049"/>
  <c r="AA2049"/>
  <c r="Z2043"/>
  <c r="Y2043"/>
  <c r="R2043"/>
  <c r="S2043"/>
  <c r="X2043"/>
  <c r="AA2043"/>
  <c r="W2043"/>
  <c r="U2043"/>
  <c r="T2043"/>
  <c r="V2043"/>
  <c r="P2043"/>
  <c r="Q2043"/>
  <c r="Z2039"/>
  <c r="U2039"/>
  <c r="S2039"/>
  <c r="AA2039"/>
  <c r="T2039"/>
  <c r="W2039"/>
  <c r="P2039"/>
  <c r="X2039"/>
  <c r="R2039"/>
  <c r="V2039"/>
  <c r="Q2039"/>
  <c r="Y2039"/>
  <c r="AA2033"/>
  <c r="X2033"/>
  <c r="P2033"/>
  <c r="Q2033"/>
  <c r="T2033"/>
  <c r="Y2033"/>
  <c r="Z2033"/>
  <c r="U2033"/>
  <c r="S2033"/>
  <c r="V2033"/>
  <c r="W2033"/>
  <c r="R2033"/>
  <c r="X2029"/>
  <c r="Q2029"/>
  <c r="Y2029"/>
  <c r="W2029"/>
  <c r="V2029"/>
  <c r="AA2029"/>
  <c r="S2029"/>
  <c r="Z2029"/>
  <c r="P2029"/>
  <c r="U2029"/>
  <c r="T2029"/>
  <c r="R2029"/>
  <c r="S2023"/>
  <c r="AA2023"/>
  <c r="T2023"/>
  <c r="W2023"/>
  <c r="P2023"/>
  <c r="X2023"/>
  <c r="Y2023"/>
  <c r="R2023"/>
  <c r="V2023"/>
  <c r="Q2023"/>
  <c r="Z2023"/>
  <c r="U2023"/>
  <c r="S2017"/>
  <c r="Q2017"/>
  <c r="R2017"/>
  <c r="Z2017"/>
  <c r="T2017"/>
  <c r="W2017"/>
  <c r="X2017"/>
  <c r="AA2017"/>
  <c r="U2017"/>
  <c r="V2017"/>
  <c r="P2017"/>
  <c r="Y2017"/>
  <c r="R2013"/>
  <c r="V2013"/>
  <c r="Q2013"/>
  <c r="Z2013"/>
  <c r="U2013"/>
  <c r="S2013"/>
  <c r="AA2013"/>
  <c r="T2013"/>
  <c r="W2013"/>
  <c r="P2013"/>
  <c r="X2013"/>
  <c r="Y2013"/>
  <c r="U2007"/>
  <c r="Q2007"/>
  <c r="S2007"/>
  <c r="T2007"/>
  <c r="Y2007"/>
  <c r="P2007"/>
  <c r="AA2007"/>
  <c r="V2007"/>
  <c r="X2007"/>
  <c r="Z2007"/>
  <c r="W2007"/>
  <c r="R2007"/>
  <c r="R2003"/>
  <c r="V2003"/>
  <c r="Q2003"/>
  <c r="Z2003"/>
  <c r="U2003"/>
  <c r="S2003"/>
  <c r="AA2003"/>
  <c r="T2003"/>
  <c r="W2003"/>
  <c r="P2003"/>
  <c r="X2003"/>
  <c r="Y2003"/>
  <c r="X1997"/>
  <c r="AA1997"/>
  <c r="U1997"/>
  <c r="V1997"/>
  <c r="P1997"/>
  <c r="Y1997"/>
  <c r="S1997"/>
  <c r="Q1997"/>
  <c r="R1997"/>
  <c r="Z1997"/>
  <c r="T1997"/>
  <c r="W1997"/>
  <c r="AA1993"/>
  <c r="U1993"/>
  <c r="P1993"/>
  <c r="T1993"/>
  <c r="W1993"/>
  <c r="S1993"/>
  <c r="X1993"/>
  <c r="V1993"/>
  <c r="R1993"/>
  <c r="Z1993"/>
  <c r="Q1993"/>
  <c r="Y1993"/>
  <c r="P1987"/>
  <c r="V1987"/>
  <c r="Q1987"/>
  <c r="W1987"/>
  <c r="Y1987"/>
  <c r="R1987"/>
  <c r="Z1987"/>
  <c r="X1987"/>
  <c r="U1987"/>
  <c r="T1987"/>
  <c r="S1987"/>
  <c r="AA1987"/>
  <c r="R1983"/>
  <c r="P1983"/>
  <c r="V1983"/>
  <c r="T1983"/>
  <c r="S1983"/>
  <c r="X1983"/>
  <c r="W1983"/>
  <c r="U1983"/>
  <c r="AA1983"/>
  <c r="Y1983"/>
  <c r="Z1983"/>
  <c r="Q1983"/>
  <c r="X1977"/>
  <c r="Q1977"/>
  <c r="P1977"/>
  <c r="V1977"/>
  <c r="S1977"/>
  <c r="T1977"/>
  <c r="Y1977"/>
  <c r="Z1977"/>
  <c r="AA1977"/>
  <c r="W1977"/>
  <c r="R1977"/>
  <c r="U1977"/>
  <c r="AA1973"/>
  <c r="T1973"/>
  <c r="S1973"/>
  <c r="Q1973"/>
  <c r="U1973"/>
  <c r="V1973"/>
  <c r="Z1973"/>
  <c r="X1973"/>
  <c r="W1973"/>
  <c r="R1973"/>
  <c r="P1973"/>
  <c r="Y1973"/>
  <c r="X1967"/>
  <c r="Q1967"/>
  <c r="Z1967"/>
  <c r="Y1967"/>
  <c r="V1967"/>
  <c r="U1967"/>
  <c r="P1967"/>
  <c r="W1967"/>
  <c r="AA1967"/>
  <c r="R1967"/>
  <c r="T1967"/>
  <c r="S1967"/>
  <c r="Z1963"/>
  <c r="Q1963"/>
  <c r="P1963"/>
  <c r="V1963"/>
  <c r="R1963"/>
  <c r="T1963"/>
  <c r="S1963"/>
  <c r="X1963"/>
  <c r="W1963"/>
  <c r="Y1963"/>
  <c r="U1963"/>
  <c r="AA1963"/>
  <c r="X1957"/>
  <c r="S1957"/>
  <c r="P1957"/>
  <c r="R1957"/>
  <c r="Z1957"/>
  <c r="V1957"/>
  <c r="W1957"/>
  <c r="T1957"/>
  <c r="U1957"/>
  <c r="Y1957"/>
  <c r="AA1957"/>
  <c r="Q1957"/>
  <c r="Q1953"/>
  <c r="Z1953"/>
  <c r="P1953"/>
  <c r="Y1953"/>
  <c r="X1953"/>
  <c r="T1953"/>
  <c r="V1953"/>
  <c r="U1953"/>
  <c r="AA1953"/>
  <c r="R1953"/>
  <c r="W1953"/>
  <c r="S1953"/>
  <c r="W1947"/>
  <c r="AA1947"/>
  <c r="Q1947"/>
  <c r="Y1947"/>
  <c r="T1947"/>
  <c r="S1947"/>
  <c r="X1947"/>
  <c r="R1947"/>
  <c r="Z1947"/>
  <c r="P1947"/>
  <c r="V1947"/>
  <c r="U1947"/>
  <c r="Q1943"/>
  <c r="Y1943"/>
  <c r="Z1943"/>
  <c r="R1943"/>
  <c r="V1943"/>
  <c r="T1943"/>
  <c r="X1943"/>
  <c r="W1943"/>
  <c r="P1943"/>
  <c r="AA1943"/>
  <c r="S1943"/>
  <c r="U1943"/>
  <c r="V1937"/>
  <c r="Q1937"/>
  <c r="Z1937"/>
  <c r="T1937"/>
  <c r="S1937"/>
  <c r="X1937"/>
  <c r="U1937"/>
  <c r="Y1937"/>
  <c r="W1937"/>
  <c r="P1937"/>
  <c r="AA1937"/>
  <c r="R1937"/>
  <c r="X1933"/>
  <c r="P1933"/>
  <c r="S1933"/>
  <c r="U1933"/>
  <c r="Q1933"/>
  <c r="R1933"/>
  <c r="Z1933"/>
  <c r="W1933"/>
  <c r="AA1933"/>
  <c r="T1933"/>
  <c r="V1933"/>
  <c r="Y1933"/>
  <c r="P1927"/>
  <c r="W1927"/>
  <c r="U1927"/>
  <c r="Q1927"/>
  <c r="AA1927"/>
  <c r="R1927"/>
  <c r="X1927"/>
  <c r="V1927"/>
  <c r="S1927"/>
  <c r="T1927"/>
  <c r="Y1927"/>
  <c r="Z1927"/>
  <c r="T1923"/>
  <c r="AA1923"/>
  <c r="U1923"/>
  <c r="W1923"/>
  <c r="Z1923"/>
  <c r="V1923"/>
  <c r="P1923"/>
  <c r="S1923"/>
  <c r="X1923"/>
  <c r="R1923"/>
  <c r="Q1923"/>
  <c r="Y1923"/>
  <c r="T1917"/>
  <c r="U1917"/>
  <c r="W1917"/>
  <c r="S1917"/>
  <c r="V1917"/>
  <c r="Y1917"/>
  <c r="X1917"/>
  <c r="P1917"/>
  <c r="Q1917"/>
  <c r="AA1917"/>
  <c r="R1917"/>
  <c r="Z1917"/>
  <c r="T1913"/>
  <c r="AA1913"/>
  <c r="Z1913"/>
  <c r="V1913"/>
  <c r="R1913"/>
  <c r="X1913"/>
  <c r="Y1913"/>
  <c r="S1913"/>
  <c r="U1913"/>
  <c r="Q1913"/>
  <c r="P1913"/>
  <c r="W1913"/>
  <c r="U1907"/>
  <c r="T1907"/>
  <c r="Y1907"/>
  <c r="P1907"/>
  <c r="V1907"/>
  <c r="S1907"/>
  <c r="X1907"/>
  <c r="W1907"/>
  <c r="Q1907"/>
  <c r="R1907"/>
  <c r="Z1907"/>
  <c r="AA1907"/>
  <c r="V1903"/>
  <c r="W1903"/>
  <c r="P1903"/>
  <c r="Y1903"/>
  <c r="R1903"/>
  <c r="U1903"/>
  <c r="T1903"/>
  <c r="X1903"/>
  <c r="S1903"/>
  <c r="Z1903"/>
  <c r="AA1903"/>
  <c r="Q1903"/>
  <c r="AA1897"/>
  <c r="W1897"/>
  <c r="V1897"/>
  <c r="X1897"/>
  <c r="P1897"/>
  <c r="U1897"/>
  <c r="Z1897"/>
  <c r="S1897"/>
  <c r="Q1897"/>
  <c r="T1897"/>
  <c r="Y1897"/>
  <c r="R1897"/>
  <c r="Z1893"/>
  <c r="R1893"/>
  <c r="W1893"/>
  <c r="S1893"/>
  <c r="U1893"/>
  <c r="AA1893"/>
  <c r="P1893"/>
  <c r="X1893"/>
  <c r="T1893"/>
  <c r="V1893"/>
  <c r="Q1893"/>
  <c r="Y1893"/>
  <c r="X1887"/>
  <c r="U1887"/>
  <c r="S1887"/>
  <c r="Z1887"/>
  <c r="Q1887"/>
  <c r="V1887"/>
  <c r="P1887"/>
  <c r="R1887"/>
  <c r="Y1887"/>
  <c r="W1887"/>
  <c r="T1887"/>
  <c r="AA1887"/>
  <c r="AA1883"/>
  <c r="W1883"/>
  <c r="Y1883"/>
  <c r="U1883"/>
  <c r="V1883"/>
  <c r="P1883"/>
  <c r="Z1883"/>
  <c r="R1883"/>
  <c r="T1883"/>
  <c r="X1883"/>
  <c r="S1883"/>
  <c r="Q1883"/>
  <c r="X1877"/>
  <c r="R1877"/>
  <c r="P1877"/>
  <c r="Q1877"/>
  <c r="T1877"/>
  <c r="U1877"/>
  <c r="W1877"/>
  <c r="AA1877"/>
  <c r="V1877"/>
  <c r="S1877"/>
  <c r="Z1877"/>
  <c r="Y1877"/>
  <c r="R1873"/>
  <c r="AA1873"/>
  <c r="Q1873"/>
  <c r="U1873"/>
  <c r="V1873"/>
  <c r="S1873"/>
  <c r="P1873"/>
  <c r="Y1873"/>
  <c r="T1873"/>
  <c r="W1873"/>
  <c r="Z1873"/>
  <c r="X1873"/>
  <c r="W1867"/>
  <c r="V1867"/>
  <c r="R1867"/>
  <c r="Y1867"/>
  <c r="T1867"/>
  <c r="X1867"/>
  <c r="P1867"/>
  <c r="U1867"/>
  <c r="Q1867"/>
  <c r="Z1867"/>
  <c r="AA1867"/>
  <c r="S1867"/>
  <c r="Z1863"/>
  <c r="T1863"/>
  <c r="S1863"/>
  <c r="X1863"/>
  <c r="AA1863"/>
  <c r="V1863"/>
  <c r="Y1863"/>
  <c r="R1863"/>
  <c r="P1863"/>
  <c r="U1863"/>
  <c r="Q1863"/>
  <c r="W1863"/>
  <c r="X1857"/>
  <c r="W1857"/>
  <c r="P1857"/>
  <c r="T1857"/>
  <c r="S1857"/>
  <c r="Z1857"/>
  <c r="U1857"/>
  <c r="AA1857"/>
  <c r="R1857"/>
  <c r="V1857"/>
  <c r="Q1857"/>
  <c r="Y1857"/>
  <c r="T1853"/>
  <c r="P1853"/>
  <c r="X1853"/>
  <c r="AA1853"/>
  <c r="R1853"/>
  <c r="W1853"/>
  <c r="Z1853"/>
  <c r="Q1853"/>
  <c r="U1853"/>
  <c r="S1853"/>
  <c r="V1853"/>
  <c r="Y1853"/>
  <c r="P1847"/>
  <c r="X1847"/>
  <c r="U1847"/>
  <c r="V1847"/>
  <c r="Q1847"/>
  <c r="S1847"/>
  <c r="AA1847"/>
  <c r="Y1847"/>
  <c r="W1847"/>
  <c r="T1847"/>
  <c r="R1847"/>
  <c r="Z1847"/>
  <c r="X1843"/>
  <c r="T1843"/>
  <c r="Y1843"/>
  <c r="U1843"/>
  <c r="Q1843"/>
  <c r="Z1843"/>
  <c r="AA1843"/>
  <c r="R1843"/>
  <c r="W1843"/>
  <c r="S1843"/>
  <c r="V1843"/>
  <c r="P1843"/>
  <c r="X1837"/>
  <c r="Q1837"/>
  <c r="W1837"/>
  <c r="T1837"/>
  <c r="U1837"/>
  <c r="AA1837"/>
  <c r="Z1837"/>
  <c r="V1837"/>
  <c r="S1837"/>
  <c r="P1837"/>
  <c r="R1837"/>
  <c r="Y1837"/>
  <c r="AA1833"/>
  <c r="X1833"/>
  <c r="Y1833"/>
  <c r="R1833"/>
  <c r="W1833"/>
  <c r="U1833"/>
  <c r="S1833"/>
  <c r="Q1833"/>
  <c r="P1833"/>
  <c r="V1833"/>
  <c r="Z1833"/>
  <c r="T1833"/>
  <c r="W1827"/>
  <c r="V1827"/>
  <c r="P1827"/>
  <c r="Q1827"/>
  <c r="T1827"/>
  <c r="AA1827"/>
  <c r="Y1827"/>
  <c r="X1827"/>
  <c r="U1827"/>
  <c r="R1827"/>
  <c r="S1827"/>
  <c r="Z1827"/>
  <c r="R1823"/>
  <c r="V1823"/>
  <c r="Y1823"/>
  <c r="X1823"/>
  <c r="P1823"/>
  <c r="W1823"/>
  <c r="T1823"/>
  <c r="Q1823"/>
  <c r="Z1823"/>
  <c r="U1823"/>
  <c r="AA1823"/>
  <c r="S1823"/>
  <c r="X1817"/>
  <c r="W1817"/>
  <c r="U1817"/>
  <c r="P1817"/>
  <c r="AA1817"/>
  <c r="S1817"/>
  <c r="T1817"/>
  <c r="Y1817"/>
  <c r="R1817"/>
  <c r="Q1817"/>
  <c r="V1817"/>
  <c r="Z1817"/>
  <c r="W1813"/>
  <c r="V1813"/>
  <c r="S1813"/>
  <c r="T1813"/>
  <c r="U1813"/>
  <c r="X1813"/>
  <c r="AA1813"/>
  <c r="Q1813"/>
  <c r="Z1813"/>
  <c r="P1813"/>
  <c r="R1813"/>
  <c r="Y1813"/>
  <c r="X1807"/>
  <c r="P1807"/>
  <c r="W1807"/>
  <c r="T1807"/>
  <c r="R1807"/>
  <c r="Y1807"/>
  <c r="U1807"/>
  <c r="S1807"/>
  <c r="AA1807"/>
  <c r="Q1807"/>
  <c r="V1807"/>
  <c r="Z1807"/>
  <c r="T1803"/>
  <c r="X1803"/>
  <c r="U1803"/>
  <c r="Q1803"/>
  <c r="AA1803"/>
  <c r="W1803"/>
  <c r="R1803"/>
  <c r="Y1803"/>
  <c r="S1803"/>
  <c r="P1803"/>
  <c r="Z1803"/>
  <c r="V1803"/>
  <c r="U1797"/>
  <c r="W1797"/>
  <c r="X1797"/>
  <c r="T1797"/>
  <c r="Y1797"/>
  <c r="Z1797"/>
  <c r="P1797"/>
  <c r="Q1797"/>
  <c r="AA1797"/>
  <c r="S1797"/>
  <c r="V1797"/>
  <c r="R1797"/>
  <c r="Z1793"/>
  <c r="AA1793"/>
  <c r="U1793"/>
  <c r="P1793"/>
  <c r="W1793"/>
  <c r="X1793"/>
  <c r="T1793"/>
  <c r="Q1793"/>
  <c r="S1793"/>
  <c r="V1793"/>
  <c r="R1793"/>
  <c r="Y1793"/>
  <c r="X1787"/>
  <c r="W1787"/>
  <c r="U1787"/>
  <c r="T1787"/>
  <c r="Q1787"/>
  <c r="Z1787"/>
  <c r="R1787"/>
  <c r="V1787"/>
  <c r="AA1787"/>
  <c r="P1787"/>
  <c r="S1787"/>
  <c r="Y1787"/>
  <c r="Z1783"/>
  <c r="U1783"/>
  <c r="S1783"/>
  <c r="AA1783"/>
  <c r="P1783"/>
  <c r="V1783"/>
  <c r="R1783"/>
  <c r="Q1783"/>
  <c r="X1783"/>
  <c r="W1783"/>
  <c r="T1783"/>
  <c r="Y1783"/>
  <c r="X1777"/>
  <c r="U1777"/>
  <c r="P1777"/>
  <c r="T1777"/>
  <c r="AA1777"/>
  <c r="R1777"/>
  <c r="Y1777"/>
  <c r="Z1777"/>
  <c r="W1777"/>
  <c r="V1777"/>
  <c r="S1777"/>
  <c r="Q1777"/>
  <c r="X1773"/>
  <c r="V1773"/>
  <c r="W1773"/>
  <c r="P1773"/>
  <c r="R1773"/>
  <c r="Y1773"/>
  <c r="AA1773"/>
  <c r="U1773"/>
  <c r="T1773"/>
  <c r="Z1773"/>
  <c r="S1773"/>
  <c r="Q1773"/>
  <c r="X1767"/>
  <c r="W1767"/>
  <c r="Q1767"/>
  <c r="P1767"/>
  <c r="R1767"/>
  <c r="S1767"/>
  <c r="Y1767"/>
  <c r="Z1767"/>
  <c r="U1767"/>
  <c r="AA1767"/>
  <c r="T1767"/>
  <c r="V1767"/>
  <c r="X1762"/>
  <c r="P1762"/>
  <c r="U1762"/>
  <c r="Q1762"/>
  <c r="S1762"/>
  <c r="Y1762"/>
  <c r="Z1762"/>
  <c r="W1762"/>
  <c r="AA1762"/>
  <c r="T1762"/>
  <c r="V1762"/>
  <c r="R1762"/>
  <c r="W1758"/>
  <c r="X1758"/>
  <c r="U1758"/>
  <c r="P1758"/>
  <c r="S1758"/>
  <c r="Y1758"/>
  <c r="V1758"/>
  <c r="R1758"/>
  <c r="Q1758"/>
  <c r="T1758"/>
  <c r="AA1758"/>
  <c r="Z1758"/>
  <c r="AA1752"/>
  <c r="U1752"/>
  <c r="W1752"/>
  <c r="P1752"/>
  <c r="X1752"/>
  <c r="S1752"/>
  <c r="T1752"/>
  <c r="Z1752"/>
  <c r="Q1752"/>
  <c r="V1752"/>
  <c r="R1752"/>
  <c r="Y1752"/>
  <c r="Q1748"/>
  <c r="W1748"/>
  <c r="S1748"/>
  <c r="T1748"/>
  <c r="AA1748"/>
  <c r="P1748"/>
  <c r="U1748"/>
  <c r="Z1748"/>
  <c r="X1748"/>
  <c r="Y1748"/>
  <c r="V1748"/>
  <c r="R1748"/>
  <c r="X1742"/>
  <c r="Q1742"/>
  <c r="W1742"/>
  <c r="U1742"/>
  <c r="P1742"/>
  <c r="V1742"/>
  <c r="R1742"/>
  <c r="S1742"/>
  <c r="Y1742"/>
  <c r="AA1742"/>
  <c r="T1742"/>
  <c r="Z1742"/>
  <c r="Z1738"/>
  <c r="V1738"/>
  <c r="T1738"/>
  <c r="R1738"/>
  <c r="Q1738"/>
  <c r="X1738"/>
  <c r="AA1738"/>
  <c r="S1738"/>
  <c r="P1738"/>
  <c r="W1738"/>
  <c r="U1738"/>
  <c r="Y1738"/>
  <c r="X1732"/>
  <c r="W1732"/>
  <c r="R1732"/>
  <c r="V1732"/>
  <c r="Q1732"/>
  <c r="U1732"/>
  <c r="T1732"/>
  <c r="S1732"/>
  <c r="P1732"/>
  <c r="Z1732"/>
  <c r="AA1732"/>
  <c r="Y1732"/>
  <c r="T1728"/>
  <c r="AA1728"/>
  <c r="V1728"/>
  <c r="P1728"/>
  <c r="S1728"/>
  <c r="Q1728"/>
  <c r="Y1728"/>
  <c r="R1728"/>
  <c r="Z1728"/>
  <c r="W1728"/>
  <c r="X1728"/>
  <c r="U1728"/>
  <c r="U1722"/>
  <c r="V1722"/>
  <c r="W1722"/>
  <c r="AA1722"/>
  <c r="P1722"/>
  <c r="X1722"/>
  <c r="Q1722"/>
  <c r="R1722"/>
  <c r="T1722"/>
  <c r="Y1722"/>
  <c r="Z1722"/>
  <c r="S1722"/>
  <c r="Z1718"/>
  <c r="P1718"/>
  <c r="X1718"/>
  <c r="AA1718"/>
  <c r="S1718"/>
  <c r="W1718"/>
  <c r="U1718"/>
  <c r="Q1718"/>
  <c r="T1718"/>
  <c r="V1718"/>
  <c r="R1718"/>
  <c r="Y1718"/>
  <c r="Q1712"/>
  <c r="W1712"/>
  <c r="P1712"/>
  <c r="X1712"/>
  <c r="T1712"/>
  <c r="AA1712"/>
  <c r="U1712"/>
  <c r="V1712"/>
  <c r="S1712"/>
  <c r="Y1712"/>
  <c r="Z1712"/>
  <c r="R1712"/>
  <c r="Z1708"/>
  <c r="X1708"/>
  <c r="AA1708"/>
  <c r="S1708"/>
  <c r="W1708"/>
  <c r="U1708"/>
  <c r="P1708"/>
  <c r="Q1708"/>
  <c r="Y1708"/>
  <c r="V1708"/>
  <c r="T1708"/>
  <c r="R1708"/>
  <c r="AA1702"/>
  <c r="R1702"/>
  <c r="W1702"/>
  <c r="V1702"/>
  <c r="T1702"/>
  <c r="U1702"/>
  <c r="Q1702"/>
  <c r="X1702"/>
  <c r="P1702"/>
  <c r="S1702"/>
  <c r="Y1702"/>
  <c r="Z1702"/>
  <c r="V1698"/>
  <c r="T1698"/>
  <c r="S1698"/>
  <c r="AA1698"/>
  <c r="P1698"/>
  <c r="U1698"/>
  <c r="W1698"/>
  <c r="X1698"/>
  <c r="R1698"/>
  <c r="Z1698"/>
  <c r="Q1698"/>
  <c r="Y1698"/>
  <c r="U1692"/>
  <c r="X1692"/>
  <c r="W1692"/>
  <c r="R1692"/>
  <c r="Q1692"/>
  <c r="T1692"/>
  <c r="P1692"/>
  <c r="AA1692"/>
  <c r="V1692"/>
  <c r="Z1692"/>
  <c r="S1692"/>
  <c r="Y1692"/>
  <c r="V1688"/>
  <c r="Z1688"/>
  <c r="U1688"/>
  <c r="T1688"/>
  <c r="X1688"/>
  <c r="W1688"/>
  <c r="AA1688"/>
  <c r="Y1688"/>
  <c r="S1688"/>
  <c r="P1688"/>
  <c r="Q1688"/>
  <c r="R1688"/>
  <c r="X1682"/>
  <c r="Q1682"/>
  <c r="AA1682"/>
  <c r="V1682"/>
  <c r="R1682"/>
  <c r="U1682"/>
  <c r="P1682"/>
  <c r="W1682"/>
  <c r="T1682"/>
  <c r="S1682"/>
  <c r="Y1682"/>
  <c r="Z1682"/>
  <c r="Z1678"/>
  <c r="W1678"/>
  <c r="Q1678"/>
  <c r="X1678"/>
  <c r="U1678"/>
  <c r="V1678"/>
  <c r="P1678"/>
  <c r="S1678"/>
  <c r="T1678"/>
  <c r="AA1678"/>
  <c r="R1678"/>
  <c r="Y1678"/>
  <c r="X1672"/>
  <c r="W1672"/>
  <c r="V1672"/>
  <c r="R1672"/>
  <c r="AA1672"/>
  <c r="T1672"/>
  <c r="U1672"/>
  <c r="S1672"/>
  <c r="Q1672"/>
  <c r="P1672"/>
  <c r="Y1672"/>
  <c r="Z1672"/>
  <c r="W1668"/>
  <c r="Z1668"/>
  <c r="P1668"/>
  <c r="V1668"/>
  <c r="S1668"/>
  <c r="AA1668"/>
  <c r="T1668"/>
  <c r="X1668"/>
  <c r="U1668"/>
  <c r="Q1668"/>
  <c r="R1668"/>
  <c r="Y1668"/>
  <c r="U1662"/>
  <c r="W1662"/>
  <c r="X1662"/>
  <c r="Q1662"/>
  <c r="S1662"/>
  <c r="V1662"/>
  <c r="AA1662"/>
  <c r="P1662"/>
  <c r="R1662"/>
  <c r="T1662"/>
  <c r="Y1662"/>
  <c r="Z1662"/>
  <c r="V1658"/>
  <c r="W1658"/>
  <c r="X1658"/>
  <c r="AA1658"/>
  <c r="Q1658"/>
  <c r="U1658"/>
  <c r="P1658"/>
  <c r="T1658"/>
  <c r="Z1658"/>
  <c r="S1658"/>
  <c r="R1658"/>
  <c r="Y1658"/>
  <c r="V1652"/>
  <c r="S1652"/>
  <c r="Q1652"/>
  <c r="U1652"/>
  <c r="X1652"/>
  <c r="W1652"/>
  <c r="T1652"/>
  <c r="P1652"/>
  <c r="AA1652"/>
  <c r="R1652"/>
  <c r="Z1652"/>
  <c r="Y1652"/>
  <c r="S1648"/>
  <c r="W1648"/>
  <c r="Q1648"/>
  <c r="T1648"/>
  <c r="U1648"/>
  <c r="X1648"/>
  <c r="P1648"/>
  <c r="V1648"/>
  <c r="Z1648"/>
  <c r="AA1648"/>
  <c r="R1648"/>
  <c r="Y1648"/>
  <c r="V1642"/>
  <c r="X1642"/>
  <c r="P1642"/>
  <c r="R1642"/>
  <c r="U1642"/>
  <c r="W1642"/>
  <c r="AA1642"/>
  <c r="T1642"/>
  <c r="Q1642"/>
  <c r="S1642"/>
  <c r="Z1642"/>
  <c r="Y1642"/>
  <c r="AA1638"/>
  <c r="W1638"/>
  <c r="Q1638"/>
  <c r="R1638"/>
  <c r="V1638"/>
  <c r="T1638"/>
  <c r="U1638"/>
  <c r="S1638"/>
  <c r="X1638"/>
  <c r="Z1638"/>
  <c r="P1638"/>
  <c r="Y1638"/>
  <c r="U1632"/>
  <c r="X1632"/>
  <c r="V1632"/>
  <c r="Y1632"/>
  <c r="W1632"/>
  <c r="T1632"/>
  <c r="P1632"/>
  <c r="Q1632"/>
  <c r="R1632"/>
  <c r="AA1632"/>
  <c r="S1632"/>
  <c r="Z1632"/>
  <c r="R1628"/>
  <c r="P1628"/>
  <c r="S1628"/>
  <c r="X1628"/>
  <c r="W1628"/>
  <c r="U1628"/>
  <c r="AA1628"/>
  <c r="Z1628"/>
  <c r="Q1628"/>
  <c r="V1628"/>
  <c r="T1628"/>
  <c r="Y1628"/>
  <c r="X1622"/>
  <c r="W1622"/>
  <c r="S1622"/>
  <c r="V1622"/>
  <c r="Y1622"/>
  <c r="Z1622"/>
  <c r="U1622"/>
  <c r="P1622"/>
  <c r="T1622"/>
  <c r="Q1622"/>
  <c r="AA1622"/>
  <c r="R1622"/>
  <c r="S1618"/>
  <c r="Q1618"/>
  <c r="U1618"/>
  <c r="T1618"/>
  <c r="Y1618"/>
  <c r="R1618"/>
  <c r="V1618"/>
  <c r="Z1618"/>
  <c r="X1618"/>
  <c r="W1618"/>
  <c r="P1618"/>
  <c r="AA1618"/>
  <c r="X1612"/>
  <c r="V1612"/>
  <c r="U1612"/>
  <c r="R1612"/>
  <c r="Y1612"/>
  <c r="Z1612"/>
  <c r="Q1612"/>
  <c r="W1612"/>
  <c r="P1612"/>
  <c r="AA1612"/>
  <c r="T1612"/>
  <c r="S1612"/>
  <c r="V1608"/>
  <c r="T1608"/>
  <c r="Y1608"/>
  <c r="Z1608"/>
  <c r="S1608"/>
  <c r="X1608"/>
  <c r="AA1608"/>
  <c r="U1608"/>
  <c r="Q1608"/>
  <c r="W1608"/>
  <c r="P1608"/>
  <c r="R1608"/>
  <c r="U1602"/>
  <c r="P1602"/>
  <c r="V1602"/>
  <c r="T1602"/>
  <c r="AA1602"/>
  <c r="R1602"/>
  <c r="Z1602"/>
  <c r="X1602"/>
  <c r="W1602"/>
  <c r="S1602"/>
  <c r="Q1602"/>
  <c r="Y1602"/>
  <c r="V1598"/>
  <c r="Z1598"/>
  <c r="P1598"/>
  <c r="X1598"/>
  <c r="W1598"/>
  <c r="Q1598"/>
  <c r="T1598"/>
  <c r="AA1598"/>
  <c r="S1598"/>
  <c r="U1598"/>
  <c r="Y1598"/>
  <c r="R1598"/>
  <c r="X1592"/>
  <c r="P1592"/>
  <c r="T1592"/>
  <c r="R1592"/>
  <c r="AA1592"/>
  <c r="Q1592"/>
  <c r="W1592"/>
  <c r="U1592"/>
  <c r="S1592"/>
  <c r="V1592"/>
  <c r="Y1592"/>
  <c r="Z1592"/>
  <c r="Q1588"/>
  <c r="U1588"/>
  <c r="V1588"/>
  <c r="P1588"/>
  <c r="W1588"/>
  <c r="Z1588"/>
  <c r="X1588"/>
  <c r="AA1588"/>
  <c r="T1588"/>
  <c r="S1588"/>
  <c r="Y1588"/>
  <c r="R1588"/>
  <c r="X1582"/>
  <c r="W1582"/>
  <c r="S1582"/>
  <c r="V1582"/>
  <c r="P1582"/>
  <c r="Z1582"/>
  <c r="U1582"/>
  <c r="AA1582"/>
  <c r="Q1582"/>
  <c r="T1582"/>
  <c r="R1582"/>
  <c r="Y1582"/>
  <c r="T1578"/>
  <c r="AA1578"/>
  <c r="S1578"/>
  <c r="V1578"/>
  <c r="P1578"/>
  <c r="Z1578"/>
  <c r="U1578"/>
  <c r="X1578"/>
  <c r="W1578"/>
  <c r="Y1578"/>
  <c r="Q1578"/>
  <c r="R1578"/>
  <c r="X1572"/>
  <c r="U1572"/>
  <c r="AA1572"/>
  <c r="R1572"/>
  <c r="P1572"/>
  <c r="Z1572"/>
  <c r="Q1572"/>
  <c r="W1572"/>
  <c r="S1572"/>
  <c r="T1572"/>
  <c r="V1572"/>
  <c r="Y1572"/>
  <c r="P1568"/>
  <c r="Q1568"/>
  <c r="R1568"/>
  <c r="S1568"/>
  <c r="AA1568"/>
  <c r="X1568"/>
  <c r="U1568"/>
  <c r="T1568"/>
  <c r="Z1568"/>
  <c r="W1568"/>
  <c r="V1568"/>
  <c r="Y1568"/>
  <c r="W1562"/>
  <c r="X1562"/>
  <c r="T1562"/>
  <c r="R1562"/>
  <c r="AA1562"/>
  <c r="V1562"/>
  <c r="Y1562"/>
  <c r="Z1562"/>
  <c r="U1562"/>
  <c r="Q1562"/>
  <c r="S1562"/>
  <c r="P1562"/>
  <c r="P1558"/>
  <c r="V1558"/>
  <c r="U1558"/>
  <c r="AA1558"/>
  <c r="Z1558"/>
  <c r="Y1558"/>
  <c r="T1558"/>
  <c r="Q1558"/>
  <c r="W1558"/>
  <c r="X1558"/>
  <c r="S1558"/>
  <c r="R1558"/>
  <c r="W1552"/>
  <c r="T1552"/>
  <c r="V1552"/>
  <c r="Z1552"/>
  <c r="X1552"/>
  <c r="Q1552"/>
  <c r="U1552"/>
  <c r="AA1552"/>
  <c r="R1552"/>
  <c r="P1552"/>
  <c r="S1552"/>
  <c r="Y1552"/>
  <c r="AA1548"/>
  <c r="V1548"/>
  <c r="W1548"/>
  <c r="Q1548"/>
  <c r="U1548"/>
  <c r="R1548"/>
  <c r="T1548"/>
  <c r="Z1548"/>
  <c r="S1548"/>
  <c r="X1548"/>
  <c r="P1548"/>
  <c r="Y1548"/>
  <c r="P1542"/>
  <c r="Q1542"/>
  <c r="S1542"/>
  <c r="V1542"/>
  <c r="Y1542"/>
  <c r="AA1542"/>
  <c r="U1542"/>
  <c r="W1542"/>
  <c r="X1542"/>
  <c r="R1542"/>
  <c r="T1542"/>
  <c r="Z1542"/>
  <c r="T1538"/>
  <c r="P1538"/>
  <c r="X1538"/>
  <c r="W1538"/>
  <c r="S1538"/>
  <c r="U1538"/>
  <c r="R1538"/>
  <c r="Z1538"/>
  <c r="AA1538"/>
  <c r="Q1538"/>
  <c r="V1538"/>
  <c r="Y1538"/>
  <c r="X1532"/>
  <c r="R1532"/>
  <c r="S1532"/>
  <c r="P1532"/>
  <c r="W1532"/>
  <c r="AA1532"/>
  <c r="U1532"/>
  <c r="V1532"/>
  <c r="Q1532"/>
  <c r="T1532"/>
  <c r="Y1532"/>
  <c r="Z1532"/>
  <c r="P1528"/>
  <c r="T1528"/>
  <c r="V1528"/>
  <c r="W1528"/>
  <c r="AA1528"/>
  <c r="S1528"/>
  <c r="X1528"/>
  <c r="Q1528"/>
  <c r="Z1528"/>
  <c r="U1528"/>
  <c r="R1528"/>
  <c r="Y1528"/>
  <c r="U1522"/>
  <c r="W1522"/>
  <c r="X1522"/>
  <c r="T1522"/>
  <c r="R1522"/>
  <c r="AA1522"/>
  <c r="S1522"/>
  <c r="P1522"/>
  <c r="Q1522"/>
  <c r="V1522"/>
  <c r="Y1522"/>
  <c r="Z1522"/>
  <c r="V1518"/>
  <c r="T1518"/>
  <c r="Q1518"/>
  <c r="R1518"/>
  <c r="Y1518"/>
  <c r="U1518"/>
  <c r="S1518"/>
  <c r="X1518"/>
  <c r="W1518"/>
  <c r="Z1518"/>
  <c r="P1518"/>
  <c r="AA1518"/>
  <c r="Q1512"/>
  <c r="W1512"/>
  <c r="P1512"/>
  <c r="R1512"/>
  <c r="T1512"/>
  <c r="S1512"/>
  <c r="Z1512"/>
  <c r="X1512"/>
  <c r="U1512"/>
  <c r="AA1512"/>
  <c r="V1512"/>
  <c r="Y1512"/>
  <c r="U1508"/>
  <c r="Q1508"/>
  <c r="V1508"/>
  <c r="S1508"/>
  <c r="X1508"/>
  <c r="T1508"/>
  <c r="P1508"/>
  <c r="Z1508"/>
  <c r="W1508"/>
  <c r="R1508"/>
  <c r="Y1508"/>
  <c r="AA1508"/>
  <c r="X1502"/>
  <c r="W1502"/>
  <c r="S1502"/>
  <c r="Y1502"/>
  <c r="U1502"/>
  <c r="AA1502"/>
  <c r="P1502"/>
  <c r="V1502"/>
  <c r="T1502"/>
  <c r="Q1502"/>
  <c r="R1502"/>
  <c r="Z1502"/>
  <c r="AA1498"/>
  <c r="W1498"/>
  <c r="R1498"/>
  <c r="Y1498"/>
  <c r="T1498"/>
  <c r="S1498"/>
  <c r="Q1498"/>
  <c r="U1498"/>
  <c r="Z1498"/>
  <c r="X1498"/>
  <c r="P1498"/>
  <c r="V1498"/>
  <c r="U1492"/>
  <c r="AA1492"/>
  <c r="P1492"/>
  <c r="T1492"/>
  <c r="S1492"/>
  <c r="R1492"/>
  <c r="Z1492"/>
  <c r="X1492"/>
  <c r="Q1492"/>
  <c r="W1492"/>
  <c r="V1492"/>
  <c r="Y1492"/>
  <c r="AA1488"/>
  <c r="X1488"/>
  <c r="U1488"/>
  <c r="S1488"/>
  <c r="Q1488"/>
  <c r="P1488"/>
  <c r="V1488"/>
  <c r="Z1488"/>
  <c r="W1488"/>
  <c r="R1488"/>
  <c r="T1488"/>
  <c r="Y1488"/>
  <c r="W1482"/>
  <c r="V1482"/>
  <c r="S1482"/>
  <c r="R1482"/>
  <c r="U1482"/>
  <c r="X1482"/>
  <c r="P1482"/>
  <c r="T1482"/>
  <c r="Q1482"/>
  <c r="AA1482"/>
  <c r="Y1482"/>
  <c r="Z1482"/>
  <c r="Q1478"/>
  <c r="Z1478"/>
  <c r="W1478"/>
  <c r="V1478"/>
  <c r="AA1478"/>
  <c r="P1478"/>
  <c r="X1478"/>
  <c r="U1478"/>
  <c r="T1478"/>
  <c r="S1478"/>
  <c r="Y1478"/>
  <c r="R1478"/>
  <c r="Q1472"/>
  <c r="U1472"/>
  <c r="V1472"/>
  <c r="W1472"/>
  <c r="T1472"/>
  <c r="R1472"/>
  <c r="Z1472"/>
  <c r="X1472"/>
  <c r="P1472"/>
  <c r="AA1472"/>
  <c r="S1472"/>
  <c r="Y1472"/>
  <c r="V1468"/>
  <c r="S1468"/>
  <c r="U1468"/>
  <c r="W1468"/>
  <c r="Q1468"/>
  <c r="X1468"/>
  <c r="Z1468"/>
  <c r="AA1468"/>
  <c r="P1468"/>
  <c r="T1468"/>
  <c r="Y1468"/>
  <c r="R1468"/>
  <c r="P1462"/>
  <c r="S1462"/>
  <c r="Q1462"/>
  <c r="W1462"/>
  <c r="AA1462"/>
  <c r="U1462"/>
  <c r="V1462"/>
  <c r="X1462"/>
  <c r="T1462"/>
  <c r="R1462"/>
  <c r="Y1462"/>
  <c r="Z1462"/>
  <c r="AA1458"/>
  <c r="X1458"/>
  <c r="U1458"/>
  <c r="Q1458"/>
  <c r="S1458"/>
  <c r="V1458"/>
  <c r="Z1458"/>
  <c r="R1458"/>
  <c r="Y1458"/>
  <c r="T1458"/>
  <c r="P1458"/>
  <c r="W1458"/>
  <c r="X1452"/>
  <c r="AA1452"/>
  <c r="V1452"/>
  <c r="S1452"/>
  <c r="R1452"/>
  <c r="Y1452"/>
  <c r="Z1452"/>
  <c r="U1452"/>
  <c r="Q1452"/>
  <c r="P1452"/>
  <c r="W1452"/>
  <c r="T1452"/>
  <c r="Q1448"/>
  <c r="V1448"/>
  <c r="S1448"/>
  <c r="Z1448"/>
  <c r="X1448"/>
  <c r="R1448"/>
  <c r="AA1448"/>
  <c r="T1448"/>
  <c r="W1448"/>
  <c r="U1448"/>
  <c r="P1448"/>
  <c r="Y1448"/>
  <c r="X1442"/>
  <c r="W1442"/>
  <c r="T1442"/>
  <c r="S1442"/>
  <c r="R1442"/>
  <c r="U1442"/>
  <c r="Q1442"/>
  <c r="V1442"/>
  <c r="P1442"/>
  <c r="AA1442"/>
  <c r="Y1442"/>
  <c r="Z1442"/>
  <c r="V1438"/>
  <c r="T1438"/>
  <c r="P1438"/>
  <c r="AA1438"/>
  <c r="W1438"/>
  <c r="U1438"/>
  <c r="R1438"/>
  <c r="Y1438"/>
  <c r="S1438"/>
  <c r="Z1438"/>
  <c r="Q1438"/>
  <c r="X1438"/>
  <c r="U1432"/>
  <c r="P1432"/>
  <c r="AA1432"/>
  <c r="S1432"/>
  <c r="R1432"/>
  <c r="Y1432"/>
  <c r="Z1432"/>
  <c r="Q1432"/>
  <c r="X1432"/>
  <c r="W1432"/>
  <c r="V1432"/>
  <c r="T1432"/>
  <c r="T1428"/>
  <c r="U1428"/>
  <c r="Q1428"/>
  <c r="X1428"/>
  <c r="AA1428"/>
  <c r="W1428"/>
  <c r="Y1428"/>
  <c r="R1428"/>
  <c r="P1428"/>
  <c r="V1428"/>
  <c r="S1428"/>
  <c r="Z1428"/>
  <c r="V1422"/>
  <c r="U1422"/>
  <c r="W1422"/>
  <c r="P1422"/>
  <c r="Q1422"/>
  <c r="Y1422"/>
  <c r="Z1422"/>
  <c r="S1422"/>
  <c r="T1422"/>
  <c r="R1422"/>
  <c r="X1422"/>
  <c r="AA1422"/>
  <c r="AA1418"/>
  <c r="Q1418"/>
  <c r="S1418"/>
  <c r="P1418"/>
  <c r="X1418"/>
  <c r="V1418"/>
  <c r="R1418"/>
  <c r="T1418"/>
  <c r="U1418"/>
  <c r="Z1418"/>
  <c r="W1418"/>
  <c r="Y1418"/>
  <c r="W1412"/>
  <c r="AA1412"/>
  <c r="S1412"/>
  <c r="P1412"/>
  <c r="V1412"/>
  <c r="Q1412"/>
  <c r="U1412"/>
  <c r="X1412"/>
  <c r="R1412"/>
  <c r="T1412"/>
  <c r="Y1412"/>
  <c r="Z1412"/>
  <c r="T1408"/>
  <c r="X1408"/>
  <c r="U1408"/>
  <c r="V1408"/>
  <c r="AA1408"/>
  <c r="P1408"/>
  <c r="S1408"/>
  <c r="W1408"/>
  <c r="Q1408"/>
  <c r="Z1408"/>
  <c r="Y1408"/>
  <c r="R1408"/>
  <c r="T1402"/>
  <c r="V1402"/>
  <c r="X1402"/>
  <c r="AA1402"/>
  <c r="S1402"/>
  <c r="Y1402"/>
  <c r="Z1402"/>
  <c r="U1402"/>
  <c r="W1402"/>
  <c r="P1402"/>
  <c r="R1402"/>
  <c r="Q1402"/>
  <c r="V1398"/>
  <c r="S1398"/>
  <c r="P1398"/>
  <c r="Q1398"/>
  <c r="AA1398"/>
  <c r="U1398"/>
  <c r="X1398"/>
  <c r="Z1398"/>
  <c r="T1398"/>
  <c r="W1398"/>
  <c r="R1398"/>
  <c r="Y1398"/>
  <c r="Q1392"/>
  <c r="X1392"/>
  <c r="P1392"/>
  <c r="W1392"/>
  <c r="V1392"/>
  <c r="R1392"/>
  <c r="U1392"/>
  <c r="AA1392"/>
  <c r="S1392"/>
  <c r="T1392"/>
  <c r="Y1392"/>
  <c r="Z1392"/>
  <c r="Z1388"/>
  <c r="S1388"/>
  <c r="Y1388"/>
  <c r="R1388"/>
  <c r="Q1388"/>
  <c r="V1388"/>
  <c r="U1388"/>
  <c r="X1388"/>
  <c r="AA1388"/>
  <c r="W1388"/>
  <c r="T1388"/>
  <c r="P1388"/>
  <c r="X1382"/>
  <c r="W1382"/>
  <c r="U1382"/>
  <c r="P1382"/>
  <c r="V1382"/>
  <c r="Z1382"/>
  <c r="S1382"/>
  <c r="AA1382"/>
  <c r="T1382"/>
  <c r="Q1382"/>
  <c r="Y1382"/>
  <c r="R1382"/>
  <c r="T1378"/>
  <c r="X1378"/>
  <c r="V1378"/>
  <c r="AA1378"/>
  <c r="P1378"/>
  <c r="Q1378"/>
  <c r="U1378"/>
  <c r="S1378"/>
  <c r="W1378"/>
  <c r="Z1378"/>
  <c r="Y1378"/>
  <c r="R1378"/>
  <c r="X1372"/>
  <c r="AA1372"/>
  <c r="V1372"/>
  <c r="W1372"/>
  <c r="T1372"/>
  <c r="R1372"/>
  <c r="Z1372"/>
  <c r="Q1372"/>
  <c r="U1372"/>
  <c r="P1372"/>
  <c r="S1372"/>
  <c r="Y1372"/>
  <c r="T1368"/>
  <c r="V1368"/>
  <c r="P1368"/>
  <c r="W1368"/>
  <c r="AA1368"/>
  <c r="U1368"/>
  <c r="Q1368"/>
  <c r="S1368"/>
  <c r="X1368"/>
  <c r="Z1368"/>
  <c r="R1368"/>
  <c r="Y1368"/>
  <c r="X1362"/>
  <c r="W1362"/>
  <c r="V1362"/>
  <c r="P1362"/>
  <c r="Q1362"/>
  <c r="R1362"/>
  <c r="Z1362"/>
  <c r="U1362"/>
  <c r="AA1362"/>
  <c r="T1362"/>
  <c r="S1362"/>
  <c r="Y1362"/>
  <c r="AA1358"/>
  <c r="Q1358"/>
  <c r="T1358"/>
  <c r="P1358"/>
  <c r="W1358"/>
  <c r="Y1358"/>
  <c r="S1358"/>
  <c r="V1358"/>
  <c r="Z1358"/>
  <c r="X1358"/>
  <c r="U1358"/>
  <c r="R1358"/>
  <c r="T1352"/>
  <c r="V1352"/>
  <c r="Y1352"/>
  <c r="Z1352"/>
  <c r="W1352"/>
  <c r="X1352"/>
  <c r="U1352"/>
  <c r="AA1352"/>
  <c r="P1352"/>
  <c r="R1352"/>
  <c r="Q1352"/>
  <c r="S1352"/>
  <c r="T1348"/>
  <c r="U1348"/>
  <c r="S1348"/>
  <c r="Z1348"/>
  <c r="W1348"/>
  <c r="R1348"/>
  <c r="Y1348"/>
  <c r="Q1348"/>
  <c r="X1348"/>
  <c r="AA1348"/>
  <c r="P1348"/>
  <c r="V1348"/>
  <c r="X1342"/>
  <c r="U1342"/>
  <c r="V1342"/>
  <c r="AA1342"/>
  <c r="T1342"/>
  <c r="S1342"/>
  <c r="Y1342"/>
  <c r="R1342"/>
  <c r="W1342"/>
  <c r="P1342"/>
  <c r="Q1342"/>
  <c r="Z1342"/>
  <c r="P1338"/>
  <c r="V1338"/>
  <c r="S1338"/>
  <c r="T1338"/>
  <c r="AA1338"/>
  <c r="Z1338"/>
  <c r="Q1338"/>
  <c r="U1338"/>
  <c r="W1338"/>
  <c r="X1338"/>
  <c r="R1338"/>
  <c r="Y1338"/>
  <c r="W1332"/>
  <c r="U1332"/>
  <c r="P1332"/>
  <c r="R1332"/>
  <c r="X1332"/>
  <c r="AA1332"/>
  <c r="S1332"/>
  <c r="T1332"/>
  <c r="V1332"/>
  <c r="Q1332"/>
  <c r="Y1332"/>
  <c r="Z1332"/>
  <c r="V1328"/>
  <c r="R1328"/>
  <c r="P1328"/>
  <c r="Q1328"/>
  <c r="U1328"/>
  <c r="X1328"/>
  <c r="S1328"/>
  <c r="AA1328"/>
  <c r="Z1328"/>
  <c r="W1328"/>
  <c r="T1328"/>
  <c r="Y1328"/>
  <c r="U1322"/>
  <c r="R1322"/>
  <c r="P1322"/>
  <c r="W1322"/>
  <c r="AA1322"/>
  <c r="S1322"/>
  <c r="Z1322"/>
  <c r="T1322"/>
  <c r="V1322"/>
  <c r="X1322"/>
  <c r="Q1322"/>
  <c r="Y1322"/>
  <c r="Z1318"/>
  <c r="AA1318"/>
  <c r="Q1318"/>
  <c r="P1318"/>
  <c r="X1318"/>
  <c r="W1318"/>
  <c r="S1318"/>
  <c r="U1318"/>
  <c r="T1318"/>
  <c r="V1318"/>
  <c r="R1318"/>
  <c r="Y1318"/>
  <c r="U1312"/>
  <c r="W1312"/>
  <c r="V1312"/>
  <c r="Y1312"/>
  <c r="Z1312"/>
  <c r="X1312"/>
  <c r="T1312"/>
  <c r="P1312"/>
  <c r="S1312"/>
  <c r="Q1312"/>
  <c r="R1312"/>
  <c r="AA1312"/>
  <c r="P1308"/>
  <c r="W1308"/>
  <c r="Z1308"/>
  <c r="V1308"/>
  <c r="AA1308"/>
  <c r="S1308"/>
  <c r="X1308"/>
  <c r="U1308"/>
  <c r="Q1308"/>
  <c r="R1308"/>
  <c r="Y1308"/>
  <c r="T1308"/>
  <c r="W1302"/>
  <c r="X1302"/>
  <c r="U1302"/>
  <c r="V1302"/>
  <c r="R1302"/>
  <c r="Z1302"/>
  <c r="P1302"/>
  <c r="AA1302"/>
  <c r="Q1302"/>
  <c r="S1302"/>
  <c r="T1302"/>
  <c r="Y1302"/>
  <c r="T1298"/>
  <c r="X1298"/>
  <c r="U1298"/>
  <c r="AA1298"/>
  <c r="P1298"/>
  <c r="S1298"/>
  <c r="R1298"/>
  <c r="W1298"/>
  <c r="V1298"/>
  <c r="Z1298"/>
  <c r="Q1298"/>
  <c r="Y1298"/>
  <c r="U1292"/>
  <c r="X1292"/>
  <c r="P1292"/>
  <c r="R1292"/>
  <c r="Z1292"/>
  <c r="W1292"/>
  <c r="Q1292"/>
  <c r="V1292"/>
  <c r="S1292"/>
  <c r="T1292"/>
  <c r="AA1292"/>
  <c r="Y1292"/>
  <c r="Q1288"/>
  <c r="U1288"/>
  <c r="W1288"/>
  <c r="P1288"/>
  <c r="Y1288"/>
  <c r="Z1288"/>
  <c r="S1288"/>
  <c r="V1288"/>
  <c r="T1288"/>
  <c r="AA1288"/>
  <c r="X1288"/>
  <c r="R1288"/>
  <c r="X1282"/>
  <c r="V1282"/>
  <c r="AA1282"/>
  <c r="P1282"/>
  <c r="T1282"/>
  <c r="Y1282"/>
  <c r="Z1282"/>
  <c r="W1282"/>
  <c r="U1282"/>
  <c r="Q1282"/>
  <c r="S1282"/>
  <c r="R1282"/>
  <c r="AA1278"/>
  <c r="U1278"/>
  <c r="W1278"/>
  <c r="P1278"/>
  <c r="X1278"/>
  <c r="Y1278"/>
  <c r="V1278"/>
  <c r="T1278"/>
  <c r="Z1278"/>
  <c r="Q1278"/>
  <c r="S1278"/>
  <c r="R1278"/>
  <c r="Q1272"/>
  <c r="W1272"/>
  <c r="X1272"/>
  <c r="AA1272"/>
  <c r="R1272"/>
  <c r="S1272"/>
  <c r="V1272"/>
  <c r="Z1272"/>
  <c r="U1272"/>
  <c r="P1272"/>
  <c r="T1272"/>
  <c r="Y1272"/>
  <c r="P1268"/>
  <c r="X1268"/>
  <c r="Z1268"/>
  <c r="S1268"/>
  <c r="Q1268"/>
  <c r="V1268"/>
  <c r="W1268"/>
  <c r="T1268"/>
  <c r="AA1268"/>
  <c r="U1268"/>
  <c r="R1268"/>
  <c r="Y1268"/>
  <c r="W1262"/>
  <c r="V1262"/>
  <c r="T1262"/>
  <c r="S1262"/>
  <c r="Z1262"/>
  <c r="X1262"/>
  <c r="U1262"/>
  <c r="R1262"/>
  <c r="P1262"/>
  <c r="Q1262"/>
  <c r="AA1262"/>
  <c r="Y1262"/>
  <c r="X1258"/>
  <c r="P1258"/>
  <c r="W1258"/>
  <c r="Z1258"/>
  <c r="AA1258"/>
  <c r="Y1258"/>
  <c r="U1258"/>
  <c r="R1258"/>
  <c r="V1258"/>
  <c r="T1258"/>
  <c r="S1258"/>
  <c r="Q1258"/>
  <c r="T1252"/>
  <c r="V1252"/>
  <c r="S1252"/>
  <c r="Q1252"/>
  <c r="P1252"/>
  <c r="AA1252"/>
  <c r="Y1252"/>
  <c r="Z1252"/>
  <c r="W1252"/>
  <c r="U1252"/>
  <c r="X1252"/>
  <c r="R1252"/>
  <c r="P1248"/>
  <c r="W1248"/>
  <c r="U1248"/>
  <c r="Y1248"/>
  <c r="R1248"/>
  <c r="X1248"/>
  <c r="V1248"/>
  <c r="T1248"/>
  <c r="S1248"/>
  <c r="Z1248"/>
  <c r="Q1248"/>
  <c r="AA1248"/>
  <c r="W1242"/>
  <c r="X1242"/>
  <c r="Q1242"/>
  <c r="V1242"/>
  <c r="R1242"/>
  <c r="P1242"/>
  <c r="S1242"/>
  <c r="U1242"/>
  <c r="AA1242"/>
  <c r="T1242"/>
  <c r="Y1242"/>
  <c r="Z1242"/>
  <c r="V1238"/>
  <c r="W1238"/>
  <c r="Q1238"/>
  <c r="X1238"/>
  <c r="Z1238"/>
  <c r="R1238"/>
  <c r="AA1238"/>
  <c r="P1238"/>
  <c r="U1238"/>
  <c r="S1238"/>
  <c r="T1238"/>
  <c r="Y1238"/>
  <c r="W1232"/>
  <c r="U1232"/>
  <c r="P1232"/>
  <c r="AA1232"/>
  <c r="R1232"/>
  <c r="Q1232"/>
  <c r="X1232"/>
  <c r="S1232"/>
  <c r="T1232"/>
  <c r="V1232"/>
  <c r="Y1232"/>
  <c r="Z1232"/>
  <c r="U1228"/>
  <c r="AA1228"/>
  <c r="Q1228"/>
  <c r="T1228"/>
  <c r="Z1228"/>
  <c r="S1228"/>
  <c r="Y1228"/>
  <c r="X1228"/>
  <c r="P1228"/>
  <c r="W1228"/>
  <c r="V1228"/>
  <c r="R1228"/>
  <c r="X1222"/>
  <c r="W1222"/>
  <c r="Q1222"/>
  <c r="AA1222"/>
  <c r="T1222"/>
  <c r="P1222"/>
  <c r="Y1222"/>
  <c r="V1222"/>
  <c r="U1222"/>
  <c r="S1222"/>
  <c r="R1222"/>
  <c r="Z1222"/>
  <c r="X1218"/>
  <c r="W1218"/>
  <c r="U1218"/>
  <c r="R1218"/>
  <c r="Q1218"/>
  <c r="V1218"/>
  <c r="P1218"/>
  <c r="AA1218"/>
  <c r="S1218"/>
  <c r="T1218"/>
  <c r="Z1218"/>
  <c r="Y1218"/>
  <c r="U1212"/>
  <c r="AA1212"/>
  <c r="Q1212"/>
  <c r="T1212"/>
  <c r="S1212"/>
  <c r="R1212"/>
  <c r="Y1212"/>
  <c r="W1212"/>
  <c r="X1212"/>
  <c r="P1212"/>
  <c r="V1212"/>
  <c r="Z1212"/>
  <c r="AA1208"/>
  <c r="W1208"/>
  <c r="P1208"/>
  <c r="X1208"/>
  <c r="T1208"/>
  <c r="S1208"/>
  <c r="U1208"/>
  <c r="V1208"/>
  <c r="Z1208"/>
  <c r="Q1208"/>
  <c r="R1208"/>
  <c r="Y1208"/>
  <c r="U1202"/>
  <c r="W1202"/>
  <c r="X1202"/>
  <c r="Q1202"/>
  <c r="S1202"/>
  <c r="Y1202"/>
  <c r="V1202"/>
  <c r="R1202"/>
  <c r="P1202"/>
  <c r="T1202"/>
  <c r="AA1202"/>
  <c r="Z1202"/>
  <c r="U1198"/>
  <c r="P1198"/>
  <c r="V1198"/>
  <c r="AA1198"/>
  <c r="Q1198"/>
  <c r="R1198"/>
  <c r="W1198"/>
  <c r="X1198"/>
  <c r="S1198"/>
  <c r="T1198"/>
  <c r="Z1198"/>
  <c r="Y1198"/>
  <c r="S1192"/>
  <c r="R1192"/>
  <c r="Q1192"/>
  <c r="V1192"/>
  <c r="P1192"/>
  <c r="Y1192"/>
  <c r="W1192"/>
  <c r="X1192"/>
  <c r="U1192"/>
  <c r="AA1192"/>
  <c r="T1192"/>
  <c r="Z1192"/>
  <c r="U1188"/>
  <c r="P1188"/>
  <c r="Q1188"/>
  <c r="W1188"/>
  <c r="T1188"/>
  <c r="X1188"/>
  <c r="Z1188"/>
  <c r="Y1188"/>
  <c r="V1188"/>
  <c r="AA1188"/>
  <c r="S1188"/>
  <c r="R1188"/>
  <c r="P1182"/>
  <c r="Q1182"/>
  <c r="U1182"/>
  <c r="X1182"/>
  <c r="S1182"/>
  <c r="T1182"/>
  <c r="Z1182"/>
  <c r="W1182"/>
  <c r="V1182"/>
  <c r="AA1182"/>
  <c r="R1182"/>
  <c r="Y1182"/>
  <c r="S1178"/>
  <c r="AA1178"/>
  <c r="W1178"/>
  <c r="T1178"/>
  <c r="Y1178"/>
  <c r="Q1178"/>
  <c r="U1178"/>
  <c r="X1178"/>
  <c r="V1178"/>
  <c r="Z1178"/>
  <c r="P1178"/>
  <c r="R1178"/>
  <c r="W1172"/>
  <c r="U1172"/>
  <c r="P1172"/>
  <c r="V1172"/>
  <c r="Y1172"/>
  <c r="Q1172"/>
  <c r="X1172"/>
  <c r="AA1172"/>
  <c r="S1172"/>
  <c r="T1172"/>
  <c r="R1172"/>
  <c r="Z1172"/>
  <c r="W1168"/>
  <c r="Z1168"/>
  <c r="Q1168"/>
  <c r="S1168"/>
  <c r="T1168"/>
  <c r="P1168"/>
  <c r="AA1168"/>
  <c r="R1168"/>
  <c r="Y1168"/>
  <c r="X1168"/>
  <c r="U1168"/>
  <c r="V1168"/>
  <c r="U1162"/>
  <c r="X1162"/>
  <c r="W1162"/>
  <c r="T1162"/>
  <c r="AA1162"/>
  <c r="R1162"/>
  <c r="V1162"/>
  <c r="Q1162"/>
  <c r="S1162"/>
  <c r="P1162"/>
  <c r="Y1162"/>
  <c r="Z1162"/>
  <c r="U1158"/>
  <c r="T1158"/>
  <c r="V1158"/>
  <c r="S1158"/>
  <c r="X1158"/>
  <c r="Z1158"/>
  <c r="R1158"/>
  <c r="Y1158"/>
  <c r="W1158"/>
  <c r="AA1158"/>
  <c r="P1158"/>
  <c r="Q1158"/>
  <c r="W1152"/>
  <c r="U1152"/>
  <c r="T1152"/>
  <c r="Z1152"/>
  <c r="Q1152"/>
  <c r="AA1152"/>
  <c r="P1152"/>
  <c r="X1152"/>
  <c r="R1152"/>
  <c r="V1152"/>
  <c r="S1152"/>
  <c r="Y1152"/>
  <c r="W1148"/>
  <c r="T1148"/>
  <c r="U1148"/>
  <c r="X1148"/>
  <c r="Q1148"/>
  <c r="R1148"/>
  <c r="Z1148"/>
  <c r="V1148"/>
  <c r="P1148"/>
  <c r="S1148"/>
  <c r="AA1148"/>
  <c r="Y1148"/>
  <c r="X1142"/>
  <c r="AA1142"/>
  <c r="S1142"/>
  <c r="U1142"/>
  <c r="P1142"/>
  <c r="R1142"/>
  <c r="Y1142"/>
  <c r="W1142"/>
  <c r="V1142"/>
  <c r="Q1142"/>
  <c r="T1142"/>
  <c r="Z1142"/>
  <c r="R1138"/>
  <c r="W1138"/>
  <c r="V1138"/>
  <c r="T1138"/>
  <c r="Z1138"/>
  <c r="P1138"/>
  <c r="AA1138"/>
  <c r="Q1138"/>
  <c r="X1138"/>
  <c r="S1138"/>
  <c r="U1138"/>
  <c r="Y1138"/>
  <c r="U1132"/>
  <c r="Q1132"/>
  <c r="V1132"/>
  <c r="R1132"/>
  <c r="W1132"/>
  <c r="X1132"/>
  <c r="P1132"/>
  <c r="S1132"/>
  <c r="T1132"/>
  <c r="AA1132"/>
  <c r="Y1132"/>
  <c r="Z1132"/>
  <c r="P1128"/>
  <c r="Q1128"/>
  <c r="S1128"/>
  <c r="X1128"/>
  <c r="Z1128"/>
  <c r="T1128"/>
  <c r="U1128"/>
  <c r="V1128"/>
  <c r="AA1128"/>
  <c r="W1128"/>
  <c r="R1128"/>
  <c r="Y1128"/>
  <c r="P1122"/>
  <c r="S1122"/>
  <c r="Q1122"/>
  <c r="V1122"/>
  <c r="R1122"/>
  <c r="Y1122"/>
  <c r="Z1122"/>
  <c r="W1122"/>
  <c r="AA1122"/>
  <c r="X1122"/>
  <c r="U1122"/>
  <c r="T1122"/>
  <c r="S1118"/>
  <c r="Q1118"/>
  <c r="Z1118"/>
  <c r="AA1118"/>
  <c r="V1118"/>
  <c r="R1118"/>
  <c r="T1118"/>
  <c r="W1118"/>
  <c r="U1118"/>
  <c r="X1118"/>
  <c r="P1118"/>
  <c r="Y1118"/>
  <c r="U1112"/>
  <c r="W1112"/>
  <c r="X1112"/>
  <c r="AA1112"/>
  <c r="R1112"/>
  <c r="T1112"/>
  <c r="Y1112"/>
  <c r="Z1112"/>
  <c r="Q1112"/>
  <c r="P1112"/>
  <c r="S1112"/>
  <c r="V1112"/>
  <c r="S1108"/>
  <c r="V1108"/>
  <c r="P1108"/>
  <c r="Z1108"/>
  <c r="X1108"/>
  <c r="AA1108"/>
  <c r="W1108"/>
  <c r="U1108"/>
  <c r="T1108"/>
  <c r="Q1108"/>
  <c r="R1108"/>
  <c r="Y1108"/>
  <c r="W1102"/>
  <c r="Q1102"/>
  <c r="S1102"/>
  <c r="Y1102"/>
  <c r="Z1102"/>
  <c r="P1102"/>
  <c r="AA1102"/>
  <c r="V1102"/>
  <c r="X1102"/>
  <c r="U1102"/>
  <c r="R1102"/>
  <c r="T1102"/>
  <c r="Q1098"/>
  <c r="V1098"/>
  <c r="X1098"/>
  <c r="T1098"/>
  <c r="S1098"/>
  <c r="P1098"/>
  <c r="Z1098"/>
  <c r="R1098"/>
  <c r="W1098"/>
  <c r="AA1098"/>
  <c r="U1098"/>
  <c r="Y1098"/>
  <c r="W1092"/>
  <c r="X1092"/>
  <c r="P1092"/>
  <c r="T1092"/>
  <c r="Y1092"/>
  <c r="Z1092"/>
  <c r="U1092"/>
  <c r="Q1092"/>
  <c r="AA1092"/>
  <c r="R1092"/>
  <c r="S1092"/>
  <c r="V1092"/>
  <c r="Z1088"/>
  <c r="AA1088"/>
  <c r="W1088"/>
  <c r="U1088"/>
  <c r="X1088"/>
  <c r="R1088"/>
  <c r="T1088"/>
  <c r="S1088"/>
  <c r="V1088"/>
  <c r="Q1088"/>
  <c r="P1088"/>
  <c r="Y1088"/>
  <c r="W1082"/>
  <c r="V1082"/>
  <c r="AA1082"/>
  <c r="P1082"/>
  <c r="X1082"/>
  <c r="U1082"/>
  <c r="Q1082"/>
  <c r="S1082"/>
  <c r="R1082"/>
  <c r="T1082"/>
  <c r="Y1082"/>
  <c r="Z1082"/>
  <c r="S1078"/>
  <c r="V1078"/>
  <c r="P1078"/>
  <c r="AA1078"/>
  <c r="Z1078"/>
  <c r="X1078"/>
  <c r="Y1078"/>
  <c r="T1078"/>
  <c r="W1078"/>
  <c r="U1078"/>
  <c r="Q1078"/>
  <c r="R1078"/>
  <c r="U1072"/>
  <c r="W1072"/>
  <c r="X1072"/>
  <c r="V1072"/>
  <c r="P1072"/>
  <c r="R1072"/>
  <c r="Q1072"/>
  <c r="AA1072"/>
  <c r="S1072"/>
  <c r="T1072"/>
  <c r="Y1072"/>
  <c r="Z1072"/>
  <c r="W1068"/>
  <c r="P1068"/>
  <c r="AA1068"/>
  <c r="Q1068"/>
  <c r="S1068"/>
  <c r="Y1068"/>
  <c r="V1068"/>
  <c r="T1068"/>
  <c r="X1068"/>
  <c r="U1068"/>
  <c r="R1068"/>
  <c r="Z1068"/>
  <c r="V1062"/>
  <c r="S1062"/>
  <c r="R1062"/>
  <c r="Y1062"/>
  <c r="Z1062"/>
  <c r="X1062"/>
  <c r="U1062"/>
  <c r="W1062"/>
  <c r="Q1062"/>
  <c r="T1062"/>
  <c r="P1062"/>
  <c r="AA1062"/>
  <c r="X1058"/>
  <c r="T1058"/>
  <c r="P1058"/>
  <c r="AA1058"/>
  <c r="V1058"/>
  <c r="Z1058"/>
  <c r="W1058"/>
  <c r="S1058"/>
  <c r="Q1058"/>
  <c r="U1058"/>
  <c r="Y1058"/>
  <c r="R1058"/>
  <c r="X1052"/>
  <c r="U1052"/>
  <c r="S1052"/>
  <c r="Y1052"/>
  <c r="Z1052"/>
  <c r="W1052"/>
  <c r="P1052"/>
  <c r="Q1052"/>
  <c r="AA1052"/>
  <c r="R1052"/>
  <c r="V1052"/>
  <c r="T1052"/>
  <c r="P1048"/>
  <c r="Q1048"/>
  <c r="S1048"/>
  <c r="T1048"/>
  <c r="X1048"/>
  <c r="R1048"/>
  <c r="Z1048"/>
  <c r="U1048"/>
  <c r="W1048"/>
  <c r="AA1048"/>
  <c r="V1048"/>
  <c r="Y1048"/>
  <c r="P1042"/>
  <c r="Q1042"/>
  <c r="V1042"/>
  <c r="R1042"/>
  <c r="Y1042"/>
  <c r="X1042"/>
  <c r="U1042"/>
  <c r="AA1042"/>
  <c r="W1042"/>
  <c r="T1042"/>
  <c r="S1042"/>
  <c r="Z1042"/>
  <c r="V1038"/>
  <c r="U1038"/>
  <c r="Q1038"/>
  <c r="P1038"/>
  <c r="X1038"/>
  <c r="S1038"/>
  <c r="Z1038"/>
  <c r="R1038"/>
  <c r="T1038"/>
  <c r="W1038"/>
  <c r="AA1038"/>
  <c r="Y1038"/>
  <c r="Q1032"/>
  <c r="W1032"/>
  <c r="AA1032"/>
  <c r="U1032"/>
  <c r="X1032"/>
  <c r="P1032"/>
  <c r="S1032"/>
  <c r="V1032"/>
  <c r="R1032"/>
  <c r="T1032"/>
  <c r="Y1032"/>
  <c r="Z1032"/>
  <c r="W1028"/>
  <c r="Z1028"/>
  <c r="AA1028"/>
  <c r="S1028"/>
  <c r="R1028"/>
  <c r="P1028"/>
  <c r="X1028"/>
  <c r="T1028"/>
  <c r="V1028"/>
  <c r="U1028"/>
  <c r="Q1028"/>
  <c r="Y1028"/>
  <c r="U1022"/>
  <c r="X1022"/>
  <c r="AA1022"/>
  <c r="W1022"/>
  <c r="P1022"/>
  <c r="V1022"/>
  <c r="S1022"/>
  <c r="Y1022"/>
  <c r="T1022"/>
  <c r="Q1022"/>
  <c r="R1022"/>
  <c r="Z1022"/>
  <c r="V1018"/>
  <c r="R1018"/>
  <c r="S1018"/>
  <c r="P1018"/>
  <c r="Z1018"/>
  <c r="T1018"/>
  <c r="U1018"/>
  <c r="W1018"/>
  <c r="X1018"/>
  <c r="AA1018"/>
  <c r="Q1018"/>
  <c r="Y1018"/>
  <c r="X1012"/>
  <c r="S1012"/>
  <c r="V1012"/>
  <c r="R1012"/>
  <c r="Z1012"/>
  <c r="Q1012"/>
  <c r="U1012"/>
  <c r="W1012"/>
  <c r="T1012"/>
  <c r="AA1012"/>
  <c r="P1012"/>
  <c r="Y1012"/>
  <c r="S1008"/>
  <c r="W1008"/>
  <c r="T1008"/>
  <c r="P1008"/>
  <c r="Q1008"/>
  <c r="Y1008"/>
  <c r="R1008"/>
  <c r="X1008"/>
  <c r="V1008"/>
  <c r="U1008"/>
  <c r="AA1008"/>
  <c r="Z1008"/>
  <c r="U1002"/>
  <c r="V1002"/>
  <c r="Q1002"/>
  <c r="T1002"/>
  <c r="W1002"/>
  <c r="AA1002"/>
  <c r="S1002"/>
  <c r="Z1002"/>
  <c r="X1002"/>
  <c r="R1002"/>
  <c r="P1002"/>
  <c r="Y1002"/>
  <c r="V998"/>
  <c r="W998"/>
  <c r="X998"/>
  <c r="Q998"/>
  <c r="T998"/>
  <c r="S998"/>
  <c r="Z998"/>
  <c r="U998"/>
  <c r="P998"/>
  <c r="Y998"/>
  <c r="R998"/>
  <c r="AA998"/>
  <c r="X992"/>
  <c r="S992"/>
  <c r="R992"/>
  <c r="AA992"/>
  <c r="Y992"/>
  <c r="Z992"/>
  <c r="T992"/>
  <c r="V992"/>
  <c r="W992"/>
  <c r="U992"/>
  <c r="Q992"/>
  <c r="P992"/>
  <c r="Z988"/>
  <c r="P988"/>
  <c r="Q988"/>
  <c r="U988"/>
  <c r="W988"/>
  <c r="T988"/>
  <c r="X988"/>
  <c r="V988"/>
  <c r="S988"/>
  <c r="AA988"/>
  <c r="R988"/>
  <c r="Y988"/>
  <c r="W982"/>
  <c r="U982"/>
  <c r="T982"/>
  <c r="P982"/>
  <c r="X982"/>
  <c r="AA982"/>
  <c r="S982"/>
  <c r="Q982"/>
  <c r="V982"/>
  <c r="R982"/>
  <c r="Y982"/>
  <c r="Z982"/>
  <c r="U978"/>
  <c r="P978"/>
  <c r="S978"/>
  <c r="T978"/>
  <c r="X978"/>
  <c r="Z978"/>
  <c r="W978"/>
  <c r="R978"/>
  <c r="V978"/>
  <c r="Q978"/>
  <c r="AA978"/>
  <c r="Y978"/>
  <c r="X972"/>
  <c r="U972"/>
  <c r="S972"/>
  <c r="R972"/>
  <c r="Z972"/>
  <c r="AA972"/>
  <c r="W972"/>
  <c r="P972"/>
  <c r="T972"/>
  <c r="V972"/>
  <c r="Q972"/>
  <c r="Y972"/>
  <c r="P968"/>
  <c r="Z968"/>
  <c r="S968"/>
  <c r="AA968"/>
  <c r="X968"/>
  <c r="U968"/>
  <c r="W968"/>
  <c r="Q968"/>
  <c r="T968"/>
  <c r="V968"/>
  <c r="R968"/>
  <c r="Y968"/>
  <c r="U962"/>
  <c r="X962"/>
  <c r="W962"/>
  <c r="AA962"/>
  <c r="R962"/>
  <c r="T962"/>
  <c r="S962"/>
  <c r="Z962"/>
  <c r="V962"/>
  <c r="P962"/>
  <c r="Q962"/>
  <c r="Y962"/>
  <c r="V958"/>
  <c r="W958"/>
  <c r="U958"/>
  <c r="R958"/>
  <c r="Y958"/>
  <c r="AA958"/>
  <c r="Q958"/>
  <c r="X958"/>
  <c r="Z958"/>
  <c r="P958"/>
  <c r="S958"/>
  <c r="T958"/>
  <c r="T952"/>
  <c r="U952"/>
  <c r="X952"/>
  <c r="S952"/>
  <c r="R952"/>
  <c r="W952"/>
  <c r="AA952"/>
  <c r="P952"/>
  <c r="Z952"/>
  <c r="Q952"/>
  <c r="V952"/>
  <c r="Y952"/>
  <c r="AA948"/>
  <c r="U948"/>
  <c r="P948"/>
  <c r="Q948"/>
  <c r="T948"/>
  <c r="Z948"/>
  <c r="V948"/>
  <c r="X948"/>
  <c r="W948"/>
  <c r="R948"/>
  <c r="S948"/>
  <c r="Y948"/>
  <c r="U942"/>
  <c r="X942"/>
  <c r="T942"/>
  <c r="Q942"/>
  <c r="W942"/>
  <c r="P942"/>
  <c r="AA942"/>
  <c r="R942"/>
  <c r="V942"/>
  <c r="S942"/>
  <c r="Y942"/>
  <c r="Z942"/>
  <c r="W938"/>
  <c r="AA938"/>
  <c r="S938"/>
  <c r="P938"/>
  <c r="U938"/>
  <c r="Y938"/>
  <c r="R938"/>
  <c r="X938"/>
  <c r="Q938"/>
  <c r="V938"/>
  <c r="Z938"/>
  <c r="T938"/>
  <c r="U932"/>
  <c r="X932"/>
  <c r="T932"/>
  <c r="V932"/>
  <c r="P932"/>
  <c r="W932"/>
  <c r="AA932"/>
  <c r="S932"/>
  <c r="Q932"/>
  <c r="Y932"/>
  <c r="R932"/>
  <c r="Z932"/>
  <c r="AA928"/>
  <c r="S928"/>
  <c r="P928"/>
  <c r="X928"/>
  <c r="T928"/>
  <c r="Q928"/>
  <c r="Z928"/>
  <c r="R928"/>
  <c r="Y928"/>
  <c r="V928"/>
  <c r="U928"/>
  <c r="W928"/>
  <c r="W922"/>
  <c r="P922"/>
  <c r="U922"/>
  <c r="Y922"/>
  <c r="R922"/>
  <c r="X922"/>
  <c r="AA922"/>
  <c r="V922"/>
  <c r="Q922"/>
  <c r="S922"/>
  <c r="T922"/>
  <c r="Z922"/>
  <c r="AA918"/>
  <c r="W918"/>
  <c r="Q918"/>
  <c r="T918"/>
  <c r="R918"/>
  <c r="V918"/>
  <c r="X918"/>
  <c r="S918"/>
  <c r="P918"/>
  <c r="Z918"/>
  <c r="U918"/>
  <c r="Y918"/>
  <c r="X912"/>
  <c r="AA912"/>
  <c r="W912"/>
  <c r="P912"/>
  <c r="T912"/>
  <c r="Y912"/>
  <c r="R912"/>
  <c r="U912"/>
  <c r="S912"/>
  <c r="V912"/>
  <c r="Q912"/>
  <c r="Z912"/>
  <c r="Q908"/>
  <c r="P908"/>
  <c r="X908"/>
  <c r="T908"/>
  <c r="V908"/>
  <c r="U908"/>
  <c r="R908"/>
  <c r="AA908"/>
  <c r="Z908"/>
  <c r="W908"/>
  <c r="S908"/>
  <c r="Y908"/>
  <c r="U902"/>
  <c r="X902"/>
  <c r="P902"/>
  <c r="Q902"/>
  <c r="W902"/>
  <c r="AA902"/>
  <c r="S902"/>
  <c r="V902"/>
  <c r="Y902"/>
  <c r="T902"/>
  <c r="R902"/>
  <c r="Z902"/>
  <c r="V898"/>
  <c r="U898"/>
  <c r="Z898"/>
  <c r="T898"/>
  <c r="AA898"/>
  <c r="R898"/>
  <c r="Q898"/>
  <c r="P898"/>
  <c r="W898"/>
  <c r="X898"/>
  <c r="S898"/>
  <c r="Y898"/>
  <c r="X892"/>
  <c r="W892"/>
  <c r="AA892"/>
  <c r="T892"/>
  <c r="U892"/>
  <c r="P892"/>
  <c r="V892"/>
  <c r="S892"/>
  <c r="Y892"/>
  <c r="Z892"/>
  <c r="Q892"/>
  <c r="R892"/>
  <c r="S888"/>
  <c r="T888"/>
  <c r="AA888"/>
  <c r="Q888"/>
  <c r="V888"/>
  <c r="W888"/>
  <c r="P888"/>
  <c r="U888"/>
  <c r="X888"/>
  <c r="Y888"/>
  <c r="R888"/>
  <c r="Z888"/>
  <c r="W882"/>
  <c r="X882"/>
  <c r="Q882"/>
  <c r="U882"/>
  <c r="AA882"/>
  <c r="S882"/>
  <c r="V882"/>
  <c r="T882"/>
  <c r="Y882"/>
  <c r="Z882"/>
  <c r="R882"/>
  <c r="P882"/>
  <c r="Q878"/>
  <c r="AA878"/>
  <c r="V878"/>
  <c r="S878"/>
  <c r="X878"/>
  <c r="U878"/>
  <c r="Y878"/>
  <c r="T878"/>
  <c r="W878"/>
  <c r="Z878"/>
  <c r="P878"/>
  <c r="R878"/>
  <c r="X872"/>
  <c r="P872"/>
  <c r="U872"/>
  <c r="W872"/>
  <c r="Q872"/>
  <c r="S872"/>
  <c r="R872"/>
  <c r="V872"/>
  <c r="AA872"/>
  <c r="T872"/>
  <c r="Y872"/>
  <c r="Z872"/>
  <c r="U868"/>
  <c r="V868"/>
  <c r="X868"/>
  <c r="W868"/>
  <c r="Z868"/>
  <c r="AA868"/>
  <c r="T868"/>
  <c r="S868"/>
  <c r="Q868"/>
  <c r="P868"/>
  <c r="Y868"/>
  <c r="R868"/>
  <c r="X862"/>
  <c r="U862"/>
  <c r="P862"/>
  <c r="W862"/>
  <c r="R862"/>
  <c r="V862"/>
  <c r="T862"/>
  <c r="Q862"/>
  <c r="AA862"/>
  <c r="S862"/>
  <c r="Y862"/>
  <c r="Z862"/>
  <c r="AA858"/>
  <c r="S858"/>
  <c r="U858"/>
  <c r="V858"/>
  <c r="Z858"/>
  <c r="X858"/>
  <c r="Q858"/>
  <c r="P858"/>
  <c r="W858"/>
  <c r="T858"/>
  <c r="R858"/>
  <c r="Y858"/>
  <c r="X852"/>
  <c r="P852"/>
  <c r="Q852"/>
  <c r="U852"/>
  <c r="R852"/>
  <c r="V852"/>
  <c r="S852"/>
  <c r="W852"/>
  <c r="T852"/>
  <c r="AA852"/>
  <c r="Y852"/>
  <c r="Z852"/>
  <c r="P848"/>
  <c r="X848"/>
  <c r="T848"/>
  <c r="AA848"/>
  <c r="Q848"/>
  <c r="S848"/>
  <c r="W848"/>
  <c r="Z848"/>
  <c r="R848"/>
  <c r="Y848"/>
  <c r="V848"/>
  <c r="U848"/>
  <c r="P842"/>
  <c r="W842"/>
  <c r="V842"/>
  <c r="S842"/>
  <c r="Q842"/>
  <c r="AA842"/>
  <c r="Y842"/>
  <c r="U842"/>
  <c r="X842"/>
  <c r="T842"/>
  <c r="R842"/>
  <c r="Z842"/>
  <c r="U838"/>
  <c r="Q838"/>
  <c r="S838"/>
  <c r="V838"/>
  <c r="T838"/>
  <c r="P838"/>
  <c r="W838"/>
  <c r="R838"/>
  <c r="Z838"/>
  <c r="AA838"/>
  <c r="X838"/>
  <c r="Y838"/>
  <c r="Q832"/>
  <c r="P832"/>
  <c r="W832"/>
  <c r="U832"/>
  <c r="V832"/>
  <c r="Y832"/>
  <c r="X832"/>
  <c r="AA832"/>
  <c r="R832"/>
  <c r="T832"/>
  <c r="S832"/>
  <c r="Z832"/>
  <c r="Z828"/>
  <c r="T828"/>
  <c r="P828"/>
  <c r="V828"/>
  <c r="U828"/>
  <c r="S828"/>
  <c r="W828"/>
  <c r="X828"/>
  <c r="R828"/>
  <c r="Y828"/>
  <c r="Q828"/>
  <c r="AA828"/>
  <c r="W822"/>
  <c r="U822"/>
  <c r="X822"/>
  <c r="Q822"/>
  <c r="R822"/>
  <c r="T822"/>
  <c r="AA822"/>
  <c r="Y822"/>
  <c r="P822"/>
  <c r="S822"/>
  <c r="V822"/>
  <c r="Z822"/>
  <c r="V818"/>
  <c r="Q818"/>
  <c r="Z818"/>
  <c r="X818"/>
  <c r="AA818"/>
  <c r="T818"/>
  <c r="S818"/>
  <c r="P818"/>
  <c r="U818"/>
  <c r="W818"/>
  <c r="R818"/>
  <c r="Y818"/>
  <c r="U812"/>
  <c r="AA812"/>
  <c r="V812"/>
  <c r="S812"/>
  <c r="Q812"/>
  <c r="X812"/>
  <c r="W812"/>
  <c r="P812"/>
  <c r="T812"/>
  <c r="R812"/>
  <c r="Z812"/>
  <c r="Y812"/>
  <c r="V808"/>
  <c r="W808"/>
  <c r="S808"/>
  <c r="T808"/>
  <c r="P808"/>
  <c r="Q808"/>
  <c r="Z808"/>
  <c r="U808"/>
  <c r="X808"/>
  <c r="AA808"/>
  <c r="Y808"/>
  <c r="R808"/>
  <c r="X802"/>
  <c r="Q802"/>
  <c r="AA802"/>
  <c r="Y802"/>
  <c r="U802"/>
  <c r="W802"/>
  <c r="R802"/>
  <c r="V802"/>
  <c r="P802"/>
  <c r="S802"/>
  <c r="T802"/>
  <c r="Z802"/>
  <c r="V798"/>
  <c r="Z798"/>
  <c r="X798"/>
  <c r="T798"/>
  <c r="R798"/>
  <c r="W798"/>
  <c r="U798"/>
  <c r="S798"/>
  <c r="Q798"/>
  <c r="AA798"/>
  <c r="P798"/>
  <c r="Y798"/>
  <c r="X792"/>
  <c r="P792"/>
  <c r="U792"/>
  <c r="Q792"/>
  <c r="V792"/>
  <c r="W792"/>
  <c r="T792"/>
  <c r="R792"/>
  <c r="AA792"/>
  <c r="S792"/>
  <c r="Y792"/>
  <c r="Z792"/>
  <c r="AA788"/>
  <c r="V788"/>
  <c r="S788"/>
  <c r="U788"/>
  <c r="Q788"/>
  <c r="Y788"/>
  <c r="Z788"/>
  <c r="X788"/>
  <c r="P788"/>
  <c r="W788"/>
  <c r="T788"/>
  <c r="R788"/>
  <c r="P782"/>
  <c r="W782"/>
  <c r="Q782"/>
  <c r="S782"/>
  <c r="V782"/>
  <c r="R782"/>
  <c r="AA782"/>
  <c r="Y782"/>
  <c r="X782"/>
  <c r="U782"/>
  <c r="T782"/>
  <c r="Z782"/>
  <c r="Q778"/>
  <c r="V778"/>
  <c r="W778"/>
  <c r="AA778"/>
  <c r="S778"/>
  <c r="P778"/>
  <c r="R778"/>
  <c r="Y778"/>
  <c r="X778"/>
  <c r="U778"/>
  <c r="Z778"/>
  <c r="T778"/>
  <c r="X772"/>
  <c r="P772"/>
  <c r="AA772"/>
  <c r="S772"/>
  <c r="Q772"/>
  <c r="V772"/>
  <c r="Y772"/>
  <c r="U772"/>
  <c r="W772"/>
  <c r="T772"/>
  <c r="R772"/>
  <c r="Z772"/>
  <c r="Z768"/>
  <c r="Q768"/>
  <c r="Y768"/>
  <c r="T768"/>
  <c r="U768"/>
  <c r="AA768"/>
  <c r="X768"/>
  <c r="W768"/>
  <c r="S768"/>
  <c r="P768"/>
  <c r="V768"/>
  <c r="R768"/>
  <c r="U762"/>
  <c r="AA762"/>
  <c r="T762"/>
  <c r="R762"/>
  <c r="S762"/>
  <c r="Y762"/>
  <c r="X762"/>
  <c r="W762"/>
  <c r="Q762"/>
  <c r="P762"/>
  <c r="V762"/>
  <c r="Z762"/>
  <c r="AA758"/>
  <c r="W758"/>
  <c r="U758"/>
  <c r="Y758"/>
  <c r="Q758"/>
  <c r="T758"/>
  <c r="S758"/>
  <c r="V758"/>
  <c r="X758"/>
  <c r="P758"/>
  <c r="Z758"/>
  <c r="R758"/>
  <c r="X752"/>
  <c r="U752"/>
  <c r="R752"/>
  <c r="S752"/>
  <c r="V752"/>
  <c r="AA752"/>
  <c r="Y752"/>
  <c r="W752"/>
  <c r="P752"/>
  <c r="Q752"/>
  <c r="T752"/>
  <c r="Z752"/>
  <c r="AA748"/>
  <c r="S748"/>
  <c r="Z748"/>
  <c r="X748"/>
  <c r="P748"/>
  <c r="Y748"/>
  <c r="R748"/>
  <c r="Q748"/>
  <c r="T748"/>
  <c r="W748"/>
  <c r="V748"/>
  <c r="U748"/>
  <c r="Q742"/>
  <c r="S742"/>
  <c r="X742"/>
  <c r="AA742"/>
  <c r="T742"/>
  <c r="W742"/>
  <c r="P742"/>
  <c r="U742"/>
  <c r="V742"/>
  <c r="R742"/>
  <c r="Y742"/>
  <c r="Z742"/>
  <c r="Z1763"/>
  <c r="R1763"/>
  <c r="Q1763"/>
  <c r="P1763"/>
  <c r="X1763"/>
  <c r="T1763"/>
  <c r="U1763"/>
  <c r="AA1763"/>
  <c r="W1763"/>
  <c r="V1763"/>
  <c r="S1763"/>
  <c r="Y1763"/>
  <c r="X1757"/>
  <c r="R1757"/>
  <c r="S1757"/>
  <c r="Q1757"/>
  <c r="U1757"/>
  <c r="V1757"/>
  <c r="T1757"/>
  <c r="Y1757"/>
  <c r="Z1757"/>
  <c r="AA1757"/>
  <c r="W1757"/>
  <c r="P1757"/>
  <c r="P1753"/>
  <c r="V1753"/>
  <c r="U1753"/>
  <c r="Z1753"/>
  <c r="AA1753"/>
  <c r="R1753"/>
  <c r="Y1753"/>
  <c r="Q1753"/>
  <c r="S1753"/>
  <c r="W1753"/>
  <c r="X1753"/>
  <c r="T1753"/>
  <c r="X1747"/>
  <c r="Q1747"/>
  <c r="U1747"/>
  <c r="P1747"/>
  <c r="W1747"/>
  <c r="V1747"/>
  <c r="S1747"/>
  <c r="AA1747"/>
  <c r="Y1747"/>
  <c r="Z1747"/>
  <c r="T1747"/>
  <c r="R1747"/>
  <c r="V1743"/>
  <c r="AA1743"/>
  <c r="S1743"/>
  <c r="Q1743"/>
  <c r="P1743"/>
  <c r="X1743"/>
  <c r="R1743"/>
  <c r="W1743"/>
  <c r="U1743"/>
  <c r="Z1743"/>
  <c r="T1743"/>
  <c r="Y1743"/>
  <c r="X1737"/>
  <c r="R1737"/>
  <c r="W1737"/>
  <c r="S1737"/>
  <c r="U1737"/>
  <c r="Q1737"/>
  <c r="T1737"/>
  <c r="P1737"/>
  <c r="V1737"/>
  <c r="AA1737"/>
  <c r="Y1737"/>
  <c r="Z1737"/>
  <c r="Q1733"/>
  <c r="R1733"/>
  <c r="T1733"/>
  <c r="X1733"/>
  <c r="U1733"/>
  <c r="Z1733"/>
  <c r="P1733"/>
  <c r="V1733"/>
  <c r="S1733"/>
  <c r="W1733"/>
  <c r="AA1733"/>
  <c r="Y1733"/>
  <c r="AA1727"/>
  <c r="V1727"/>
  <c r="S1727"/>
  <c r="Q1727"/>
  <c r="X1727"/>
  <c r="U1727"/>
  <c r="W1727"/>
  <c r="P1727"/>
  <c r="T1727"/>
  <c r="Y1727"/>
  <c r="Z1727"/>
  <c r="R1727"/>
  <c r="Z1723"/>
  <c r="W1723"/>
  <c r="V1723"/>
  <c r="T1723"/>
  <c r="X1723"/>
  <c r="Q1723"/>
  <c r="P1723"/>
  <c r="S1723"/>
  <c r="U1723"/>
  <c r="AA1723"/>
  <c r="Y1723"/>
  <c r="R1723"/>
  <c r="P1717"/>
  <c r="V1717"/>
  <c r="AA1717"/>
  <c r="S1717"/>
  <c r="R1717"/>
  <c r="X1717"/>
  <c r="T1717"/>
  <c r="W1717"/>
  <c r="Q1717"/>
  <c r="U1717"/>
  <c r="Y1717"/>
  <c r="Z1717"/>
  <c r="U1713"/>
  <c r="V1713"/>
  <c r="X1713"/>
  <c r="T1713"/>
  <c r="Q1713"/>
  <c r="Z1713"/>
  <c r="W1713"/>
  <c r="S1713"/>
  <c r="Y1713"/>
  <c r="P1713"/>
  <c r="AA1713"/>
  <c r="R1713"/>
  <c r="X1707"/>
  <c r="P1707"/>
  <c r="U1707"/>
  <c r="T1707"/>
  <c r="AA1707"/>
  <c r="W1707"/>
  <c r="Q1707"/>
  <c r="S1707"/>
  <c r="V1707"/>
  <c r="R1707"/>
  <c r="Y1707"/>
  <c r="Z1707"/>
  <c r="S1703"/>
  <c r="P1703"/>
  <c r="Z1703"/>
  <c r="T1703"/>
  <c r="U1703"/>
  <c r="R1703"/>
  <c r="W1703"/>
  <c r="X1703"/>
  <c r="V1703"/>
  <c r="Q1703"/>
  <c r="AA1703"/>
  <c r="Y1703"/>
  <c r="X1697"/>
  <c r="V1697"/>
  <c r="AA1697"/>
  <c r="P1697"/>
  <c r="T1697"/>
  <c r="W1697"/>
  <c r="R1697"/>
  <c r="U1697"/>
  <c r="Q1697"/>
  <c r="S1697"/>
  <c r="Y1697"/>
  <c r="Z1697"/>
  <c r="X1693"/>
  <c r="Q1693"/>
  <c r="Z1693"/>
  <c r="S1693"/>
  <c r="U1693"/>
  <c r="AA1693"/>
  <c r="W1693"/>
  <c r="V1693"/>
  <c r="P1693"/>
  <c r="T1693"/>
  <c r="R1693"/>
  <c r="Y1693"/>
  <c r="X1687"/>
  <c r="W1687"/>
  <c r="V1687"/>
  <c r="Q1687"/>
  <c r="T1687"/>
  <c r="U1687"/>
  <c r="P1687"/>
  <c r="AA1687"/>
  <c r="S1687"/>
  <c r="R1687"/>
  <c r="Z1687"/>
  <c r="Y1687"/>
  <c r="T1683"/>
  <c r="V1683"/>
  <c r="X1683"/>
  <c r="AA1683"/>
  <c r="Z1683"/>
  <c r="S1683"/>
  <c r="W1683"/>
  <c r="P1683"/>
  <c r="Q1683"/>
  <c r="U1683"/>
  <c r="Y1683"/>
  <c r="R1683"/>
  <c r="R1677"/>
  <c r="T1677"/>
  <c r="V1677"/>
  <c r="S1677"/>
  <c r="Y1677"/>
  <c r="X1677"/>
  <c r="U1677"/>
  <c r="W1677"/>
  <c r="P1677"/>
  <c r="Q1677"/>
  <c r="AA1677"/>
  <c r="Z1677"/>
  <c r="U1673"/>
  <c r="P1673"/>
  <c r="Q1673"/>
  <c r="S1673"/>
  <c r="AA1673"/>
  <c r="T1673"/>
  <c r="R1673"/>
  <c r="X1673"/>
  <c r="W1673"/>
  <c r="V1673"/>
  <c r="Z1673"/>
  <c r="Y1673"/>
  <c r="X1667"/>
  <c r="V1667"/>
  <c r="Q1667"/>
  <c r="W1667"/>
  <c r="T1667"/>
  <c r="R1667"/>
  <c r="Y1667"/>
  <c r="U1667"/>
  <c r="P1667"/>
  <c r="AA1667"/>
  <c r="S1667"/>
  <c r="Z1667"/>
  <c r="Z1663"/>
  <c r="U1663"/>
  <c r="R1663"/>
  <c r="V1663"/>
  <c r="P1663"/>
  <c r="T1663"/>
  <c r="AA1663"/>
  <c r="S1663"/>
  <c r="X1663"/>
  <c r="Q1663"/>
  <c r="W1663"/>
  <c r="Y1663"/>
  <c r="X1657"/>
  <c r="W1657"/>
  <c r="V1657"/>
  <c r="U1657"/>
  <c r="S1657"/>
  <c r="Q1657"/>
  <c r="R1657"/>
  <c r="P1657"/>
  <c r="AA1657"/>
  <c r="T1657"/>
  <c r="Z1657"/>
  <c r="Y1657"/>
  <c r="U1653"/>
  <c r="V1653"/>
  <c r="P1653"/>
  <c r="W1653"/>
  <c r="S1653"/>
  <c r="AA1653"/>
  <c r="Q1653"/>
  <c r="Z1653"/>
  <c r="X1653"/>
  <c r="T1653"/>
  <c r="Y1653"/>
  <c r="R1653"/>
  <c r="X1647"/>
  <c r="Q1647"/>
  <c r="V1647"/>
  <c r="S1647"/>
  <c r="U1647"/>
  <c r="T1647"/>
  <c r="R1647"/>
  <c r="AA1647"/>
  <c r="Y1647"/>
  <c r="W1647"/>
  <c r="P1647"/>
  <c r="Z1647"/>
  <c r="P1643"/>
  <c r="U1643"/>
  <c r="V1643"/>
  <c r="W1643"/>
  <c r="Z1643"/>
  <c r="S1643"/>
  <c r="T1643"/>
  <c r="X1643"/>
  <c r="Q1643"/>
  <c r="R1643"/>
  <c r="AA1643"/>
  <c r="Y1643"/>
  <c r="V1637"/>
  <c r="U1637"/>
  <c r="R1637"/>
  <c r="S1637"/>
  <c r="T1637"/>
  <c r="X1637"/>
  <c r="W1637"/>
  <c r="Q1637"/>
  <c r="AA1637"/>
  <c r="P1637"/>
  <c r="Y1637"/>
  <c r="Z1637"/>
  <c r="Q1633"/>
  <c r="P1633"/>
  <c r="T1633"/>
  <c r="V1633"/>
  <c r="W1633"/>
  <c r="AA1633"/>
  <c r="S1633"/>
  <c r="X1633"/>
  <c r="U1633"/>
  <c r="Z1633"/>
  <c r="R1633"/>
  <c r="Y1633"/>
  <c r="P1627"/>
  <c r="U1627"/>
  <c r="S1627"/>
  <c r="R1627"/>
  <c r="AA1627"/>
  <c r="Y1627"/>
  <c r="X1627"/>
  <c r="W1627"/>
  <c r="Q1627"/>
  <c r="V1627"/>
  <c r="T1627"/>
  <c r="Z1627"/>
  <c r="S1623"/>
  <c r="R1623"/>
  <c r="P1623"/>
  <c r="U1623"/>
  <c r="Z1623"/>
  <c r="V1623"/>
  <c r="Q1623"/>
  <c r="T1623"/>
  <c r="W1623"/>
  <c r="X1623"/>
  <c r="AA1623"/>
  <c r="Y1623"/>
  <c r="X1617"/>
  <c r="W1617"/>
  <c r="U1617"/>
  <c r="R1617"/>
  <c r="AA1617"/>
  <c r="P1617"/>
  <c r="Q1617"/>
  <c r="V1617"/>
  <c r="T1617"/>
  <c r="S1617"/>
  <c r="Y1617"/>
  <c r="Z1617"/>
  <c r="Q1613"/>
  <c r="P1613"/>
  <c r="W1613"/>
  <c r="S1613"/>
  <c r="X1613"/>
  <c r="R1613"/>
  <c r="AA1613"/>
  <c r="T1613"/>
  <c r="V1613"/>
  <c r="U1613"/>
  <c r="Z1613"/>
  <c r="Y1613"/>
  <c r="X1607"/>
  <c r="T1607"/>
  <c r="P1607"/>
  <c r="Q1607"/>
  <c r="Y1607"/>
  <c r="Z1607"/>
  <c r="W1607"/>
  <c r="U1607"/>
  <c r="V1607"/>
  <c r="S1607"/>
  <c r="AA1607"/>
  <c r="R1607"/>
  <c r="R1603"/>
  <c r="S1603"/>
  <c r="Q1603"/>
  <c r="W1603"/>
  <c r="X1603"/>
  <c r="T1603"/>
  <c r="P1603"/>
  <c r="Z1603"/>
  <c r="U1603"/>
  <c r="AA1603"/>
  <c r="V1603"/>
  <c r="Y1603"/>
  <c r="W1597"/>
  <c r="Q1597"/>
  <c r="U1597"/>
  <c r="R1597"/>
  <c r="V1597"/>
  <c r="X1597"/>
  <c r="AA1597"/>
  <c r="S1597"/>
  <c r="T1597"/>
  <c r="P1597"/>
  <c r="Y1597"/>
  <c r="Z1597"/>
  <c r="V1593"/>
  <c r="W1593"/>
  <c r="AA1593"/>
  <c r="T1593"/>
  <c r="P1593"/>
  <c r="Z1593"/>
  <c r="Q1593"/>
  <c r="X1593"/>
  <c r="U1593"/>
  <c r="S1593"/>
  <c r="R1593"/>
  <c r="Y1593"/>
  <c r="V1587"/>
  <c r="U1587"/>
  <c r="S1587"/>
  <c r="Y1587"/>
  <c r="X1587"/>
  <c r="W1587"/>
  <c r="P1587"/>
  <c r="AA1587"/>
  <c r="Q1587"/>
  <c r="R1587"/>
  <c r="T1587"/>
  <c r="Z1587"/>
  <c r="Q1583"/>
  <c r="T1583"/>
  <c r="V1583"/>
  <c r="AA1583"/>
  <c r="P1583"/>
  <c r="S1583"/>
  <c r="X1583"/>
  <c r="Y1583"/>
  <c r="W1583"/>
  <c r="Z1583"/>
  <c r="U1583"/>
  <c r="R1583"/>
  <c r="X1577"/>
  <c r="Q1577"/>
  <c r="R1577"/>
  <c r="P1577"/>
  <c r="U1577"/>
  <c r="W1577"/>
  <c r="V1577"/>
  <c r="AA1577"/>
  <c r="T1577"/>
  <c r="S1577"/>
  <c r="Y1577"/>
  <c r="Z1577"/>
  <c r="Q1573"/>
  <c r="X1573"/>
  <c r="S1573"/>
  <c r="V1573"/>
  <c r="P1573"/>
  <c r="Z1573"/>
  <c r="W1573"/>
  <c r="T1573"/>
  <c r="U1573"/>
  <c r="AA1573"/>
  <c r="R1573"/>
  <c r="Y1573"/>
  <c r="AA1567"/>
  <c r="W1567"/>
  <c r="P1567"/>
  <c r="S1567"/>
  <c r="Q1567"/>
  <c r="Z1567"/>
  <c r="X1567"/>
  <c r="U1567"/>
  <c r="V1567"/>
  <c r="R1567"/>
  <c r="T1567"/>
  <c r="Y1567"/>
  <c r="P1563"/>
  <c r="U1563"/>
  <c r="X1563"/>
  <c r="Z1563"/>
  <c r="AA1563"/>
  <c r="S1563"/>
  <c r="W1563"/>
  <c r="T1563"/>
  <c r="V1563"/>
  <c r="Q1563"/>
  <c r="Y1563"/>
  <c r="R1563"/>
  <c r="X1557"/>
  <c r="AA1557"/>
  <c r="V1557"/>
  <c r="P1557"/>
  <c r="S1557"/>
  <c r="T1557"/>
  <c r="U1557"/>
  <c r="W1557"/>
  <c r="Q1557"/>
  <c r="R1557"/>
  <c r="Y1557"/>
  <c r="Z1557"/>
  <c r="U1553"/>
  <c r="T1553"/>
  <c r="S1553"/>
  <c r="X1553"/>
  <c r="Q1553"/>
  <c r="Z1553"/>
  <c r="V1553"/>
  <c r="Y1553"/>
  <c r="R1553"/>
  <c r="W1553"/>
  <c r="AA1553"/>
  <c r="P1553"/>
  <c r="AA1547"/>
  <c r="U1547"/>
  <c r="W1547"/>
  <c r="Q1547"/>
  <c r="R1547"/>
  <c r="Z1547"/>
  <c r="X1547"/>
  <c r="V1547"/>
  <c r="P1547"/>
  <c r="S1547"/>
  <c r="T1547"/>
  <c r="Y1547"/>
  <c r="V1543"/>
  <c r="W1543"/>
  <c r="Q1543"/>
  <c r="S1543"/>
  <c r="AA1543"/>
  <c r="R1543"/>
  <c r="Y1543"/>
  <c r="Z1543"/>
  <c r="P1543"/>
  <c r="T1543"/>
  <c r="U1543"/>
  <c r="X1543"/>
  <c r="S1537"/>
  <c r="P1537"/>
  <c r="AA1537"/>
  <c r="Q1537"/>
  <c r="U1537"/>
  <c r="W1537"/>
  <c r="X1537"/>
  <c r="T1537"/>
  <c r="V1537"/>
  <c r="R1537"/>
  <c r="Y1537"/>
  <c r="Z1537"/>
  <c r="W1533"/>
  <c r="Z1533"/>
  <c r="S1533"/>
  <c r="T1533"/>
  <c r="P1533"/>
  <c r="U1533"/>
  <c r="V1533"/>
  <c r="X1533"/>
  <c r="Q1533"/>
  <c r="AA1533"/>
  <c r="Y1533"/>
  <c r="R1533"/>
  <c r="V1527"/>
  <c r="U1527"/>
  <c r="Q1527"/>
  <c r="P1527"/>
  <c r="AA1527"/>
  <c r="R1527"/>
  <c r="Y1527"/>
  <c r="Z1527"/>
  <c r="X1527"/>
  <c r="W1527"/>
  <c r="S1527"/>
  <c r="T1527"/>
  <c r="Z1523"/>
  <c r="U1523"/>
  <c r="AA1523"/>
  <c r="W1523"/>
  <c r="Y1523"/>
  <c r="R1523"/>
  <c r="P1523"/>
  <c r="S1523"/>
  <c r="X1523"/>
  <c r="Q1523"/>
  <c r="V1523"/>
  <c r="T1523"/>
  <c r="U1517"/>
  <c r="W1517"/>
  <c r="X1517"/>
  <c r="S1517"/>
  <c r="P1517"/>
  <c r="AA1517"/>
  <c r="Q1517"/>
  <c r="Y1517"/>
  <c r="Z1517"/>
  <c r="T1517"/>
  <c r="V1517"/>
  <c r="R1517"/>
  <c r="X1513"/>
  <c r="P1513"/>
  <c r="W1513"/>
  <c r="Y1513"/>
  <c r="U1513"/>
  <c r="Q1513"/>
  <c r="S1513"/>
  <c r="V1513"/>
  <c r="AA1513"/>
  <c r="Z1513"/>
  <c r="T1513"/>
  <c r="R1513"/>
  <c r="X1507"/>
  <c r="V1507"/>
  <c r="U1507"/>
  <c r="Q1507"/>
  <c r="T1507"/>
  <c r="Y1507"/>
  <c r="Z1507"/>
  <c r="P1507"/>
  <c r="AA1507"/>
  <c r="W1507"/>
  <c r="S1507"/>
  <c r="R1507"/>
  <c r="T1503"/>
  <c r="Q1503"/>
  <c r="Z1503"/>
  <c r="X1503"/>
  <c r="V1503"/>
  <c r="Y1503"/>
  <c r="W1503"/>
  <c r="U1503"/>
  <c r="S1503"/>
  <c r="AA1503"/>
  <c r="P1503"/>
  <c r="R1503"/>
  <c r="U1497"/>
  <c r="X1497"/>
  <c r="Q1497"/>
  <c r="R1497"/>
  <c r="T1497"/>
  <c r="Z1497"/>
  <c r="AA1497"/>
  <c r="W1497"/>
  <c r="P1497"/>
  <c r="S1497"/>
  <c r="V1497"/>
  <c r="Y1497"/>
  <c r="P1493"/>
  <c r="Z1493"/>
  <c r="V1493"/>
  <c r="S1493"/>
  <c r="X1493"/>
  <c r="Q1493"/>
  <c r="T1493"/>
  <c r="Y1493"/>
  <c r="W1493"/>
  <c r="AA1493"/>
  <c r="U1493"/>
  <c r="R1493"/>
  <c r="X1487"/>
  <c r="W1487"/>
  <c r="U1487"/>
  <c r="R1487"/>
  <c r="S1487"/>
  <c r="Y1487"/>
  <c r="V1487"/>
  <c r="T1487"/>
  <c r="AA1487"/>
  <c r="P1487"/>
  <c r="Q1487"/>
  <c r="Z1487"/>
  <c r="T1483"/>
  <c r="Q1483"/>
  <c r="P1483"/>
  <c r="S1483"/>
  <c r="X1483"/>
  <c r="AA1483"/>
  <c r="R1483"/>
  <c r="V1483"/>
  <c r="W1483"/>
  <c r="U1483"/>
  <c r="Z1483"/>
  <c r="Y1483"/>
  <c r="W1477"/>
  <c r="U1477"/>
  <c r="X1477"/>
  <c r="R1477"/>
  <c r="T1477"/>
  <c r="P1477"/>
  <c r="Q1477"/>
  <c r="AA1477"/>
  <c r="V1477"/>
  <c r="S1477"/>
  <c r="Y1477"/>
  <c r="Z1477"/>
  <c r="P1473"/>
  <c r="T1473"/>
  <c r="Z1473"/>
  <c r="Q1473"/>
  <c r="X1473"/>
  <c r="S1473"/>
  <c r="W1473"/>
  <c r="Y1473"/>
  <c r="AA1473"/>
  <c r="U1473"/>
  <c r="V1473"/>
  <c r="R1473"/>
  <c r="W1467"/>
  <c r="U1467"/>
  <c r="Q1467"/>
  <c r="S1467"/>
  <c r="Y1467"/>
  <c r="Z1467"/>
  <c r="AA1467"/>
  <c r="X1467"/>
  <c r="V1467"/>
  <c r="P1467"/>
  <c r="R1467"/>
  <c r="T1467"/>
  <c r="AA1463"/>
  <c r="V1463"/>
  <c r="Z1463"/>
  <c r="W1463"/>
  <c r="P1463"/>
  <c r="X1463"/>
  <c r="U1463"/>
  <c r="R1463"/>
  <c r="Q1463"/>
  <c r="S1463"/>
  <c r="T1463"/>
  <c r="Y1463"/>
  <c r="U1457"/>
  <c r="X1457"/>
  <c r="W1457"/>
  <c r="Q1457"/>
  <c r="S1457"/>
  <c r="AA1457"/>
  <c r="P1457"/>
  <c r="V1457"/>
  <c r="Y1457"/>
  <c r="T1457"/>
  <c r="R1457"/>
  <c r="Z1457"/>
  <c r="W1453"/>
  <c r="U1453"/>
  <c r="X1453"/>
  <c r="Z1453"/>
  <c r="AA1453"/>
  <c r="Q1453"/>
  <c r="Y1453"/>
  <c r="P1453"/>
  <c r="V1453"/>
  <c r="T1453"/>
  <c r="S1453"/>
  <c r="R1453"/>
  <c r="W1447"/>
  <c r="AA1447"/>
  <c r="Q1447"/>
  <c r="S1447"/>
  <c r="X1447"/>
  <c r="V1447"/>
  <c r="U1447"/>
  <c r="T1447"/>
  <c r="P1447"/>
  <c r="R1447"/>
  <c r="Y1447"/>
  <c r="Z1447"/>
  <c r="V1443"/>
  <c r="AA1443"/>
  <c r="U1443"/>
  <c r="R1443"/>
  <c r="W1443"/>
  <c r="T1443"/>
  <c r="P1443"/>
  <c r="X1443"/>
  <c r="Z1443"/>
  <c r="Q1443"/>
  <c r="S1443"/>
  <c r="Y1443"/>
  <c r="AA1437"/>
  <c r="U1437"/>
  <c r="X1437"/>
  <c r="S1437"/>
  <c r="V1437"/>
  <c r="R1437"/>
  <c r="W1437"/>
  <c r="P1437"/>
  <c r="Q1437"/>
  <c r="T1437"/>
  <c r="Y1437"/>
  <c r="Z1437"/>
  <c r="W1433"/>
  <c r="X1433"/>
  <c r="Q1433"/>
  <c r="Y1433"/>
  <c r="Z1433"/>
  <c r="P1433"/>
  <c r="U1433"/>
  <c r="S1433"/>
  <c r="T1433"/>
  <c r="AA1433"/>
  <c r="V1433"/>
  <c r="R1433"/>
  <c r="W1427"/>
  <c r="AA1427"/>
  <c r="P1427"/>
  <c r="S1427"/>
  <c r="V1427"/>
  <c r="T1427"/>
  <c r="X1427"/>
  <c r="U1427"/>
  <c r="Q1427"/>
  <c r="R1427"/>
  <c r="Y1427"/>
  <c r="Z1427"/>
  <c r="AA1423"/>
  <c r="R1423"/>
  <c r="U1423"/>
  <c r="T1423"/>
  <c r="X1423"/>
  <c r="Z1423"/>
  <c r="Y1423"/>
  <c r="Q1423"/>
  <c r="P1423"/>
  <c r="V1423"/>
  <c r="S1423"/>
  <c r="W1423"/>
  <c r="AA1417"/>
  <c r="W1417"/>
  <c r="Q1417"/>
  <c r="R1417"/>
  <c r="V1417"/>
  <c r="S1417"/>
  <c r="T1417"/>
  <c r="Y1417"/>
  <c r="Z1417"/>
  <c r="U1417"/>
  <c r="X1417"/>
  <c r="P1417"/>
  <c r="W1413"/>
  <c r="U1413"/>
  <c r="X1413"/>
  <c r="P1413"/>
  <c r="V1413"/>
  <c r="S1413"/>
  <c r="Y1413"/>
  <c r="R1413"/>
  <c r="Z1413"/>
  <c r="AA1413"/>
  <c r="T1413"/>
  <c r="Q1413"/>
  <c r="AA1407"/>
  <c r="X1407"/>
  <c r="S1407"/>
  <c r="Q1407"/>
  <c r="R1407"/>
  <c r="Z1407"/>
  <c r="W1407"/>
  <c r="U1407"/>
  <c r="V1407"/>
  <c r="P1407"/>
  <c r="T1407"/>
  <c r="Y1407"/>
  <c r="S1403"/>
  <c r="X1403"/>
  <c r="AA1403"/>
  <c r="Y1403"/>
  <c r="P1403"/>
  <c r="U1403"/>
  <c r="V1403"/>
  <c r="T1403"/>
  <c r="Q1403"/>
  <c r="W1403"/>
  <c r="R1403"/>
  <c r="Z1403"/>
  <c r="W1397"/>
  <c r="R1397"/>
  <c r="Q1397"/>
  <c r="S1397"/>
  <c r="P1397"/>
  <c r="U1397"/>
  <c r="X1397"/>
  <c r="V1397"/>
  <c r="AA1397"/>
  <c r="T1397"/>
  <c r="Y1397"/>
  <c r="Z1397"/>
  <c r="P1393"/>
  <c r="Z1393"/>
  <c r="S1393"/>
  <c r="AA1393"/>
  <c r="R1393"/>
  <c r="Y1393"/>
  <c r="W1393"/>
  <c r="U1393"/>
  <c r="X1393"/>
  <c r="T1393"/>
  <c r="V1393"/>
  <c r="Q1393"/>
  <c r="X1387"/>
  <c r="W1387"/>
  <c r="S1387"/>
  <c r="T1387"/>
  <c r="R1387"/>
  <c r="P1387"/>
  <c r="Y1387"/>
  <c r="AA1387"/>
  <c r="V1387"/>
  <c r="U1387"/>
  <c r="Q1387"/>
  <c r="Z1387"/>
  <c r="X1383"/>
  <c r="U1383"/>
  <c r="T1383"/>
  <c r="W1383"/>
  <c r="P1383"/>
  <c r="S1383"/>
  <c r="V1383"/>
  <c r="AA1383"/>
  <c r="Q1383"/>
  <c r="Z1383"/>
  <c r="R1383"/>
  <c r="Y1383"/>
  <c r="W1377"/>
  <c r="U1377"/>
  <c r="Q1377"/>
  <c r="T1377"/>
  <c r="V1377"/>
  <c r="R1377"/>
  <c r="Y1377"/>
  <c r="Z1377"/>
  <c r="AA1377"/>
  <c r="X1377"/>
  <c r="P1377"/>
  <c r="S1377"/>
  <c r="T1373"/>
  <c r="U1373"/>
  <c r="P1373"/>
  <c r="S1373"/>
  <c r="Q1373"/>
  <c r="Z1373"/>
  <c r="X1373"/>
  <c r="Y1373"/>
  <c r="AA1373"/>
  <c r="V1373"/>
  <c r="W1373"/>
  <c r="R1373"/>
  <c r="W1367"/>
  <c r="X1367"/>
  <c r="P1367"/>
  <c r="V1367"/>
  <c r="Y1367"/>
  <c r="Z1367"/>
  <c r="AA1367"/>
  <c r="Q1367"/>
  <c r="S1367"/>
  <c r="U1367"/>
  <c r="T1367"/>
  <c r="R1367"/>
  <c r="U1363"/>
  <c r="P1363"/>
  <c r="Q1363"/>
  <c r="W1363"/>
  <c r="V1363"/>
  <c r="R1363"/>
  <c r="Y1363"/>
  <c r="S1363"/>
  <c r="AA1363"/>
  <c r="X1363"/>
  <c r="Z1363"/>
  <c r="T1363"/>
  <c r="U1357"/>
  <c r="X1357"/>
  <c r="AA1357"/>
  <c r="T1357"/>
  <c r="Q1357"/>
  <c r="Y1357"/>
  <c r="W1357"/>
  <c r="P1357"/>
  <c r="V1357"/>
  <c r="R1357"/>
  <c r="S1357"/>
  <c r="Z1357"/>
  <c r="V1353"/>
  <c r="Z1353"/>
  <c r="AA1353"/>
  <c r="X1353"/>
  <c r="Y1353"/>
  <c r="S1353"/>
  <c r="U1353"/>
  <c r="W1353"/>
  <c r="P1353"/>
  <c r="Q1353"/>
  <c r="T1353"/>
  <c r="R1353"/>
  <c r="X1347"/>
  <c r="Q1347"/>
  <c r="V1347"/>
  <c r="AA1347"/>
  <c r="Y1347"/>
  <c r="W1347"/>
  <c r="S1347"/>
  <c r="U1347"/>
  <c r="P1347"/>
  <c r="R1347"/>
  <c r="T1347"/>
  <c r="Z1347"/>
  <c r="S1343"/>
  <c r="W1343"/>
  <c r="Z1343"/>
  <c r="T1343"/>
  <c r="Q1343"/>
  <c r="R1343"/>
  <c r="V1343"/>
  <c r="P1343"/>
  <c r="AA1343"/>
  <c r="X1343"/>
  <c r="U1343"/>
  <c r="Y1343"/>
  <c r="AA1337"/>
  <c r="P1337"/>
  <c r="U1337"/>
  <c r="R1337"/>
  <c r="X1337"/>
  <c r="W1337"/>
  <c r="Q1337"/>
  <c r="T1337"/>
  <c r="S1337"/>
  <c r="V1337"/>
  <c r="Y1337"/>
  <c r="Z1337"/>
  <c r="U1333"/>
  <c r="V1333"/>
  <c r="AA1333"/>
  <c r="Q1333"/>
  <c r="R1333"/>
  <c r="Y1333"/>
  <c r="S1333"/>
  <c r="W1333"/>
  <c r="P1333"/>
  <c r="T1333"/>
  <c r="X1333"/>
  <c r="Z1333"/>
  <c r="X1327"/>
  <c r="Q1327"/>
  <c r="P1327"/>
  <c r="Z1327"/>
  <c r="W1327"/>
  <c r="U1327"/>
  <c r="T1327"/>
  <c r="V1327"/>
  <c r="R1327"/>
  <c r="S1327"/>
  <c r="AA1327"/>
  <c r="Y1327"/>
  <c r="Z1323"/>
  <c r="V1323"/>
  <c r="P1323"/>
  <c r="W1323"/>
  <c r="X1323"/>
  <c r="S1323"/>
  <c r="Q1323"/>
  <c r="AA1323"/>
  <c r="U1323"/>
  <c r="T1323"/>
  <c r="Y1323"/>
  <c r="R1323"/>
  <c r="U1317"/>
  <c r="W1317"/>
  <c r="T1317"/>
  <c r="Y1317"/>
  <c r="Z1317"/>
  <c r="X1317"/>
  <c r="P1317"/>
  <c r="V1317"/>
  <c r="Q1317"/>
  <c r="S1317"/>
  <c r="AA1317"/>
  <c r="R1317"/>
  <c r="AA1313"/>
  <c r="P1313"/>
  <c r="T1313"/>
  <c r="X1313"/>
  <c r="S1313"/>
  <c r="U1313"/>
  <c r="Z1313"/>
  <c r="W1313"/>
  <c r="V1313"/>
  <c r="Q1313"/>
  <c r="R1313"/>
  <c r="Y1313"/>
  <c r="X1307"/>
  <c r="W1307"/>
  <c r="V1307"/>
  <c r="R1307"/>
  <c r="Y1307"/>
  <c r="U1307"/>
  <c r="S1307"/>
  <c r="T1307"/>
  <c r="Q1307"/>
  <c r="P1307"/>
  <c r="AA1307"/>
  <c r="Z1307"/>
  <c r="Z1303"/>
  <c r="P1303"/>
  <c r="S1303"/>
  <c r="AA1303"/>
  <c r="Q1303"/>
  <c r="R1303"/>
  <c r="V1303"/>
  <c r="Y1303"/>
  <c r="X1303"/>
  <c r="W1303"/>
  <c r="T1303"/>
  <c r="U1303"/>
  <c r="X1297"/>
  <c r="W1297"/>
  <c r="U1297"/>
  <c r="V1297"/>
  <c r="S1297"/>
  <c r="Y1297"/>
  <c r="P1297"/>
  <c r="AA1297"/>
  <c r="T1297"/>
  <c r="Q1297"/>
  <c r="R1297"/>
  <c r="Z1297"/>
  <c r="V1293"/>
  <c r="T1293"/>
  <c r="AA1293"/>
  <c r="S1293"/>
  <c r="R1293"/>
  <c r="Q1293"/>
  <c r="U1293"/>
  <c r="W1293"/>
  <c r="X1293"/>
  <c r="P1293"/>
  <c r="Z1293"/>
  <c r="Y1293"/>
  <c r="X1287"/>
  <c r="W1287"/>
  <c r="AA1287"/>
  <c r="S1287"/>
  <c r="U1287"/>
  <c r="R1287"/>
  <c r="P1287"/>
  <c r="Q1287"/>
  <c r="V1287"/>
  <c r="T1287"/>
  <c r="Y1287"/>
  <c r="Z1287"/>
  <c r="P1283"/>
  <c r="X1283"/>
  <c r="Z1283"/>
  <c r="W1283"/>
  <c r="R1283"/>
  <c r="T1283"/>
  <c r="S1283"/>
  <c r="Q1283"/>
  <c r="AA1283"/>
  <c r="V1283"/>
  <c r="U1283"/>
  <c r="Y1283"/>
  <c r="W1277"/>
  <c r="AA1277"/>
  <c r="V1277"/>
  <c r="T1277"/>
  <c r="S1277"/>
  <c r="X1277"/>
  <c r="Q1277"/>
  <c r="U1277"/>
  <c r="R1277"/>
  <c r="P1277"/>
  <c r="Y1277"/>
  <c r="Z1277"/>
  <c r="T1273"/>
  <c r="P1273"/>
  <c r="Z1273"/>
  <c r="U1273"/>
  <c r="R1273"/>
  <c r="Q1273"/>
  <c r="X1273"/>
  <c r="S1273"/>
  <c r="V1273"/>
  <c r="W1273"/>
  <c r="AA1273"/>
  <c r="Y1273"/>
  <c r="W1267"/>
  <c r="V1267"/>
  <c r="S1267"/>
  <c r="R1267"/>
  <c r="P1267"/>
  <c r="X1267"/>
  <c r="U1267"/>
  <c r="Q1267"/>
  <c r="T1267"/>
  <c r="AA1267"/>
  <c r="Y1267"/>
  <c r="Z1267"/>
  <c r="X1263"/>
  <c r="Q1263"/>
  <c r="T1263"/>
  <c r="W1263"/>
  <c r="AA1263"/>
  <c r="Z1263"/>
  <c r="U1263"/>
  <c r="P1263"/>
  <c r="S1263"/>
  <c r="V1263"/>
  <c r="Y1263"/>
  <c r="R1263"/>
  <c r="AA1257"/>
  <c r="P1257"/>
  <c r="R1257"/>
  <c r="S1257"/>
  <c r="V1257"/>
  <c r="Y1257"/>
  <c r="X1257"/>
  <c r="U1257"/>
  <c r="Q1257"/>
  <c r="W1257"/>
  <c r="T1257"/>
  <c r="Z1257"/>
  <c r="X1253"/>
  <c r="Q1253"/>
  <c r="U1253"/>
  <c r="V1253"/>
  <c r="AA1253"/>
  <c r="Y1253"/>
  <c r="S1253"/>
  <c r="Z1253"/>
  <c r="P1253"/>
  <c r="W1253"/>
  <c r="T1253"/>
  <c r="R1253"/>
  <c r="W1247"/>
  <c r="P1247"/>
  <c r="R1247"/>
  <c r="S1247"/>
  <c r="T1247"/>
  <c r="AA1247"/>
  <c r="Y1247"/>
  <c r="Z1247"/>
  <c r="U1247"/>
  <c r="X1247"/>
  <c r="Q1247"/>
  <c r="V1247"/>
  <c r="X1243"/>
  <c r="P1243"/>
  <c r="Q1243"/>
  <c r="T1243"/>
  <c r="V1243"/>
  <c r="Z1243"/>
  <c r="Y1243"/>
  <c r="S1243"/>
  <c r="U1243"/>
  <c r="W1243"/>
  <c r="AA1243"/>
  <c r="R1243"/>
  <c r="R1237"/>
  <c r="AA1237"/>
  <c r="Q1237"/>
  <c r="T1237"/>
  <c r="Y1237"/>
  <c r="X1237"/>
  <c r="V1237"/>
  <c r="W1237"/>
  <c r="P1237"/>
  <c r="U1237"/>
  <c r="S1237"/>
  <c r="Z1237"/>
  <c r="U1233"/>
  <c r="Q1233"/>
  <c r="P1233"/>
  <c r="T1233"/>
  <c r="W1233"/>
  <c r="R1233"/>
  <c r="S1233"/>
  <c r="Y1233"/>
  <c r="V1233"/>
  <c r="Z1233"/>
  <c r="AA1233"/>
  <c r="X1233"/>
  <c r="W1227"/>
  <c r="V1227"/>
  <c r="Q1227"/>
  <c r="Y1227"/>
  <c r="P1227"/>
  <c r="X1227"/>
  <c r="U1227"/>
  <c r="S1227"/>
  <c r="AA1227"/>
  <c r="R1227"/>
  <c r="T1227"/>
  <c r="Z1227"/>
  <c r="AA1223"/>
  <c r="Z1223"/>
  <c r="R1223"/>
  <c r="V1223"/>
  <c r="T1223"/>
  <c r="U1223"/>
  <c r="W1223"/>
  <c r="P1223"/>
  <c r="S1223"/>
  <c r="Q1223"/>
  <c r="X1223"/>
  <c r="Y1223"/>
  <c r="X1217"/>
  <c r="P1217"/>
  <c r="AA1217"/>
  <c r="Q1217"/>
  <c r="S1217"/>
  <c r="Z1217"/>
  <c r="W1217"/>
  <c r="U1217"/>
  <c r="V1217"/>
  <c r="T1217"/>
  <c r="R1217"/>
  <c r="Y1217"/>
  <c r="P1213"/>
  <c r="Q1213"/>
  <c r="R1213"/>
  <c r="Y1213"/>
  <c r="T1213"/>
  <c r="X1213"/>
  <c r="U1213"/>
  <c r="V1213"/>
  <c r="S1213"/>
  <c r="W1213"/>
  <c r="AA1213"/>
  <c r="Z1213"/>
  <c r="W1207"/>
  <c r="X1207"/>
  <c r="Q1207"/>
  <c r="V1207"/>
  <c r="R1207"/>
  <c r="T1207"/>
  <c r="AA1207"/>
  <c r="Z1207"/>
  <c r="P1207"/>
  <c r="U1207"/>
  <c r="S1207"/>
  <c r="Y1207"/>
  <c r="Q1203"/>
  <c r="P1203"/>
  <c r="U1203"/>
  <c r="Y1203"/>
  <c r="V1203"/>
  <c r="S1203"/>
  <c r="X1203"/>
  <c r="AA1203"/>
  <c r="T1203"/>
  <c r="W1203"/>
  <c r="Z1203"/>
  <c r="R1203"/>
  <c r="U1197"/>
  <c r="P1197"/>
  <c r="T1197"/>
  <c r="Y1197"/>
  <c r="X1197"/>
  <c r="W1197"/>
  <c r="Q1197"/>
  <c r="V1197"/>
  <c r="S1197"/>
  <c r="AA1197"/>
  <c r="R1197"/>
  <c r="Z1197"/>
  <c r="Z1193"/>
  <c r="S1193"/>
  <c r="T1193"/>
  <c r="Q1193"/>
  <c r="W1193"/>
  <c r="P1193"/>
  <c r="V1193"/>
  <c r="X1193"/>
  <c r="U1193"/>
  <c r="AA1193"/>
  <c r="Y1193"/>
  <c r="R1193"/>
  <c r="X1187"/>
  <c r="P1187"/>
  <c r="S1187"/>
  <c r="Q1187"/>
  <c r="AA1187"/>
  <c r="R1187"/>
  <c r="Y1187"/>
  <c r="Z1187"/>
  <c r="W1187"/>
  <c r="U1187"/>
  <c r="V1187"/>
  <c r="T1187"/>
  <c r="Z1183"/>
  <c r="U1183"/>
  <c r="V1183"/>
  <c r="Q1183"/>
  <c r="AA1183"/>
  <c r="R1183"/>
  <c r="P1183"/>
  <c r="W1183"/>
  <c r="T1183"/>
  <c r="X1183"/>
  <c r="S1183"/>
  <c r="Y1183"/>
  <c r="X1177"/>
  <c r="Q1177"/>
  <c r="V1177"/>
  <c r="S1177"/>
  <c r="R1177"/>
  <c r="Z1177"/>
  <c r="P1177"/>
  <c r="U1177"/>
  <c r="W1177"/>
  <c r="T1177"/>
  <c r="AA1177"/>
  <c r="Y1177"/>
  <c r="P1173"/>
  <c r="T1173"/>
  <c r="S1173"/>
  <c r="Q1173"/>
  <c r="AA1173"/>
  <c r="V1173"/>
  <c r="Z1173"/>
  <c r="W1173"/>
  <c r="X1173"/>
  <c r="U1173"/>
  <c r="R1173"/>
  <c r="Y1173"/>
  <c r="X1167"/>
  <c r="U1167"/>
  <c r="W1167"/>
  <c r="Q1167"/>
  <c r="AA1167"/>
  <c r="Y1167"/>
  <c r="V1167"/>
  <c r="R1167"/>
  <c r="P1167"/>
  <c r="T1167"/>
  <c r="S1167"/>
  <c r="Z1167"/>
  <c r="X1163"/>
  <c r="S1163"/>
  <c r="U1163"/>
  <c r="P1163"/>
  <c r="W1163"/>
  <c r="T1163"/>
  <c r="AA1163"/>
  <c r="Q1163"/>
  <c r="Z1163"/>
  <c r="V1163"/>
  <c r="Y1163"/>
  <c r="R1163"/>
  <c r="P1157"/>
  <c r="U1157"/>
  <c r="Q1157"/>
  <c r="T1157"/>
  <c r="Y1157"/>
  <c r="Z1157"/>
  <c r="X1157"/>
  <c r="W1157"/>
  <c r="S1157"/>
  <c r="AA1157"/>
  <c r="V1157"/>
  <c r="R1157"/>
  <c r="T1153"/>
  <c r="Z1153"/>
  <c r="S1153"/>
  <c r="P1153"/>
  <c r="X1153"/>
  <c r="R1153"/>
  <c r="Y1153"/>
  <c r="Q1153"/>
  <c r="W1153"/>
  <c r="U1153"/>
  <c r="AA1153"/>
  <c r="V1153"/>
  <c r="P1147"/>
  <c r="W1147"/>
  <c r="U1147"/>
  <c r="V1147"/>
  <c r="AA1147"/>
  <c r="Z1147"/>
  <c r="X1147"/>
  <c r="Q1147"/>
  <c r="S1147"/>
  <c r="R1147"/>
  <c r="T1147"/>
  <c r="Y1147"/>
  <c r="AA1143"/>
  <c r="X1143"/>
  <c r="T1143"/>
  <c r="W1143"/>
  <c r="Y1143"/>
  <c r="R1143"/>
  <c r="S1143"/>
  <c r="V1143"/>
  <c r="P1143"/>
  <c r="Z1143"/>
  <c r="U1143"/>
  <c r="Q1143"/>
  <c r="X1137"/>
  <c r="P1137"/>
  <c r="AA1137"/>
  <c r="Q1137"/>
  <c r="Y1137"/>
  <c r="R1137"/>
  <c r="Z1137"/>
  <c r="U1137"/>
  <c r="W1137"/>
  <c r="S1137"/>
  <c r="V1137"/>
  <c r="T1137"/>
  <c r="S1133"/>
  <c r="T1133"/>
  <c r="U1133"/>
  <c r="Q1133"/>
  <c r="Z1133"/>
  <c r="V1133"/>
  <c r="X1133"/>
  <c r="W1133"/>
  <c r="AA1133"/>
  <c r="P1133"/>
  <c r="Y1133"/>
  <c r="R1133"/>
  <c r="X1127"/>
  <c r="P1127"/>
  <c r="V1127"/>
  <c r="Q1127"/>
  <c r="T1127"/>
  <c r="S1127"/>
  <c r="Z1127"/>
  <c r="U1127"/>
  <c r="W1127"/>
  <c r="AA1127"/>
  <c r="R1127"/>
  <c r="Y1127"/>
  <c r="S1123"/>
  <c r="X1123"/>
  <c r="Z1123"/>
  <c r="U1123"/>
  <c r="Y1123"/>
  <c r="W1123"/>
  <c r="Q1123"/>
  <c r="T1123"/>
  <c r="P1123"/>
  <c r="V1123"/>
  <c r="AA1123"/>
  <c r="R1123"/>
  <c r="U1117"/>
  <c r="Q1117"/>
  <c r="R1117"/>
  <c r="P1117"/>
  <c r="W1117"/>
  <c r="S1117"/>
  <c r="Z1117"/>
  <c r="X1117"/>
  <c r="AA1117"/>
  <c r="T1117"/>
  <c r="V1117"/>
  <c r="Y1117"/>
  <c r="W1113"/>
  <c r="P1113"/>
  <c r="Q1113"/>
  <c r="V1113"/>
  <c r="U1113"/>
  <c r="T1113"/>
  <c r="Y1113"/>
  <c r="X1113"/>
  <c r="Z1113"/>
  <c r="S1113"/>
  <c r="AA1113"/>
  <c r="R1113"/>
  <c r="W1107"/>
  <c r="Q1107"/>
  <c r="P1107"/>
  <c r="V1107"/>
  <c r="U1107"/>
  <c r="R1107"/>
  <c r="T1107"/>
  <c r="X1107"/>
  <c r="S1107"/>
  <c r="AA1107"/>
  <c r="Y1107"/>
  <c r="Z1107"/>
  <c r="X1103"/>
  <c r="S1103"/>
  <c r="P1103"/>
  <c r="T1103"/>
  <c r="Z1103"/>
  <c r="W1103"/>
  <c r="Y1103"/>
  <c r="Q1103"/>
  <c r="AA1103"/>
  <c r="V1103"/>
  <c r="U1103"/>
  <c r="R1103"/>
  <c r="AA1097"/>
  <c r="R1097"/>
  <c r="T1097"/>
  <c r="Q1097"/>
  <c r="X1097"/>
  <c r="S1097"/>
  <c r="W1097"/>
  <c r="U1097"/>
  <c r="P1097"/>
  <c r="V1097"/>
  <c r="Y1097"/>
  <c r="Z1097"/>
  <c r="S1093"/>
  <c r="AA1093"/>
  <c r="V1093"/>
  <c r="Z1093"/>
  <c r="Q1093"/>
  <c r="R1093"/>
  <c r="X1093"/>
  <c r="T1093"/>
  <c r="P1093"/>
  <c r="W1093"/>
  <c r="U1093"/>
  <c r="Y1093"/>
  <c r="X1087"/>
  <c r="W1087"/>
  <c r="V1087"/>
  <c r="T1087"/>
  <c r="P1087"/>
  <c r="S1087"/>
  <c r="Z1087"/>
  <c r="U1087"/>
  <c r="Q1087"/>
  <c r="R1087"/>
  <c r="AA1087"/>
  <c r="Y1087"/>
  <c r="X1083"/>
  <c r="W1083"/>
  <c r="AA1083"/>
  <c r="U1083"/>
  <c r="P1083"/>
  <c r="Q1083"/>
  <c r="T1083"/>
  <c r="R1083"/>
  <c r="Y1083"/>
  <c r="V1083"/>
  <c r="Z1083"/>
  <c r="S1083"/>
  <c r="X1077"/>
  <c r="P1077"/>
  <c r="S1077"/>
  <c r="Q1077"/>
  <c r="Z1077"/>
  <c r="U1077"/>
  <c r="W1077"/>
  <c r="V1077"/>
  <c r="AA1077"/>
  <c r="T1077"/>
  <c r="Y1077"/>
  <c r="R1077"/>
  <c r="V1073"/>
  <c r="U1073"/>
  <c r="Q1073"/>
  <c r="S1073"/>
  <c r="Y1073"/>
  <c r="R1073"/>
  <c r="Z1073"/>
  <c r="T1073"/>
  <c r="AA1073"/>
  <c r="P1073"/>
  <c r="X1073"/>
  <c r="W1073"/>
  <c r="W1067"/>
  <c r="P1067"/>
  <c r="U1067"/>
  <c r="S1067"/>
  <c r="V1067"/>
  <c r="T1067"/>
  <c r="AA1067"/>
  <c r="Z1067"/>
  <c r="X1067"/>
  <c r="Q1067"/>
  <c r="R1067"/>
  <c r="Y1067"/>
  <c r="W1063"/>
  <c r="P1063"/>
  <c r="Z1063"/>
  <c r="X1063"/>
  <c r="U1063"/>
  <c r="R1063"/>
  <c r="T1063"/>
  <c r="AA1063"/>
  <c r="S1063"/>
  <c r="Q1063"/>
  <c r="V1063"/>
  <c r="Y1063"/>
  <c r="X1057"/>
  <c r="W1057"/>
  <c r="AA1057"/>
  <c r="Q1057"/>
  <c r="V1057"/>
  <c r="T1057"/>
  <c r="Y1057"/>
  <c r="R1057"/>
  <c r="Z1057"/>
  <c r="U1057"/>
  <c r="P1057"/>
  <c r="S1057"/>
  <c r="T1053"/>
  <c r="W1053"/>
  <c r="Q1053"/>
  <c r="U1053"/>
  <c r="R1053"/>
  <c r="Z1053"/>
  <c r="V1053"/>
  <c r="S1053"/>
  <c r="X1053"/>
  <c r="P1053"/>
  <c r="AA1053"/>
  <c r="Y1053"/>
  <c r="X1047"/>
  <c r="U1047"/>
  <c r="AA1047"/>
  <c r="Q1047"/>
  <c r="Y1047"/>
  <c r="W1047"/>
  <c r="S1047"/>
  <c r="T1047"/>
  <c r="R1047"/>
  <c r="V1047"/>
  <c r="P1047"/>
  <c r="Z1047"/>
  <c r="T1043"/>
  <c r="AA1043"/>
  <c r="Z1043"/>
  <c r="P1043"/>
  <c r="Q1043"/>
  <c r="Y1043"/>
  <c r="U1043"/>
  <c r="X1043"/>
  <c r="V1043"/>
  <c r="S1043"/>
  <c r="W1043"/>
  <c r="R1043"/>
  <c r="Y1039"/>
  <c r="V1039"/>
  <c r="W1039"/>
  <c r="T1039"/>
  <c r="Z1039"/>
  <c r="X1039"/>
  <c r="Q1039"/>
  <c r="P1039"/>
  <c r="U1039"/>
  <c r="S1039"/>
  <c r="AA1039"/>
  <c r="R1039"/>
  <c r="W1035"/>
  <c r="S1035"/>
  <c r="Q1035"/>
  <c r="R1035"/>
  <c r="T1035"/>
  <c r="Z1035"/>
  <c r="X1035"/>
  <c r="U1035"/>
  <c r="V1035"/>
  <c r="P1035"/>
  <c r="AA1035"/>
  <c r="Y1035"/>
  <c r="U1029"/>
  <c r="T1029"/>
  <c r="P1029"/>
  <c r="W1029"/>
  <c r="X1029"/>
  <c r="Q1029"/>
  <c r="V1029"/>
  <c r="R1029"/>
  <c r="S1029"/>
  <c r="AA1029"/>
  <c r="Y1029"/>
  <c r="Z1029"/>
  <c r="W1025"/>
  <c r="AA1025"/>
  <c r="P1025"/>
  <c r="T1025"/>
  <c r="V1025"/>
  <c r="U1025"/>
  <c r="Q1025"/>
  <c r="S1025"/>
  <c r="R1025"/>
  <c r="Y1025"/>
  <c r="X1025"/>
  <c r="Z1025"/>
  <c r="P1019"/>
  <c r="V1019"/>
  <c r="Z1019"/>
  <c r="U1019"/>
  <c r="AA1019"/>
  <c r="T1019"/>
  <c r="S1019"/>
  <c r="Y1019"/>
  <c r="W1019"/>
  <c r="X1019"/>
  <c r="R1019"/>
  <c r="Q1019"/>
  <c r="U1015"/>
  <c r="T1015"/>
  <c r="AA1015"/>
  <c r="Q1015"/>
  <c r="Y1015"/>
  <c r="W1015"/>
  <c r="X1015"/>
  <c r="V1015"/>
  <c r="R1015"/>
  <c r="S1015"/>
  <c r="P1015"/>
  <c r="Z1015"/>
  <c r="U1009"/>
  <c r="Q1009"/>
  <c r="AA1009"/>
  <c r="S1009"/>
  <c r="P1009"/>
  <c r="V1009"/>
  <c r="W1009"/>
  <c r="Y1009"/>
  <c r="X1009"/>
  <c r="T1009"/>
  <c r="R1009"/>
  <c r="Z1009"/>
  <c r="W1005"/>
  <c r="P1005"/>
  <c r="AA1005"/>
  <c r="V1005"/>
  <c r="R1005"/>
  <c r="T1005"/>
  <c r="Y1005"/>
  <c r="S1005"/>
  <c r="Q1005"/>
  <c r="U1005"/>
  <c r="Z1005"/>
  <c r="X1005"/>
  <c r="S999"/>
  <c r="Z999"/>
  <c r="AA999"/>
  <c r="R999"/>
  <c r="T999"/>
  <c r="X999"/>
  <c r="Q999"/>
  <c r="P999"/>
  <c r="V999"/>
  <c r="Y999"/>
  <c r="W999"/>
  <c r="U999"/>
  <c r="U995"/>
  <c r="AA995"/>
  <c r="Q995"/>
  <c r="Y995"/>
  <c r="Z995"/>
  <c r="W995"/>
  <c r="X995"/>
  <c r="R995"/>
  <c r="S995"/>
  <c r="P995"/>
  <c r="V995"/>
  <c r="T995"/>
  <c r="Q989"/>
  <c r="X989"/>
  <c r="Z989"/>
  <c r="T989"/>
  <c r="R989"/>
  <c r="P989"/>
  <c r="W989"/>
  <c r="V989"/>
  <c r="U989"/>
  <c r="S989"/>
  <c r="AA989"/>
  <c r="Y989"/>
  <c r="W985"/>
  <c r="X985"/>
  <c r="Q985"/>
  <c r="V985"/>
  <c r="P985"/>
  <c r="U985"/>
  <c r="AA985"/>
  <c r="T985"/>
  <c r="R985"/>
  <c r="S985"/>
  <c r="Y985"/>
  <c r="Z985"/>
  <c r="X979"/>
  <c r="P979"/>
  <c r="V979"/>
  <c r="Z979"/>
  <c r="S979"/>
  <c r="Y979"/>
  <c r="W979"/>
  <c r="Q979"/>
  <c r="R979"/>
  <c r="U979"/>
  <c r="AA979"/>
  <c r="T979"/>
  <c r="U975"/>
  <c r="S975"/>
  <c r="R975"/>
  <c r="T975"/>
  <c r="V975"/>
  <c r="W975"/>
  <c r="X975"/>
  <c r="AA975"/>
  <c r="P975"/>
  <c r="Q975"/>
  <c r="Y975"/>
  <c r="Z975"/>
  <c r="AA969"/>
  <c r="Y969"/>
  <c r="X969"/>
  <c r="T969"/>
  <c r="R969"/>
  <c r="S969"/>
  <c r="U969"/>
  <c r="Q969"/>
  <c r="P969"/>
  <c r="V969"/>
  <c r="Z969"/>
  <c r="W969"/>
  <c r="X965"/>
  <c r="W965"/>
  <c r="AA965"/>
  <c r="V965"/>
  <c r="S965"/>
  <c r="R965"/>
  <c r="T965"/>
  <c r="U965"/>
  <c r="P965"/>
  <c r="Q965"/>
  <c r="Y965"/>
  <c r="Z965"/>
  <c r="V959"/>
  <c r="Y959"/>
  <c r="U959"/>
  <c r="S959"/>
  <c r="AA959"/>
  <c r="W959"/>
  <c r="T959"/>
  <c r="Z959"/>
  <c r="X959"/>
  <c r="Q959"/>
  <c r="P959"/>
  <c r="R959"/>
  <c r="U955"/>
  <c r="W955"/>
  <c r="X955"/>
  <c r="AA955"/>
  <c r="Q955"/>
  <c r="P955"/>
  <c r="T955"/>
  <c r="V955"/>
  <c r="R955"/>
  <c r="Y955"/>
  <c r="S955"/>
  <c r="Z955"/>
  <c r="U949"/>
  <c r="T949"/>
  <c r="R949"/>
  <c r="S949"/>
  <c r="AA949"/>
  <c r="Y949"/>
  <c r="Z949"/>
  <c r="P949"/>
  <c r="W949"/>
  <c r="X949"/>
  <c r="Q949"/>
  <c r="V949"/>
  <c r="U945"/>
  <c r="W945"/>
  <c r="AA945"/>
  <c r="Q945"/>
  <c r="P945"/>
  <c r="S945"/>
  <c r="R945"/>
  <c r="X945"/>
  <c r="V945"/>
  <c r="T945"/>
  <c r="Y945"/>
  <c r="Z945"/>
  <c r="P939"/>
  <c r="R939"/>
  <c r="V939"/>
  <c r="Z939"/>
  <c r="U939"/>
  <c r="AA939"/>
  <c r="T939"/>
  <c r="S939"/>
  <c r="Y939"/>
  <c r="W939"/>
  <c r="X939"/>
  <c r="Q939"/>
  <c r="U935"/>
  <c r="W935"/>
  <c r="Q935"/>
  <c r="V935"/>
  <c r="P935"/>
  <c r="T935"/>
  <c r="S935"/>
  <c r="R935"/>
  <c r="Z935"/>
  <c r="X935"/>
  <c r="AA935"/>
  <c r="Y935"/>
  <c r="P929"/>
  <c r="V929"/>
  <c r="W929"/>
  <c r="Y929"/>
  <c r="X929"/>
  <c r="T929"/>
  <c r="R929"/>
  <c r="U929"/>
  <c r="Q929"/>
  <c r="AA929"/>
  <c r="S929"/>
  <c r="Z929"/>
  <c r="W925"/>
  <c r="U925"/>
  <c r="P925"/>
  <c r="X925"/>
  <c r="S925"/>
  <c r="AA925"/>
  <c r="R925"/>
  <c r="V925"/>
  <c r="Q925"/>
  <c r="T925"/>
  <c r="Y925"/>
  <c r="Z925"/>
  <c r="S919"/>
  <c r="X919"/>
  <c r="Q919"/>
  <c r="P919"/>
  <c r="V919"/>
  <c r="Y919"/>
  <c r="W919"/>
  <c r="U919"/>
  <c r="Z919"/>
  <c r="AA919"/>
  <c r="R919"/>
  <c r="T919"/>
  <c r="W915"/>
  <c r="Q915"/>
  <c r="U915"/>
  <c r="P915"/>
  <c r="X915"/>
  <c r="R915"/>
  <c r="Z915"/>
  <c r="AA915"/>
  <c r="T915"/>
  <c r="S915"/>
  <c r="V915"/>
  <c r="Y915"/>
  <c r="X909"/>
  <c r="Q909"/>
  <c r="V909"/>
  <c r="U909"/>
  <c r="S909"/>
  <c r="AA909"/>
  <c r="Z909"/>
  <c r="T909"/>
  <c r="R909"/>
  <c r="P909"/>
  <c r="W909"/>
  <c r="Y909"/>
  <c r="U905"/>
  <c r="Q905"/>
  <c r="W905"/>
  <c r="AA905"/>
  <c r="P905"/>
  <c r="S905"/>
  <c r="T905"/>
  <c r="R905"/>
  <c r="Y905"/>
  <c r="X905"/>
  <c r="V905"/>
  <c r="Z905"/>
  <c r="S899"/>
  <c r="Y899"/>
  <c r="W899"/>
  <c r="Q899"/>
  <c r="R899"/>
  <c r="U899"/>
  <c r="AA899"/>
  <c r="X899"/>
  <c r="P899"/>
  <c r="V899"/>
  <c r="Z899"/>
  <c r="T899"/>
  <c r="T895"/>
  <c r="R895"/>
  <c r="S895"/>
  <c r="U895"/>
  <c r="X895"/>
  <c r="W895"/>
  <c r="P895"/>
  <c r="AA895"/>
  <c r="V895"/>
  <c r="Z895"/>
  <c r="Q895"/>
  <c r="Y895"/>
  <c r="AA889"/>
  <c r="T889"/>
  <c r="P889"/>
  <c r="Z889"/>
  <c r="R889"/>
  <c r="Y889"/>
  <c r="S889"/>
  <c r="V889"/>
  <c r="X889"/>
  <c r="U889"/>
  <c r="Q889"/>
  <c r="W889"/>
  <c r="W885"/>
  <c r="R885"/>
  <c r="S885"/>
  <c r="P885"/>
  <c r="X885"/>
  <c r="U885"/>
  <c r="AA885"/>
  <c r="T885"/>
  <c r="V885"/>
  <c r="Z885"/>
  <c r="Q885"/>
  <c r="Y885"/>
  <c r="R879"/>
  <c r="Y879"/>
  <c r="W879"/>
  <c r="Z879"/>
  <c r="Q879"/>
  <c r="U879"/>
  <c r="P879"/>
  <c r="S879"/>
  <c r="X879"/>
  <c r="V879"/>
  <c r="T879"/>
  <c r="AA879"/>
  <c r="W875"/>
  <c r="X875"/>
  <c r="U875"/>
  <c r="S875"/>
  <c r="AA875"/>
  <c r="V875"/>
  <c r="T875"/>
  <c r="Q875"/>
  <c r="R875"/>
  <c r="P875"/>
  <c r="Y875"/>
  <c r="Z875"/>
  <c r="P869"/>
  <c r="U869"/>
  <c r="W869"/>
  <c r="Q869"/>
  <c r="V869"/>
  <c r="S869"/>
  <c r="AA869"/>
  <c r="Y869"/>
  <c r="T869"/>
  <c r="R869"/>
  <c r="Z869"/>
  <c r="X869"/>
  <c r="U865"/>
  <c r="AA865"/>
  <c r="R865"/>
  <c r="P865"/>
  <c r="X865"/>
  <c r="W865"/>
  <c r="Q865"/>
  <c r="Y865"/>
  <c r="S865"/>
  <c r="T865"/>
  <c r="V865"/>
  <c r="Z865"/>
  <c r="U859"/>
  <c r="AA859"/>
  <c r="S859"/>
  <c r="Y859"/>
  <c r="W859"/>
  <c r="R859"/>
  <c r="X859"/>
  <c r="V859"/>
  <c r="P859"/>
  <c r="T859"/>
  <c r="Z859"/>
  <c r="Q859"/>
  <c r="X855"/>
  <c r="U855"/>
  <c r="P855"/>
  <c r="Q855"/>
  <c r="AA855"/>
  <c r="S855"/>
  <c r="W855"/>
  <c r="R855"/>
  <c r="T855"/>
  <c r="Z855"/>
  <c r="V855"/>
  <c r="Y855"/>
  <c r="Z849"/>
  <c r="X849"/>
  <c r="U849"/>
  <c r="Q849"/>
  <c r="R849"/>
  <c r="AA849"/>
  <c r="T849"/>
  <c r="P849"/>
  <c r="S849"/>
  <c r="W849"/>
  <c r="Y849"/>
  <c r="V849"/>
  <c r="W845"/>
  <c r="AA845"/>
  <c r="U845"/>
  <c r="Q845"/>
  <c r="V845"/>
  <c r="X845"/>
  <c r="S845"/>
  <c r="P845"/>
  <c r="T845"/>
  <c r="Y845"/>
  <c r="R845"/>
  <c r="Z845"/>
  <c r="S839"/>
  <c r="X839"/>
  <c r="T839"/>
  <c r="AA839"/>
  <c r="R839"/>
  <c r="Z839"/>
  <c r="V839"/>
  <c r="Q839"/>
  <c r="Y839"/>
  <c r="W839"/>
  <c r="U839"/>
  <c r="P839"/>
  <c r="X835"/>
  <c r="W835"/>
  <c r="V835"/>
  <c r="T835"/>
  <c r="Q835"/>
  <c r="S835"/>
  <c r="R835"/>
  <c r="U835"/>
  <c r="AA835"/>
  <c r="P835"/>
  <c r="Y835"/>
  <c r="Z835"/>
  <c r="T829"/>
  <c r="Q829"/>
  <c r="R829"/>
  <c r="Z829"/>
  <c r="X829"/>
  <c r="W829"/>
  <c r="V829"/>
  <c r="U829"/>
  <c r="P829"/>
  <c r="S829"/>
  <c r="AA829"/>
  <c r="Y829"/>
  <c r="X825"/>
  <c r="AA825"/>
  <c r="R825"/>
  <c r="V825"/>
  <c r="S825"/>
  <c r="U825"/>
  <c r="W825"/>
  <c r="P825"/>
  <c r="Q825"/>
  <c r="T825"/>
  <c r="Y825"/>
  <c r="Z825"/>
  <c r="S819"/>
  <c r="Y819"/>
  <c r="W819"/>
  <c r="T819"/>
  <c r="Z819"/>
  <c r="Q819"/>
  <c r="R819"/>
  <c r="X819"/>
  <c r="V819"/>
  <c r="U819"/>
  <c r="AA819"/>
  <c r="P819"/>
  <c r="X815"/>
  <c r="U815"/>
  <c r="P815"/>
  <c r="Y815"/>
  <c r="W815"/>
  <c r="R815"/>
  <c r="Q815"/>
  <c r="S815"/>
  <c r="V815"/>
  <c r="T815"/>
  <c r="AA815"/>
  <c r="Z815"/>
  <c r="AA809"/>
  <c r="Y809"/>
  <c r="S809"/>
  <c r="V809"/>
  <c r="X809"/>
  <c r="U809"/>
  <c r="Q809"/>
  <c r="T809"/>
  <c r="P809"/>
  <c r="Z809"/>
  <c r="R809"/>
  <c r="W809"/>
  <c r="X805"/>
  <c r="W805"/>
  <c r="P805"/>
  <c r="U805"/>
  <c r="Q805"/>
  <c r="R805"/>
  <c r="T805"/>
  <c r="S805"/>
  <c r="AA805"/>
  <c r="V805"/>
  <c r="Y805"/>
  <c r="Z805"/>
  <c r="R799"/>
  <c r="Y799"/>
  <c r="U799"/>
  <c r="P799"/>
  <c r="S799"/>
  <c r="X799"/>
  <c r="V799"/>
  <c r="T799"/>
  <c r="AA799"/>
  <c r="W799"/>
  <c r="Z799"/>
  <c r="Q799"/>
  <c r="U795"/>
  <c r="X795"/>
  <c r="W795"/>
  <c r="P795"/>
  <c r="AA795"/>
  <c r="V795"/>
  <c r="R795"/>
  <c r="T795"/>
  <c r="Q795"/>
  <c r="S795"/>
  <c r="Y795"/>
  <c r="Z795"/>
  <c r="U789"/>
  <c r="P789"/>
  <c r="S789"/>
  <c r="AA789"/>
  <c r="Y789"/>
  <c r="T789"/>
  <c r="R789"/>
  <c r="Z789"/>
  <c r="W789"/>
  <c r="Q789"/>
  <c r="V789"/>
  <c r="X789"/>
  <c r="U785"/>
  <c r="P785"/>
  <c r="S785"/>
  <c r="V785"/>
  <c r="Y785"/>
  <c r="Z785"/>
  <c r="W785"/>
  <c r="X785"/>
  <c r="AA785"/>
  <c r="Q785"/>
  <c r="T785"/>
  <c r="R785"/>
  <c r="R779"/>
  <c r="X779"/>
  <c r="V779"/>
  <c r="P779"/>
  <c r="T779"/>
  <c r="Z779"/>
  <c r="U779"/>
  <c r="AA779"/>
  <c r="S779"/>
  <c r="Y779"/>
  <c r="W779"/>
  <c r="Q779"/>
  <c r="X775"/>
  <c r="S775"/>
  <c r="V775"/>
  <c r="Y775"/>
  <c r="R775"/>
  <c r="W775"/>
  <c r="U775"/>
  <c r="AA775"/>
  <c r="T775"/>
  <c r="P775"/>
  <c r="Q775"/>
  <c r="Z775"/>
  <c r="Z769"/>
  <c r="W769"/>
  <c r="Y769"/>
  <c r="X769"/>
  <c r="U769"/>
  <c r="Q769"/>
  <c r="R769"/>
  <c r="AA769"/>
  <c r="T769"/>
  <c r="P769"/>
  <c r="S769"/>
  <c r="V769"/>
  <c r="X765"/>
  <c r="R765"/>
  <c r="U765"/>
  <c r="S765"/>
  <c r="W765"/>
  <c r="AA765"/>
  <c r="P765"/>
  <c r="V765"/>
  <c r="Q765"/>
  <c r="T765"/>
  <c r="Y765"/>
  <c r="Z765"/>
  <c r="X759"/>
  <c r="S759"/>
  <c r="V759"/>
  <c r="Q759"/>
  <c r="Y759"/>
  <c r="W759"/>
  <c r="U759"/>
  <c r="P759"/>
  <c r="T759"/>
  <c r="AA759"/>
  <c r="R759"/>
  <c r="Z759"/>
  <c r="X755"/>
  <c r="AA755"/>
  <c r="W755"/>
  <c r="V755"/>
  <c r="S755"/>
  <c r="U755"/>
  <c r="Q755"/>
  <c r="T755"/>
  <c r="P755"/>
  <c r="Y755"/>
  <c r="R755"/>
  <c r="Z755"/>
  <c r="T749"/>
  <c r="Q749"/>
  <c r="V749"/>
  <c r="U749"/>
  <c r="P749"/>
  <c r="S749"/>
  <c r="AA749"/>
  <c r="R749"/>
  <c r="Z749"/>
  <c r="X749"/>
  <c r="W749"/>
  <c r="Y749"/>
  <c r="X745"/>
  <c r="Q745"/>
  <c r="AA745"/>
  <c r="T745"/>
  <c r="W745"/>
  <c r="U745"/>
  <c r="V745"/>
  <c r="P745"/>
  <c r="S745"/>
  <c r="Y745"/>
  <c r="R745"/>
  <c r="Z745"/>
  <c r="X740"/>
  <c r="U740"/>
  <c r="V740"/>
  <c r="AA740"/>
  <c r="R740"/>
  <c r="P740"/>
  <c r="T740"/>
  <c r="W740"/>
  <c r="Q740"/>
  <c r="S740"/>
  <c r="Y740"/>
  <c r="Z740"/>
  <c r="Y734"/>
  <c r="T734"/>
  <c r="P734"/>
  <c r="W734"/>
  <c r="X734"/>
  <c r="V734"/>
  <c r="R734"/>
  <c r="AA734"/>
  <c r="U734"/>
  <c r="S734"/>
  <c r="Q734"/>
  <c r="Z734"/>
  <c r="W730"/>
  <c r="X730"/>
  <c r="U730"/>
  <c r="V730"/>
  <c r="Q730"/>
  <c r="T730"/>
  <c r="Y730"/>
  <c r="AA730"/>
  <c r="S730"/>
  <c r="P730"/>
  <c r="R730"/>
  <c r="Z730"/>
  <c r="P724"/>
  <c r="V724"/>
  <c r="Z724"/>
  <c r="T724"/>
  <c r="S724"/>
  <c r="X724"/>
  <c r="R724"/>
  <c r="Y724"/>
  <c r="Q724"/>
  <c r="W724"/>
  <c r="AA724"/>
  <c r="U724"/>
  <c r="X720"/>
  <c r="P720"/>
  <c r="T720"/>
  <c r="S720"/>
  <c r="AA720"/>
  <c r="U720"/>
  <c r="V720"/>
  <c r="Q720"/>
  <c r="W720"/>
  <c r="R720"/>
  <c r="Y720"/>
  <c r="Z720"/>
  <c r="AA714"/>
  <c r="Y714"/>
  <c r="U714"/>
  <c r="S714"/>
  <c r="P714"/>
  <c r="V714"/>
  <c r="X714"/>
  <c r="T714"/>
  <c r="R714"/>
  <c r="Q714"/>
  <c r="W714"/>
  <c r="Z714"/>
  <c r="X710"/>
  <c r="S710"/>
  <c r="P710"/>
  <c r="T710"/>
  <c r="V710"/>
  <c r="AA710"/>
  <c r="Q710"/>
  <c r="Z710"/>
  <c r="W710"/>
  <c r="U710"/>
  <c r="R710"/>
  <c r="Y710"/>
  <c r="W704"/>
  <c r="Z704"/>
  <c r="U704"/>
  <c r="R704"/>
  <c r="AA704"/>
  <c r="Y704"/>
  <c r="T704"/>
  <c r="Q704"/>
  <c r="X704"/>
  <c r="P704"/>
  <c r="V704"/>
  <c r="S704"/>
  <c r="P700"/>
  <c r="T700"/>
  <c r="W700"/>
  <c r="R700"/>
  <c r="S700"/>
  <c r="AA700"/>
  <c r="X700"/>
  <c r="U700"/>
  <c r="V700"/>
  <c r="Q700"/>
  <c r="Y700"/>
  <c r="Z700"/>
  <c r="X694"/>
  <c r="U694"/>
  <c r="Q694"/>
  <c r="Z694"/>
  <c r="Y694"/>
  <c r="T694"/>
  <c r="R694"/>
  <c r="P694"/>
  <c r="W694"/>
  <c r="S694"/>
  <c r="V694"/>
  <c r="AA694"/>
  <c r="S690"/>
  <c r="Q690"/>
  <c r="T690"/>
  <c r="P690"/>
  <c r="Y690"/>
  <c r="Z690"/>
  <c r="X690"/>
  <c r="W690"/>
  <c r="U690"/>
  <c r="AA690"/>
  <c r="R690"/>
  <c r="V690"/>
  <c r="Q684"/>
  <c r="W684"/>
  <c r="AA684"/>
  <c r="X684"/>
  <c r="U684"/>
  <c r="P684"/>
  <c r="V684"/>
  <c r="Z684"/>
  <c r="Y684"/>
  <c r="S684"/>
  <c r="R684"/>
  <c r="T684"/>
  <c r="Q680"/>
  <c r="X680"/>
  <c r="W680"/>
  <c r="V680"/>
  <c r="S680"/>
  <c r="AA680"/>
  <c r="P680"/>
  <c r="U680"/>
  <c r="T680"/>
  <c r="R680"/>
  <c r="Y680"/>
  <c r="Z680"/>
  <c r="X674"/>
  <c r="T674"/>
  <c r="R674"/>
  <c r="P674"/>
  <c r="V674"/>
  <c r="Q674"/>
  <c r="W674"/>
  <c r="Z674"/>
  <c r="Y674"/>
  <c r="U674"/>
  <c r="S674"/>
  <c r="AA674"/>
  <c r="T670"/>
  <c r="P670"/>
  <c r="V670"/>
  <c r="Y670"/>
  <c r="X670"/>
  <c r="U670"/>
  <c r="W670"/>
  <c r="Q670"/>
  <c r="R670"/>
  <c r="AA670"/>
  <c r="S670"/>
  <c r="Z670"/>
  <c r="V664"/>
  <c r="AA664"/>
  <c r="S664"/>
  <c r="U664"/>
  <c r="Y664"/>
  <c r="T664"/>
  <c r="Q664"/>
  <c r="W664"/>
  <c r="Z664"/>
  <c r="X664"/>
  <c r="P664"/>
  <c r="R664"/>
  <c r="X660"/>
  <c r="W660"/>
  <c r="V660"/>
  <c r="S660"/>
  <c r="Z660"/>
  <c r="U660"/>
  <c r="P660"/>
  <c r="Q660"/>
  <c r="T660"/>
  <c r="R660"/>
  <c r="AA660"/>
  <c r="Y660"/>
  <c r="T654"/>
  <c r="Y654"/>
  <c r="R654"/>
  <c r="AA654"/>
  <c r="U654"/>
  <c r="S654"/>
  <c r="Q654"/>
  <c r="Z654"/>
  <c r="P654"/>
  <c r="W654"/>
  <c r="X654"/>
  <c r="V654"/>
  <c r="S650"/>
  <c r="T650"/>
  <c r="Q650"/>
  <c r="R650"/>
  <c r="P650"/>
  <c r="AA650"/>
  <c r="Y650"/>
  <c r="W650"/>
  <c r="U650"/>
  <c r="V650"/>
  <c r="X650"/>
  <c r="Z650"/>
  <c r="P644"/>
  <c r="R644"/>
  <c r="Y644"/>
  <c r="Q644"/>
  <c r="W644"/>
  <c r="AA644"/>
  <c r="V644"/>
  <c r="Z644"/>
  <c r="T644"/>
  <c r="S644"/>
  <c r="X644"/>
  <c r="U644"/>
  <c r="Q640"/>
  <c r="V640"/>
  <c r="S640"/>
  <c r="R640"/>
  <c r="AA640"/>
  <c r="Y640"/>
  <c r="W640"/>
  <c r="U640"/>
  <c r="X640"/>
  <c r="T640"/>
  <c r="P640"/>
  <c r="Z640"/>
  <c r="Y634"/>
  <c r="U634"/>
  <c r="S634"/>
  <c r="P634"/>
  <c r="V634"/>
  <c r="X634"/>
  <c r="T634"/>
  <c r="R634"/>
  <c r="Q634"/>
  <c r="W634"/>
  <c r="AA634"/>
  <c r="Z634"/>
  <c r="U630"/>
  <c r="W630"/>
  <c r="V630"/>
  <c r="AA630"/>
  <c r="R630"/>
  <c r="S630"/>
  <c r="X630"/>
  <c r="Q630"/>
  <c r="T630"/>
  <c r="P630"/>
  <c r="Y630"/>
  <c r="Z630"/>
  <c r="W624"/>
  <c r="X624"/>
  <c r="P624"/>
  <c r="V624"/>
  <c r="Z624"/>
  <c r="U624"/>
  <c r="R624"/>
  <c r="AA624"/>
  <c r="Y624"/>
  <c r="T624"/>
  <c r="Q624"/>
  <c r="S624"/>
  <c r="U620"/>
  <c r="W620"/>
  <c r="X620"/>
  <c r="R620"/>
  <c r="AA620"/>
  <c r="Y620"/>
  <c r="Z620"/>
  <c r="Q620"/>
  <c r="P620"/>
  <c r="S620"/>
  <c r="V620"/>
  <c r="T620"/>
  <c r="X614"/>
  <c r="U614"/>
  <c r="S614"/>
  <c r="V614"/>
  <c r="AA614"/>
  <c r="Q614"/>
  <c r="Z614"/>
  <c r="Y614"/>
  <c r="T614"/>
  <c r="R614"/>
  <c r="P614"/>
  <c r="W614"/>
  <c r="X610"/>
  <c r="R610"/>
  <c r="T610"/>
  <c r="S610"/>
  <c r="Y610"/>
  <c r="U610"/>
  <c r="W610"/>
  <c r="Q610"/>
  <c r="P610"/>
  <c r="V610"/>
  <c r="AA610"/>
  <c r="Z610"/>
  <c r="Q604"/>
  <c r="S604"/>
  <c r="R604"/>
  <c r="W604"/>
  <c r="AA604"/>
  <c r="X604"/>
  <c r="U604"/>
  <c r="P604"/>
  <c r="V604"/>
  <c r="Z604"/>
  <c r="Y604"/>
  <c r="T604"/>
  <c r="X600"/>
  <c r="W600"/>
  <c r="T600"/>
  <c r="U600"/>
  <c r="AA600"/>
  <c r="Y600"/>
  <c r="P600"/>
  <c r="Q600"/>
  <c r="V600"/>
  <c r="S600"/>
  <c r="R600"/>
  <c r="Z600"/>
  <c r="Q594"/>
  <c r="W594"/>
  <c r="Z594"/>
  <c r="Y594"/>
  <c r="U594"/>
  <c r="S594"/>
  <c r="X594"/>
  <c r="T594"/>
  <c r="R594"/>
  <c r="P594"/>
  <c r="V594"/>
  <c r="AA594"/>
  <c r="U590"/>
  <c r="W590"/>
  <c r="R590"/>
  <c r="AA590"/>
  <c r="V590"/>
  <c r="Y590"/>
  <c r="Z590"/>
  <c r="X590"/>
  <c r="Q590"/>
  <c r="T590"/>
  <c r="S590"/>
  <c r="P590"/>
  <c r="V584"/>
  <c r="Y584"/>
  <c r="T584"/>
  <c r="Q584"/>
  <c r="W584"/>
  <c r="Z584"/>
  <c r="X584"/>
  <c r="P584"/>
  <c r="AA584"/>
  <c r="S584"/>
  <c r="U584"/>
  <c r="R584"/>
  <c r="U580"/>
  <c r="AA580"/>
  <c r="Q580"/>
  <c r="V580"/>
  <c r="P580"/>
  <c r="X580"/>
  <c r="W580"/>
  <c r="T580"/>
  <c r="S580"/>
  <c r="R580"/>
  <c r="Y580"/>
  <c r="Z580"/>
  <c r="Y574"/>
  <c r="T574"/>
  <c r="P574"/>
  <c r="W574"/>
  <c r="X574"/>
  <c r="V574"/>
  <c r="R574"/>
  <c r="AA574"/>
  <c r="U574"/>
  <c r="S574"/>
  <c r="Q574"/>
  <c r="Z574"/>
  <c r="T570"/>
  <c r="U570"/>
  <c r="AA570"/>
  <c r="Z570"/>
  <c r="X570"/>
  <c r="W570"/>
  <c r="Q570"/>
  <c r="S570"/>
  <c r="V570"/>
  <c r="P570"/>
  <c r="R570"/>
  <c r="Y570"/>
  <c r="P564"/>
  <c r="V564"/>
  <c r="Z564"/>
  <c r="T564"/>
  <c r="S564"/>
  <c r="X564"/>
  <c r="R564"/>
  <c r="Y564"/>
  <c r="Q564"/>
  <c r="W564"/>
  <c r="AA564"/>
  <c r="U564"/>
  <c r="U560"/>
  <c r="Q560"/>
  <c r="W560"/>
  <c r="R560"/>
  <c r="AA560"/>
  <c r="Y560"/>
  <c r="X560"/>
  <c r="T560"/>
  <c r="S560"/>
  <c r="P560"/>
  <c r="V560"/>
  <c r="Z560"/>
  <c r="AA554"/>
  <c r="Y554"/>
  <c r="U554"/>
  <c r="S554"/>
  <c r="P554"/>
  <c r="V554"/>
  <c r="X554"/>
  <c r="T554"/>
  <c r="R554"/>
  <c r="Q554"/>
  <c r="W554"/>
  <c r="Z554"/>
  <c r="W550"/>
  <c r="X550"/>
  <c r="S550"/>
  <c r="Q550"/>
  <c r="R550"/>
  <c r="V550"/>
  <c r="AA550"/>
  <c r="Y550"/>
  <c r="U550"/>
  <c r="P550"/>
  <c r="T550"/>
  <c r="Z550"/>
  <c r="W544"/>
  <c r="Z544"/>
  <c r="U544"/>
  <c r="R544"/>
  <c r="AA544"/>
  <c r="Y544"/>
  <c r="T544"/>
  <c r="Q544"/>
  <c r="X544"/>
  <c r="P544"/>
  <c r="V544"/>
  <c r="S544"/>
  <c r="X540"/>
  <c r="AA540"/>
  <c r="U540"/>
  <c r="W540"/>
  <c r="Q540"/>
  <c r="S540"/>
  <c r="P540"/>
  <c r="T540"/>
  <c r="V540"/>
  <c r="R540"/>
  <c r="Y540"/>
  <c r="Z540"/>
  <c r="X534"/>
  <c r="U534"/>
  <c r="Q534"/>
  <c r="Z534"/>
  <c r="Y534"/>
  <c r="T534"/>
  <c r="R534"/>
  <c r="P534"/>
  <c r="W534"/>
  <c r="S534"/>
  <c r="V534"/>
  <c r="AA534"/>
  <c r="W530"/>
  <c r="Q530"/>
  <c r="T530"/>
  <c r="AA530"/>
  <c r="V530"/>
  <c r="Y530"/>
  <c r="Z530"/>
  <c r="U530"/>
  <c r="S530"/>
  <c r="R530"/>
  <c r="P530"/>
  <c r="X530"/>
  <c r="Q524"/>
  <c r="W524"/>
  <c r="AA524"/>
  <c r="X524"/>
  <c r="U524"/>
  <c r="P524"/>
  <c r="V524"/>
  <c r="Z524"/>
  <c r="Y524"/>
  <c r="S524"/>
  <c r="R524"/>
  <c r="T524"/>
  <c r="X520"/>
  <c r="AA520"/>
  <c r="S520"/>
  <c r="U520"/>
  <c r="W520"/>
  <c r="V520"/>
  <c r="T520"/>
  <c r="R520"/>
  <c r="Z520"/>
  <c r="Q520"/>
  <c r="P520"/>
  <c r="Y520"/>
  <c r="X514"/>
  <c r="T514"/>
  <c r="R514"/>
  <c r="P514"/>
  <c r="V514"/>
  <c r="Q514"/>
  <c r="W514"/>
  <c r="Z514"/>
  <c r="Y514"/>
  <c r="U514"/>
  <c r="S514"/>
  <c r="AA514"/>
  <c r="W510"/>
  <c r="Q510"/>
  <c r="T510"/>
  <c r="P510"/>
  <c r="R510"/>
  <c r="X510"/>
  <c r="Z510"/>
  <c r="U510"/>
  <c r="S510"/>
  <c r="V510"/>
  <c r="AA510"/>
  <c r="Y510"/>
  <c r="V504"/>
  <c r="AA504"/>
  <c r="S504"/>
  <c r="U504"/>
  <c r="Y504"/>
  <c r="T504"/>
  <c r="Q504"/>
  <c r="W504"/>
  <c r="Z504"/>
  <c r="X504"/>
  <c r="P504"/>
  <c r="R504"/>
  <c r="X500"/>
  <c r="W500"/>
  <c r="U500"/>
  <c r="T500"/>
  <c r="AA500"/>
  <c r="Z500"/>
  <c r="Q500"/>
  <c r="R500"/>
  <c r="P500"/>
  <c r="V500"/>
  <c r="S500"/>
  <c r="Y500"/>
  <c r="T494"/>
  <c r="Y494"/>
  <c r="R494"/>
  <c r="AA494"/>
  <c r="U494"/>
  <c r="S494"/>
  <c r="Q494"/>
  <c r="Z494"/>
  <c r="P494"/>
  <c r="W494"/>
  <c r="X494"/>
  <c r="V494"/>
  <c r="X490"/>
  <c r="U490"/>
  <c r="W490"/>
  <c r="Q490"/>
  <c r="P490"/>
  <c r="V490"/>
  <c r="AA490"/>
  <c r="Y490"/>
  <c r="Z490"/>
  <c r="S490"/>
  <c r="T490"/>
  <c r="R490"/>
  <c r="P484"/>
  <c r="R484"/>
  <c r="Y484"/>
  <c r="Q484"/>
  <c r="W484"/>
  <c r="AA484"/>
  <c r="V484"/>
  <c r="Z484"/>
  <c r="T484"/>
  <c r="S484"/>
  <c r="X484"/>
  <c r="U484"/>
  <c r="X480"/>
  <c r="AA480"/>
  <c r="Q480"/>
  <c r="T480"/>
  <c r="V480"/>
  <c r="W480"/>
  <c r="U480"/>
  <c r="S480"/>
  <c r="R480"/>
  <c r="P480"/>
  <c r="Y480"/>
  <c r="Z480"/>
  <c r="Y474"/>
  <c r="U474"/>
  <c r="S474"/>
  <c r="P474"/>
  <c r="V474"/>
  <c r="X474"/>
  <c r="T474"/>
  <c r="R474"/>
  <c r="Q474"/>
  <c r="W474"/>
  <c r="AA474"/>
  <c r="Z474"/>
  <c r="X470"/>
  <c r="W470"/>
  <c r="U470"/>
  <c r="AA470"/>
  <c r="V470"/>
  <c r="S470"/>
  <c r="Q470"/>
  <c r="T470"/>
  <c r="P470"/>
  <c r="R470"/>
  <c r="Y470"/>
  <c r="Z470"/>
  <c r="W464"/>
  <c r="X464"/>
  <c r="P464"/>
  <c r="V464"/>
  <c r="Z464"/>
  <c r="U464"/>
  <c r="R464"/>
  <c r="AA464"/>
  <c r="Y464"/>
  <c r="T464"/>
  <c r="Q464"/>
  <c r="S464"/>
  <c r="X460"/>
  <c r="V460"/>
  <c r="W460"/>
  <c r="AA460"/>
  <c r="U460"/>
  <c r="Q460"/>
  <c r="T460"/>
  <c r="P460"/>
  <c r="R460"/>
  <c r="S460"/>
  <c r="Y460"/>
  <c r="Z460"/>
  <c r="X454"/>
  <c r="U454"/>
  <c r="S454"/>
  <c r="V454"/>
  <c r="AA454"/>
  <c r="Q454"/>
  <c r="Z454"/>
  <c r="Y454"/>
  <c r="T454"/>
  <c r="R454"/>
  <c r="P454"/>
  <c r="W454"/>
  <c r="W450"/>
  <c r="S450"/>
  <c r="Q450"/>
  <c r="X450"/>
  <c r="U450"/>
  <c r="T450"/>
  <c r="R450"/>
  <c r="V450"/>
  <c r="AA450"/>
  <c r="P450"/>
  <c r="Y450"/>
  <c r="Z450"/>
  <c r="Q444"/>
  <c r="S444"/>
  <c r="R444"/>
  <c r="W444"/>
  <c r="AA444"/>
  <c r="X444"/>
  <c r="U444"/>
  <c r="P444"/>
  <c r="V444"/>
  <c r="Z444"/>
  <c r="Y444"/>
  <c r="T444"/>
  <c r="AA440"/>
  <c r="V440"/>
  <c r="Q440"/>
  <c r="S440"/>
  <c r="X440"/>
  <c r="W440"/>
  <c r="U440"/>
  <c r="T440"/>
  <c r="R440"/>
  <c r="P440"/>
  <c r="Y440"/>
  <c r="Z440"/>
  <c r="Q434"/>
  <c r="W434"/>
  <c r="Z434"/>
  <c r="Y434"/>
  <c r="U434"/>
  <c r="S434"/>
  <c r="X434"/>
  <c r="T434"/>
  <c r="R434"/>
  <c r="P434"/>
  <c r="V434"/>
  <c r="AA434"/>
  <c r="X430"/>
  <c r="W430"/>
  <c r="U430"/>
  <c r="T430"/>
  <c r="Q430"/>
  <c r="P430"/>
  <c r="AA430"/>
  <c r="R430"/>
  <c r="S430"/>
  <c r="V430"/>
  <c r="Z430"/>
  <c r="Y430"/>
  <c r="W424"/>
  <c r="Y424"/>
  <c r="U424"/>
  <c r="Z424"/>
  <c r="X424"/>
  <c r="Q424"/>
  <c r="AA424"/>
  <c r="T424"/>
  <c r="R424"/>
  <c r="P424"/>
  <c r="V424"/>
  <c r="S424"/>
  <c r="X420"/>
  <c r="Q420"/>
  <c r="W420"/>
  <c r="R420"/>
  <c r="U420"/>
  <c r="T420"/>
  <c r="AA420"/>
  <c r="V420"/>
  <c r="P420"/>
  <c r="S420"/>
  <c r="Y420"/>
  <c r="Z420"/>
  <c r="V414"/>
  <c r="U414"/>
  <c r="Q414"/>
  <c r="T414"/>
  <c r="Y414"/>
  <c r="Z414"/>
  <c r="X414"/>
  <c r="W414"/>
  <c r="P414"/>
  <c r="S414"/>
  <c r="AA414"/>
  <c r="R414"/>
  <c r="Q410"/>
  <c r="T410"/>
  <c r="AA410"/>
  <c r="S410"/>
  <c r="U410"/>
  <c r="V410"/>
  <c r="W410"/>
  <c r="R410"/>
  <c r="P410"/>
  <c r="Y410"/>
  <c r="X410"/>
  <c r="Z410"/>
  <c r="Q404"/>
  <c r="T404"/>
  <c r="P404"/>
  <c r="W404"/>
  <c r="AA404"/>
  <c r="U404"/>
  <c r="X404"/>
  <c r="V404"/>
  <c r="Y404"/>
  <c r="R404"/>
  <c r="S404"/>
  <c r="Z404"/>
  <c r="U400"/>
  <c r="V400"/>
  <c r="Q400"/>
  <c r="P400"/>
  <c r="R400"/>
  <c r="T400"/>
  <c r="S400"/>
  <c r="W400"/>
  <c r="AA400"/>
  <c r="Y400"/>
  <c r="Z400"/>
  <c r="X400"/>
  <c r="P394"/>
  <c r="V394"/>
  <c r="Z394"/>
  <c r="T394"/>
  <c r="X394"/>
  <c r="R394"/>
  <c r="Q394"/>
  <c r="W394"/>
  <c r="Y394"/>
  <c r="U394"/>
  <c r="S394"/>
  <c r="AA394"/>
  <c r="U390"/>
  <c r="R390"/>
  <c r="AA390"/>
  <c r="S390"/>
  <c r="T390"/>
  <c r="W390"/>
  <c r="X390"/>
  <c r="V390"/>
  <c r="P390"/>
  <c r="Q390"/>
  <c r="Y390"/>
  <c r="Z390"/>
  <c r="AA384"/>
  <c r="S384"/>
  <c r="U384"/>
  <c r="Y384"/>
  <c r="Q384"/>
  <c r="P384"/>
  <c r="V384"/>
  <c r="W384"/>
  <c r="X384"/>
  <c r="T384"/>
  <c r="R384"/>
  <c r="Z384"/>
  <c r="W380"/>
  <c r="X380"/>
  <c r="AA380"/>
  <c r="Q380"/>
  <c r="V380"/>
  <c r="S380"/>
  <c r="T380"/>
  <c r="U380"/>
  <c r="P380"/>
  <c r="R380"/>
  <c r="Y380"/>
  <c r="Z380"/>
  <c r="Y374"/>
  <c r="Z374"/>
  <c r="AA374"/>
  <c r="R374"/>
  <c r="U374"/>
  <c r="S374"/>
  <c r="Q374"/>
  <c r="T374"/>
  <c r="X374"/>
  <c r="W374"/>
  <c r="P374"/>
  <c r="V374"/>
  <c r="U370"/>
  <c r="W370"/>
  <c r="Q370"/>
  <c r="R370"/>
  <c r="T370"/>
  <c r="V370"/>
  <c r="AA370"/>
  <c r="S370"/>
  <c r="P370"/>
  <c r="Y370"/>
  <c r="X370"/>
  <c r="Z370"/>
  <c r="X364"/>
  <c r="Z364"/>
  <c r="Y364"/>
  <c r="Q364"/>
  <c r="T364"/>
  <c r="R364"/>
  <c r="P364"/>
  <c r="W364"/>
  <c r="AA364"/>
  <c r="V364"/>
  <c r="S364"/>
  <c r="U364"/>
  <c r="W360"/>
  <c r="U360"/>
  <c r="R360"/>
  <c r="S360"/>
  <c r="Q360"/>
  <c r="X360"/>
  <c r="P360"/>
  <c r="T360"/>
  <c r="AA360"/>
  <c r="V360"/>
  <c r="Y360"/>
  <c r="Z360"/>
  <c r="Y354"/>
  <c r="U354"/>
  <c r="S354"/>
  <c r="X354"/>
  <c r="P354"/>
  <c r="V354"/>
  <c r="Z354"/>
  <c r="Q354"/>
  <c r="W354"/>
  <c r="AA354"/>
  <c r="R354"/>
  <c r="T354"/>
  <c r="Q350"/>
  <c r="T350"/>
  <c r="W350"/>
  <c r="V350"/>
  <c r="S350"/>
  <c r="U350"/>
  <c r="P350"/>
  <c r="AA350"/>
  <c r="R350"/>
  <c r="Y350"/>
  <c r="X350"/>
  <c r="Z350"/>
  <c r="W344"/>
  <c r="X344"/>
  <c r="T344"/>
  <c r="R344"/>
  <c r="P344"/>
  <c r="V344"/>
  <c r="U344"/>
  <c r="Z344"/>
  <c r="AA344"/>
  <c r="Y344"/>
  <c r="Q344"/>
  <c r="S344"/>
  <c r="T340"/>
  <c r="S340"/>
  <c r="AA340"/>
  <c r="Q340"/>
  <c r="Y340"/>
  <c r="U340"/>
  <c r="X340"/>
  <c r="W340"/>
  <c r="V340"/>
  <c r="P340"/>
  <c r="R340"/>
  <c r="Z340"/>
  <c r="V334"/>
  <c r="U334"/>
  <c r="S334"/>
  <c r="AA334"/>
  <c r="Q334"/>
  <c r="T334"/>
  <c r="Y334"/>
  <c r="Z334"/>
  <c r="X334"/>
  <c r="W334"/>
  <c r="P334"/>
  <c r="R334"/>
  <c r="T330"/>
  <c r="U330"/>
  <c r="W330"/>
  <c r="V330"/>
  <c r="Q330"/>
  <c r="S330"/>
  <c r="R330"/>
  <c r="P330"/>
  <c r="AA330"/>
  <c r="Y330"/>
  <c r="X330"/>
  <c r="Z330"/>
  <c r="T324"/>
  <c r="Q324"/>
  <c r="R324"/>
  <c r="S324"/>
  <c r="Z324"/>
  <c r="P324"/>
  <c r="W324"/>
  <c r="AA324"/>
  <c r="U324"/>
  <c r="X324"/>
  <c r="V324"/>
  <c r="Y324"/>
  <c r="U320"/>
  <c r="V320"/>
  <c r="W320"/>
  <c r="P320"/>
  <c r="S320"/>
  <c r="R320"/>
  <c r="Y320"/>
  <c r="Q320"/>
  <c r="AA320"/>
  <c r="T320"/>
  <c r="X320"/>
  <c r="Z320"/>
  <c r="P314"/>
  <c r="R314"/>
  <c r="Q314"/>
  <c r="W314"/>
  <c r="Y314"/>
  <c r="U314"/>
  <c r="S314"/>
  <c r="V314"/>
  <c r="Z314"/>
  <c r="T314"/>
  <c r="X314"/>
  <c r="AA314"/>
  <c r="U310"/>
  <c r="Q310"/>
  <c r="S310"/>
  <c r="V310"/>
  <c r="AA310"/>
  <c r="Y310"/>
  <c r="X310"/>
  <c r="W310"/>
  <c r="P310"/>
  <c r="T310"/>
  <c r="R310"/>
  <c r="Z310"/>
  <c r="Y304"/>
  <c r="Q304"/>
  <c r="P304"/>
  <c r="V304"/>
  <c r="W304"/>
  <c r="X304"/>
  <c r="T304"/>
  <c r="R304"/>
  <c r="AA304"/>
  <c r="S304"/>
  <c r="U304"/>
  <c r="Z304"/>
  <c r="W300"/>
  <c r="T300"/>
  <c r="V300"/>
  <c r="S300"/>
  <c r="AA300"/>
  <c r="R300"/>
  <c r="Z300"/>
  <c r="U300"/>
  <c r="X300"/>
  <c r="P300"/>
  <c r="Q300"/>
  <c r="Y300"/>
  <c r="Y294"/>
  <c r="X294"/>
  <c r="W294"/>
  <c r="P294"/>
  <c r="V294"/>
  <c r="Z294"/>
  <c r="AA294"/>
  <c r="R294"/>
  <c r="U294"/>
  <c r="S294"/>
  <c r="Q294"/>
  <c r="T294"/>
  <c r="W290"/>
  <c r="T290"/>
  <c r="V290"/>
  <c r="Q290"/>
  <c r="Z290"/>
  <c r="U290"/>
  <c r="R290"/>
  <c r="AA290"/>
  <c r="S290"/>
  <c r="P290"/>
  <c r="Y290"/>
  <c r="X290"/>
  <c r="X284"/>
  <c r="V284"/>
  <c r="S284"/>
  <c r="Z284"/>
  <c r="Y284"/>
  <c r="Q284"/>
  <c r="T284"/>
  <c r="R284"/>
  <c r="P284"/>
  <c r="W284"/>
  <c r="AA284"/>
  <c r="U284"/>
  <c r="X280"/>
  <c r="W280"/>
  <c r="R280"/>
  <c r="V280"/>
  <c r="AA280"/>
  <c r="Y280"/>
  <c r="U280"/>
  <c r="P280"/>
  <c r="T280"/>
  <c r="Q280"/>
  <c r="S280"/>
  <c r="Z280"/>
  <c r="AA274"/>
  <c r="R274"/>
  <c r="Y274"/>
  <c r="U274"/>
  <c r="S274"/>
  <c r="X274"/>
  <c r="P274"/>
  <c r="V274"/>
  <c r="Z274"/>
  <c r="Q274"/>
  <c r="W274"/>
  <c r="T274"/>
  <c r="X270"/>
  <c r="W270"/>
  <c r="AA270"/>
  <c r="P270"/>
  <c r="R270"/>
  <c r="Z270"/>
  <c r="U270"/>
  <c r="Q270"/>
  <c r="T270"/>
  <c r="S270"/>
  <c r="V270"/>
  <c r="Y270"/>
  <c r="W264"/>
  <c r="U264"/>
  <c r="Z264"/>
  <c r="AA264"/>
  <c r="Y264"/>
  <c r="Q264"/>
  <c r="X264"/>
  <c r="T264"/>
  <c r="R264"/>
  <c r="P264"/>
  <c r="V264"/>
  <c r="S264"/>
  <c r="P260"/>
  <c r="X260"/>
  <c r="U260"/>
  <c r="AA260"/>
  <c r="Y260"/>
  <c r="Z260"/>
  <c r="Q260"/>
  <c r="S260"/>
  <c r="V260"/>
  <c r="W260"/>
  <c r="R260"/>
  <c r="T260"/>
  <c r="V254"/>
  <c r="U254"/>
  <c r="Q254"/>
  <c r="T254"/>
  <c r="Y254"/>
  <c r="Z254"/>
  <c r="X254"/>
  <c r="W254"/>
  <c r="P254"/>
  <c r="S254"/>
  <c r="AA254"/>
  <c r="R254"/>
  <c r="AA737"/>
  <c r="U737"/>
  <c r="Q737"/>
  <c r="X737"/>
  <c r="V737"/>
  <c r="R737"/>
  <c r="W737"/>
  <c r="P737"/>
  <c r="T737"/>
  <c r="S737"/>
  <c r="Y737"/>
  <c r="Z737"/>
  <c r="S733"/>
  <c r="Z733"/>
  <c r="Q733"/>
  <c r="W733"/>
  <c r="T733"/>
  <c r="X733"/>
  <c r="U733"/>
  <c r="P733"/>
  <c r="AA733"/>
  <c r="V733"/>
  <c r="R733"/>
  <c r="Y733"/>
  <c r="X727"/>
  <c r="T727"/>
  <c r="Q727"/>
  <c r="P727"/>
  <c r="Z727"/>
  <c r="V727"/>
  <c r="W727"/>
  <c r="U727"/>
  <c r="S727"/>
  <c r="R727"/>
  <c r="AA727"/>
  <c r="Y727"/>
  <c r="T723"/>
  <c r="V723"/>
  <c r="U723"/>
  <c r="S723"/>
  <c r="P723"/>
  <c r="Q723"/>
  <c r="Z723"/>
  <c r="W723"/>
  <c r="AA723"/>
  <c r="X723"/>
  <c r="R723"/>
  <c r="Y723"/>
  <c r="X717"/>
  <c r="R717"/>
  <c r="V717"/>
  <c r="S717"/>
  <c r="T717"/>
  <c r="AA717"/>
  <c r="Y717"/>
  <c r="U717"/>
  <c r="W717"/>
  <c r="P717"/>
  <c r="Q717"/>
  <c r="Z717"/>
  <c r="Q713"/>
  <c r="P713"/>
  <c r="Z713"/>
  <c r="R713"/>
  <c r="AA713"/>
  <c r="T713"/>
  <c r="X713"/>
  <c r="S713"/>
  <c r="U713"/>
  <c r="V713"/>
  <c r="W713"/>
  <c r="Y713"/>
  <c r="W707"/>
  <c r="S707"/>
  <c r="U707"/>
  <c r="T707"/>
  <c r="R707"/>
  <c r="AA707"/>
  <c r="X707"/>
  <c r="P707"/>
  <c r="Q707"/>
  <c r="V707"/>
  <c r="Y707"/>
  <c r="Z707"/>
  <c r="T703"/>
  <c r="P703"/>
  <c r="U703"/>
  <c r="X703"/>
  <c r="S703"/>
  <c r="AA703"/>
  <c r="W703"/>
  <c r="Q703"/>
  <c r="R703"/>
  <c r="Y703"/>
  <c r="Z703"/>
  <c r="V703"/>
  <c r="U697"/>
  <c r="P697"/>
  <c r="S697"/>
  <c r="V697"/>
  <c r="T697"/>
  <c r="Y697"/>
  <c r="Z697"/>
  <c r="AA697"/>
  <c r="W697"/>
  <c r="Q697"/>
  <c r="X697"/>
  <c r="R697"/>
  <c r="AA693"/>
  <c r="U693"/>
  <c r="T693"/>
  <c r="P693"/>
  <c r="R693"/>
  <c r="X693"/>
  <c r="Z693"/>
  <c r="Q693"/>
  <c r="V693"/>
  <c r="W693"/>
  <c r="S693"/>
  <c r="Y693"/>
  <c r="W687"/>
  <c r="X687"/>
  <c r="V687"/>
  <c r="P687"/>
  <c r="T687"/>
  <c r="R687"/>
  <c r="Z687"/>
  <c r="U687"/>
  <c r="Q687"/>
  <c r="AA687"/>
  <c r="S687"/>
  <c r="Y687"/>
  <c r="P683"/>
  <c r="Q683"/>
  <c r="S683"/>
  <c r="X683"/>
  <c r="AA683"/>
  <c r="T683"/>
  <c r="W683"/>
  <c r="Z683"/>
  <c r="V683"/>
  <c r="U683"/>
  <c r="Y683"/>
  <c r="R683"/>
  <c r="W677"/>
  <c r="AA677"/>
  <c r="R677"/>
  <c r="S677"/>
  <c r="Y677"/>
  <c r="Z677"/>
  <c r="U677"/>
  <c r="X677"/>
  <c r="Q677"/>
  <c r="V677"/>
  <c r="T677"/>
  <c r="P677"/>
  <c r="V673"/>
  <c r="AA673"/>
  <c r="P673"/>
  <c r="Z673"/>
  <c r="S673"/>
  <c r="X673"/>
  <c r="U673"/>
  <c r="Q673"/>
  <c r="W673"/>
  <c r="T673"/>
  <c r="R673"/>
  <c r="Y673"/>
  <c r="W667"/>
  <c r="V667"/>
  <c r="S667"/>
  <c r="Q667"/>
  <c r="T667"/>
  <c r="AA667"/>
  <c r="R667"/>
  <c r="Z667"/>
  <c r="X667"/>
  <c r="U667"/>
  <c r="P667"/>
  <c r="Y667"/>
  <c r="AA663"/>
  <c r="Z663"/>
  <c r="V663"/>
  <c r="U663"/>
  <c r="R663"/>
  <c r="Q663"/>
  <c r="S663"/>
  <c r="W663"/>
  <c r="P663"/>
  <c r="T663"/>
  <c r="X663"/>
  <c r="Y663"/>
  <c r="U657"/>
  <c r="V657"/>
  <c r="S657"/>
  <c r="R657"/>
  <c r="W657"/>
  <c r="X657"/>
  <c r="AA657"/>
  <c r="P657"/>
  <c r="Q657"/>
  <c r="T657"/>
  <c r="Y657"/>
  <c r="Z657"/>
  <c r="U653"/>
  <c r="V653"/>
  <c r="S653"/>
  <c r="AA653"/>
  <c r="T653"/>
  <c r="Q653"/>
  <c r="R653"/>
  <c r="Y653"/>
  <c r="X653"/>
  <c r="W653"/>
  <c r="Z653"/>
  <c r="P653"/>
  <c r="X647"/>
  <c r="U647"/>
  <c r="P647"/>
  <c r="Q647"/>
  <c r="R647"/>
  <c r="S647"/>
  <c r="Y647"/>
  <c r="AA647"/>
  <c r="W647"/>
  <c r="V647"/>
  <c r="T647"/>
  <c r="Z647"/>
  <c r="W643"/>
  <c r="U643"/>
  <c r="AA643"/>
  <c r="Y643"/>
  <c r="R643"/>
  <c r="Z643"/>
  <c r="X643"/>
  <c r="P643"/>
  <c r="Q643"/>
  <c r="T643"/>
  <c r="V643"/>
  <c r="S643"/>
  <c r="W637"/>
  <c r="X637"/>
  <c r="S637"/>
  <c r="R637"/>
  <c r="Q637"/>
  <c r="Y637"/>
  <c r="U637"/>
  <c r="V637"/>
  <c r="AA637"/>
  <c r="T637"/>
  <c r="P637"/>
  <c r="Z637"/>
  <c r="T633"/>
  <c r="Q633"/>
  <c r="S633"/>
  <c r="V633"/>
  <c r="X633"/>
  <c r="P633"/>
  <c r="Y633"/>
  <c r="W633"/>
  <c r="AA633"/>
  <c r="Z633"/>
  <c r="U633"/>
  <c r="R633"/>
  <c r="V627"/>
  <c r="T627"/>
  <c r="Z627"/>
  <c r="X627"/>
  <c r="U627"/>
  <c r="W627"/>
  <c r="Q627"/>
  <c r="AA627"/>
  <c r="P627"/>
  <c r="R627"/>
  <c r="S627"/>
  <c r="Y627"/>
  <c r="W623"/>
  <c r="T623"/>
  <c r="AA623"/>
  <c r="Q623"/>
  <c r="X623"/>
  <c r="S623"/>
  <c r="P623"/>
  <c r="R623"/>
  <c r="V623"/>
  <c r="U623"/>
  <c r="Z623"/>
  <c r="Y623"/>
  <c r="S617"/>
  <c r="R617"/>
  <c r="AA617"/>
  <c r="P617"/>
  <c r="Z617"/>
  <c r="U617"/>
  <c r="W617"/>
  <c r="X617"/>
  <c r="T617"/>
  <c r="V617"/>
  <c r="Q617"/>
  <c r="Y617"/>
  <c r="S613"/>
  <c r="U613"/>
  <c r="P613"/>
  <c r="Q613"/>
  <c r="AA613"/>
  <c r="W613"/>
  <c r="X613"/>
  <c r="Z613"/>
  <c r="T613"/>
  <c r="Y613"/>
  <c r="V613"/>
  <c r="R613"/>
  <c r="AA607"/>
  <c r="W607"/>
  <c r="Q607"/>
  <c r="R607"/>
  <c r="T607"/>
  <c r="Z607"/>
  <c r="X607"/>
  <c r="U607"/>
  <c r="V607"/>
  <c r="P607"/>
  <c r="S607"/>
  <c r="Y607"/>
  <c r="W603"/>
  <c r="X603"/>
  <c r="Z603"/>
  <c r="U603"/>
  <c r="V603"/>
  <c r="AA603"/>
  <c r="Q603"/>
  <c r="T603"/>
  <c r="P603"/>
  <c r="S603"/>
  <c r="Y603"/>
  <c r="R603"/>
  <c r="P597"/>
  <c r="R597"/>
  <c r="Z597"/>
  <c r="X597"/>
  <c r="W597"/>
  <c r="U597"/>
  <c r="Q597"/>
  <c r="S597"/>
  <c r="AA597"/>
  <c r="V597"/>
  <c r="T597"/>
  <c r="Y597"/>
  <c r="Z593"/>
  <c r="W593"/>
  <c r="T593"/>
  <c r="Q593"/>
  <c r="R593"/>
  <c r="S593"/>
  <c r="X593"/>
  <c r="AA593"/>
  <c r="V593"/>
  <c r="P593"/>
  <c r="U593"/>
  <c r="Y593"/>
  <c r="AA587"/>
  <c r="X587"/>
  <c r="U587"/>
  <c r="S587"/>
  <c r="Y587"/>
  <c r="Z587"/>
  <c r="W587"/>
  <c r="V587"/>
  <c r="Q587"/>
  <c r="P587"/>
  <c r="T587"/>
  <c r="R587"/>
  <c r="X583"/>
  <c r="V583"/>
  <c r="T583"/>
  <c r="Q583"/>
  <c r="W583"/>
  <c r="Z583"/>
  <c r="P583"/>
  <c r="S583"/>
  <c r="U583"/>
  <c r="AA583"/>
  <c r="R583"/>
  <c r="Y583"/>
  <c r="U577"/>
  <c r="X577"/>
  <c r="V577"/>
  <c r="S577"/>
  <c r="P577"/>
  <c r="AA577"/>
  <c r="R577"/>
  <c r="Y577"/>
  <c r="W577"/>
  <c r="T577"/>
  <c r="Q577"/>
  <c r="Z577"/>
  <c r="AA573"/>
  <c r="Z573"/>
  <c r="T573"/>
  <c r="W573"/>
  <c r="Q573"/>
  <c r="R573"/>
  <c r="Y573"/>
  <c r="X573"/>
  <c r="U573"/>
  <c r="P573"/>
  <c r="V573"/>
  <c r="S573"/>
  <c r="U567"/>
  <c r="X567"/>
  <c r="AA567"/>
  <c r="Q567"/>
  <c r="P567"/>
  <c r="T567"/>
  <c r="S567"/>
  <c r="W567"/>
  <c r="V567"/>
  <c r="R567"/>
  <c r="Y567"/>
  <c r="Z567"/>
  <c r="U563"/>
  <c r="AA563"/>
  <c r="Q563"/>
  <c r="Y563"/>
  <c r="S563"/>
  <c r="Z563"/>
  <c r="X563"/>
  <c r="T563"/>
  <c r="V563"/>
  <c r="W563"/>
  <c r="P563"/>
  <c r="R563"/>
  <c r="U557"/>
  <c r="X557"/>
  <c r="AA557"/>
  <c r="S557"/>
  <c r="R557"/>
  <c r="P557"/>
  <c r="W557"/>
  <c r="V557"/>
  <c r="T557"/>
  <c r="Q557"/>
  <c r="Y557"/>
  <c r="Z557"/>
  <c r="Z553"/>
  <c r="W553"/>
  <c r="T553"/>
  <c r="AA553"/>
  <c r="X553"/>
  <c r="U553"/>
  <c r="P553"/>
  <c r="Q553"/>
  <c r="V553"/>
  <c r="S553"/>
  <c r="R553"/>
  <c r="Y553"/>
  <c r="X547"/>
  <c r="V547"/>
  <c r="W547"/>
  <c r="U547"/>
  <c r="T547"/>
  <c r="R547"/>
  <c r="S547"/>
  <c r="AA547"/>
  <c r="Q547"/>
  <c r="P547"/>
  <c r="Y547"/>
  <c r="Z547"/>
  <c r="W543"/>
  <c r="P543"/>
  <c r="Z543"/>
  <c r="S543"/>
  <c r="V543"/>
  <c r="Y543"/>
  <c r="X543"/>
  <c r="U543"/>
  <c r="AA543"/>
  <c r="Q543"/>
  <c r="T543"/>
  <c r="R543"/>
  <c r="W537"/>
  <c r="U537"/>
  <c r="Q537"/>
  <c r="S537"/>
  <c r="T537"/>
  <c r="Z537"/>
  <c r="X537"/>
  <c r="R537"/>
  <c r="P537"/>
  <c r="AA537"/>
  <c r="V537"/>
  <c r="Y537"/>
  <c r="Z533"/>
  <c r="Q533"/>
  <c r="W533"/>
  <c r="S533"/>
  <c r="AA533"/>
  <c r="X533"/>
  <c r="T533"/>
  <c r="U533"/>
  <c r="P533"/>
  <c r="Y533"/>
  <c r="V533"/>
  <c r="R533"/>
  <c r="X527"/>
  <c r="P527"/>
  <c r="AA527"/>
  <c r="W527"/>
  <c r="U527"/>
  <c r="Q527"/>
  <c r="S527"/>
  <c r="T527"/>
  <c r="R527"/>
  <c r="Y527"/>
  <c r="Z527"/>
  <c r="V527"/>
  <c r="V523"/>
  <c r="S523"/>
  <c r="Q523"/>
  <c r="T523"/>
  <c r="R523"/>
  <c r="X523"/>
  <c r="AA523"/>
  <c r="Z523"/>
  <c r="P523"/>
  <c r="U523"/>
  <c r="W523"/>
  <c r="Y523"/>
  <c r="W517"/>
  <c r="U517"/>
  <c r="AA517"/>
  <c r="Q517"/>
  <c r="Y517"/>
  <c r="Z517"/>
  <c r="X517"/>
  <c r="P517"/>
  <c r="R517"/>
  <c r="V517"/>
  <c r="S517"/>
  <c r="T517"/>
  <c r="Q513"/>
  <c r="U513"/>
  <c r="T513"/>
  <c r="P513"/>
  <c r="AA513"/>
  <c r="R513"/>
  <c r="W513"/>
  <c r="V513"/>
  <c r="S513"/>
  <c r="X513"/>
  <c r="Z513"/>
  <c r="Y513"/>
  <c r="X507"/>
  <c r="V507"/>
  <c r="W507"/>
  <c r="AA507"/>
  <c r="S507"/>
  <c r="T507"/>
  <c r="R507"/>
  <c r="Q507"/>
  <c r="U507"/>
  <c r="P507"/>
  <c r="Y507"/>
  <c r="Z507"/>
  <c r="X503"/>
  <c r="V503"/>
  <c r="Z503"/>
  <c r="S503"/>
  <c r="P503"/>
  <c r="U503"/>
  <c r="AA503"/>
  <c r="R503"/>
  <c r="Y503"/>
  <c r="Q503"/>
  <c r="W503"/>
  <c r="T503"/>
  <c r="AA497"/>
  <c r="W497"/>
  <c r="U497"/>
  <c r="X497"/>
  <c r="P497"/>
  <c r="Q497"/>
  <c r="T497"/>
  <c r="V497"/>
  <c r="S497"/>
  <c r="R497"/>
  <c r="Y497"/>
  <c r="Z497"/>
  <c r="P493"/>
  <c r="V493"/>
  <c r="S493"/>
  <c r="W493"/>
  <c r="Q493"/>
  <c r="R493"/>
  <c r="Y493"/>
  <c r="X493"/>
  <c r="Z493"/>
  <c r="AA493"/>
  <c r="U493"/>
  <c r="T493"/>
  <c r="U487"/>
  <c r="X487"/>
  <c r="V487"/>
  <c r="W487"/>
  <c r="AA487"/>
  <c r="Q487"/>
  <c r="P487"/>
  <c r="S487"/>
  <c r="R487"/>
  <c r="T487"/>
  <c r="Y487"/>
  <c r="Z487"/>
  <c r="W483"/>
  <c r="U483"/>
  <c r="X483"/>
  <c r="Z483"/>
  <c r="P483"/>
  <c r="AA483"/>
  <c r="T483"/>
  <c r="R483"/>
  <c r="Y483"/>
  <c r="V483"/>
  <c r="Q483"/>
  <c r="S483"/>
  <c r="AA477"/>
  <c r="U477"/>
  <c r="P477"/>
  <c r="W477"/>
  <c r="Q477"/>
  <c r="X477"/>
  <c r="T477"/>
  <c r="V477"/>
  <c r="R477"/>
  <c r="S477"/>
  <c r="Y477"/>
  <c r="Z477"/>
  <c r="W473"/>
  <c r="Q473"/>
  <c r="AA473"/>
  <c r="V473"/>
  <c r="Z473"/>
  <c r="T473"/>
  <c r="P473"/>
  <c r="U473"/>
  <c r="S473"/>
  <c r="R473"/>
  <c r="Y473"/>
  <c r="X473"/>
  <c r="W467"/>
  <c r="X467"/>
  <c r="AA467"/>
  <c r="P467"/>
  <c r="S467"/>
  <c r="U467"/>
  <c r="V467"/>
  <c r="Q467"/>
  <c r="T467"/>
  <c r="R467"/>
  <c r="Y467"/>
  <c r="Z467"/>
  <c r="AA463"/>
  <c r="U463"/>
  <c r="T463"/>
  <c r="X463"/>
  <c r="Y463"/>
  <c r="W463"/>
  <c r="V463"/>
  <c r="Z463"/>
  <c r="P463"/>
  <c r="Q463"/>
  <c r="S463"/>
  <c r="R463"/>
  <c r="AA457"/>
  <c r="X457"/>
  <c r="W457"/>
  <c r="U457"/>
  <c r="Q457"/>
  <c r="P457"/>
  <c r="R457"/>
  <c r="V457"/>
  <c r="T457"/>
  <c r="S457"/>
  <c r="Y457"/>
  <c r="Z457"/>
  <c r="W453"/>
  <c r="T453"/>
  <c r="Q453"/>
  <c r="Z453"/>
  <c r="AA453"/>
  <c r="U453"/>
  <c r="X453"/>
  <c r="S453"/>
  <c r="V453"/>
  <c r="P453"/>
  <c r="Y453"/>
  <c r="R453"/>
  <c r="AA447"/>
  <c r="X447"/>
  <c r="P447"/>
  <c r="U447"/>
  <c r="W447"/>
  <c r="V447"/>
  <c r="Q447"/>
  <c r="T447"/>
  <c r="S447"/>
  <c r="Y447"/>
  <c r="R447"/>
  <c r="Z447"/>
  <c r="W443"/>
  <c r="P443"/>
  <c r="Z443"/>
  <c r="X443"/>
  <c r="U443"/>
  <c r="S443"/>
  <c r="Q443"/>
  <c r="Y443"/>
  <c r="V443"/>
  <c r="T443"/>
  <c r="AA443"/>
  <c r="R443"/>
  <c r="W437"/>
  <c r="U437"/>
  <c r="X437"/>
  <c r="AA437"/>
  <c r="S437"/>
  <c r="P437"/>
  <c r="T437"/>
  <c r="V437"/>
  <c r="Y437"/>
  <c r="Z437"/>
  <c r="Q437"/>
  <c r="R437"/>
  <c r="W433"/>
  <c r="X433"/>
  <c r="P433"/>
  <c r="Z433"/>
  <c r="U433"/>
  <c r="V433"/>
  <c r="AA433"/>
  <c r="T433"/>
  <c r="Q433"/>
  <c r="S433"/>
  <c r="Y433"/>
  <c r="R433"/>
  <c r="X427"/>
  <c r="W427"/>
  <c r="Q427"/>
  <c r="R427"/>
  <c r="U427"/>
  <c r="V427"/>
  <c r="AA427"/>
  <c r="T427"/>
  <c r="P427"/>
  <c r="S427"/>
  <c r="Z427"/>
  <c r="Y427"/>
  <c r="S423"/>
  <c r="Q423"/>
  <c r="T423"/>
  <c r="AA423"/>
  <c r="V423"/>
  <c r="X423"/>
  <c r="U423"/>
  <c r="P423"/>
  <c r="Z423"/>
  <c r="W423"/>
  <c r="R423"/>
  <c r="Y423"/>
  <c r="X417"/>
  <c r="AA417"/>
  <c r="U417"/>
  <c r="R417"/>
  <c r="V417"/>
  <c r="W417"/>
  <c r="T417"/>
  <c r="S417"/>
  <c r="Q417"/>
  <c r="P417"/>
  <c r="Y417"/>
  <c r="Z417"/>
  <c r="Q413"/>
  <c r="V413"/>
  <c r="X413"/>
  <c r="W413"/>
  <c r="Z413"/>
  <c r="P413"/>
  <c r="U413"/>
  <c r="S413"/>
  <c r="AA413"/>
  <c r="T413"/>
  <c r="Y413"/>
  <c r="R413"/>
  <c r="R407"/>
  <c r="T407"/>
  <c r="P407"/>
  <c r="X407"/>
  <c r="AA407"/>
  <c r="V407"/>
  <c r="W407"/>
  <c r="U407"/>
  <c r="S407"/>
  <c r="Q407"/>
  <c r="Y407"/>
  <c r="Z407"/>
  <c r="V403"/>
  <c r="X403"/>
  <c r="Z403"/>
  <c r="U403"/>
  <c r="T403"/>
  <c r="S403"/>
  <c r="AA403"/>
  <c r="P403"/>
  <c r="Q403"/>
  <c r="W403"/>
  <c r="R403"/>
  <c r="Y403"/>
  <c r="S397"/>
  <c r="R397"/>
  <c r="U397"/>
  <c r="W397"/>
  <c r="P397"/>
  <c r="Q397"/>
  <c r="X397"/>
  <c r="V397"/>
  <c r="T397"/>
  <c r="AA397"/>
  <c r="Y397"/>
  <c r="Z397"/>
  <c r="W393"/>
  <c r="S393"/>
  <c r="U393"/>
  <c r="Q393"/>
  <c r="AA393"/>
  <c r="T393"/>
  <c r="Z393"/>
  <c r="X393"/>
  <c r="P393"/>
  <c r="Y393"/>
  <c r="V393"/>
  <c r="R393"/>
  <c r="X387"/>
  <c r="U387"/>
  <c r="AA387"/>
  <c r="S387"/>
  <c r="W387"/>
  <c r="P387"/>
  <c r="V387"/>
  <c r="T387"/>
  <c r="Q387"/>
  <c r="Y387"/>
  <c r="R387"/>
  <c r="Z387"/>
  <c r="V383"/>
  <c r="T383"/>
  <c r="Q383"/>
  <c r="P383"/>
  <c r="S383"/>
  <c r="Z383"/>
  <c r="W383"/>
  <c r="X383"/>
  <c r="AA383"/>
  <c r="U383"/>
  <c r="Y383"/>
  <c r="R383"/>
  <c r="S377"/>
  <c r="Q377"/>
  <c r="T377"/>
  <c r="P377"/>
  <c r="W377"/>
  <c r="U377"/>
  <c r="X377"/>
  <c r="AA377"/>
  <c r="V377"/>
  <c r="R377"/>
  <c r="Y377"/>
  <c r="Z377"/>
  <c r="X373"/>
  <c r="Q373"/>
  <c r="W373"/>
  <c r="S373"/>
  <c r="T373"/>
  <c r="V373"/>
  <c r="P373"/>
  <c r="AA373"/>
  <c r="Z373"/>
  <c r="U373"/>
  <c r="R373"/>
  <c r="Y373"/>
  <c r="T367"/>
  <c r="W367"/>
  <c r="X367"/>
  <c r="P367"/>
  <c r="R367"/>
  <c r="Y367"/>
  <c r="S367"/>
  <c r="U367"/>
  <c r="AA367"/>
  <c r="Q367"/>
  <c r="V367"/>
  <c r="Z367"/>
  <c r="AA363"/>
  <c r="S363"/>
  <c r="T363"/>
  <c r="X363"/>
  <c r="V363"/>
  <c r="Q363"/>
  <c r="U363"/>
  <c r="Z363"/>
  <c r="W363"/>
  <c r="P363"/>
  <c r="R363"/>
  <c r="Y363"/>
  <c r="U357"/>
  <c r="X357"/>
  <c r="Q357"/>
  <c r="AA357"/>
  <c r="Y357"/>
  <c r="W357"/>
  <c r="T357"/>
  <c r="P357"/>
  <c r="S357"/>
  <c r="V357"/>
  <c r="R357"/>
  <c r="Z357"/>
  <c r="T353"/>
  <c r="Z353"/>
  <c r="X353"/>
  <c r="V353"/>
  <c r="W353"/>
  <c r="P353"/>
  <c r="R353"/>
  <c r="AA353"/>
  <c r="S353"/>
  <c r="U353"/>
  <c r="Q353"/>
  <c r="Y353"/>
  <c r="X347"/>
  <c r="U347"/>
  <c r="T347"/>
  <c r="AA347"/>
  <c r="Y347"/>
  <c r="W347"/>
  <c r="Q347"/>
  <c r="S347"/>
  <c r="V347"/>
  <c r="P347"/>
  <c r="R347"/>
  <c r="Z347"/>
  <c r="Q343"/>
  <c r="V343"/>
  <c r="X343"/>
  <c r="P343"/>
  <c r="AA343"/>
  <c r="S343"/>
  <c r="T343"/>
  <c r="W343"/>
  <c r="Z343"/>
  <c r="U343"/>
  <c r="R343"/>
  <c r="Y343"/>
  <c r="X337"/>
  <c r="R337"/>
  <c r="S337"/>
  <c r="T337"/>
  <c r="W337"/>
  <c r="P337"/>
  <c r="V337"/>
  <c r="AA337"/>
  <c r="U337"/>
  <c r="Q337"/>
  <c r="Y337"/>
  <c r="Z337"/>
  <c r="Z333"/>
  <c r="X333"/>
  <c r="U333"/>
  <c r="S333"/>
  <c r="R333"/>
  <c r="W333"/>
  <c r="V333"/>
  <c r="P333"/>
  <c r="T333"/>
  <c r="Q333"/>
  <c r="AA333"/>
  <c r="Y333"/>
  <c r="U327"/>
  <c r="W327"/>
  <c r="P327"/>
  <c r="T327"/>
  <c r="R327"/>
  <c r="Y327"/>
  <c r="Q327"/>
  <c r="AA327"/>
  <c r="X327"/>
  <c r="V327"/>
  <c r="S327"/>
  <c r="Z327"/>
  <c r="Q323"/>
  <c r="V323"/>
  <c r="U323"/>
  <c r="Z323"/>
  <c r="P323"/>
  <c r="S323"/>
  <c r="X323"/>
  <c r="T323"/>
  <c r="W323"/>
  <c r="AA323"/>
  <c r="R323"/>
  <c r="Y323"/>
  <c r="T317"/>
  <c r="V317"/>
  <c r="AA317"/>
  <c r="Q317"/>
  <c r="R317"/>
  <c r="P317"/>
  <c r="Y317"/>
  <c r="X317"/>
  <c r="W317"/>
  <c r="U317"/>
  <c r="S317"/>
  <c r="Z317"/>
  <c r="V313"/>
  <c r="P313"/>
  <c r="Z313"/>
  <c r="T313"/>
  <c r="AA313"/>
  <c r="S313"/>
  <c r="U313"/>
  <c r="X313"/>
  <c r="Q313"/>
  <c r="W313"/>
  <c r="R313"/>
  <c r="Y313"/>
  <c r="U307"/>
  <c r="X307"/>
  <c r="Q307"/>
  <c r="S307"/>
  <c r="P307"/>
  <c r="Y307"/>
  <c r="W307"/>
  <c r="T307"/>
  <c r="V307"/>
  <c r="AA307"/>
  <c r="R307"/>
  <c r="Z307"/>
  <c r="P303"/>
  <c r="Q303"/>
  <c r="AA303"/>
  <c r="U303"/>
  <c r="T303"/>
  <c r="R303"/>
  <c r="X303"/>
  <c r="V303"/>
  <c r="S303"/>
  <c r="W303"/>
  <c r="Z303"/>
  <c r="Y303"/>
  <c r="U297"/>
  <c r="AA297"/>
  <c r="R297"/>
  <c r="T297"/>
  <c r="P297"/>
  <c r="Q297"/>
  <c r="Y297"/>
  <c r="Z297"/>
  <c r="X297"/>
  <c r="V297"/>
  <c r="W297"/>
  <c r="S297"/>
  <c r="Q293"/>
  <c r="T293"/>
  <c r="W293"/>
  <c r="AA293"/>
  <c r="U293"/>
  <c r="S293"/>
  <c r="Z293"/>
  <c r="X293"/>
  <c r="V293"/>
  <c r="P293"/>
  <c r="R293"/>
  <c r="Y293"/>
  <c r="X287"/>
  <c r="V287"/>
  <c r="P287"/>
  <c r="Q287"/>
  <c r="AA287"/>
  <c r="Y287"/>
  <c r="Z287"/>
  <c r="W287"/>
  <c r="R287"/>
  <c r="U287"/>
  <c r="T287"/>
  <c r="S287"/>
  <c r="Q283"/>
  <c r="AA283"/>
  <c r="X283"/>
  <c r="T283"/>
  <c r="W283"/>
  <c r="S283"/>
  <c r="V283"/>
  <c r="R283"/>
  <c r="Y283"/>
  <c r="P283"/>
  <c r="Z283"/>
  <c r="U283"/>
  <c r="U277"/>
  <c r="X277"/>
  <c r="P277"/>
  <c r="S277"/>
  <c r="AA277"/>
  <c r="V277"/>
  <c r="T277"/>
  <c r="W277"/>
  <c r="Q277"/>
  <c r="Y277"/>
  <c r="R277"/>
  <c r="Z277"/>
  <c r="S273"/>
  <c r="V273"/>
  <c r="P273"/>
  <c r="W273"/>
  <c r="AA273"/>
  <c r="U273"/>
  <c r="Y273"/>
  <c r="Q273"/>
  <c r="T273"/>
  <c r="Z273"/>
  <c r="X273"/>
  <c r="R273"/>
  <c r="X267"/>
  <c r="P267"/>
  <c r="Q267"/>
  <c r="S267"/>
  <c r="T267"/>
  <c r="W267"/>
  <c r="U267"/>
  <c r="V267"/>
  <c r="AA267"/>
  <c r="Y267"/>
  <c r="R267"/>
  <c r="Z267"/>
  <c r="R263"/>
  <c r="Y263"/>
  <c r="T263"/>
  <c r="X263"/>
  <c r="Q263"/>
  <c r="U263"/>
  <c r="W263"/>
  <c r="P263"/>
  <c r="V263"/>
  <c r="Z263"/>
  <c r="S263"/>
  <c r="AA263"/>
  <c r="X257"/>
  <c r="U257"/>
  <c r="T257"/>
  <c r="R257"/>
  <c r="Y257"/>
  <c r="Z257"/>
  <c r="P257"/>
  <c r="W257"/>
  <c r="V257"/>
  <c r="AA257"/>
  <c r="Q257"/>
  <c r="S257"/>
  <c r="Y253"/>
  <c r="T253"/>
  <c r="S253"/>
  <c r="X253"/>
  <c r="W253"/>
  <c r="Q253"/>
  <c r="R253"/>
  <c r="P253"/>
  <c r="U253"/>
  <c r="V253"/>
  <c r="AA253"/>
  <c r="Z253"/>
  <c r="U1037"/>
  <c r="W1037"/>
  <c r="Q1037"/>
  <c r="T1037"/>
  <c r="Y1037"/>
  <c r="Z1037"/>
  <c r="X1037"/>
  <c r="P1037"/>
  <c r="V1037"/>
  <c r="AA1037"/>
  <c r="S1037"/>
  <c r="R1037"/>
  <c r="X1033"/>
  <c r="Q1033"/>
  <c r="AA1033"/>
  <c r="U1033"/>
  <c r="P1033"/>
  <c r="Y1033"/>
  <c r="R1033"/>
  <c r="V1033"/>
  <c r="W1033"/>
  <c r="Z1033"/>
  <c r="S1033"/>
  <c r="T1033"/>
  <c r="X1027"/>
  <c r="S1027"/>
  <c r="T1027"/>
  <c r="AA1027"/>
  <c r="R1027"/>
  <c r="Z1027"/>
  <c r="U1027"/>
  <c r="W1027"/>
  <c r="Q1027"/>
  <c r="V1027"/>
  <c r="P1027"/>
  <c r="Y1027"/>
  <c r="S1023"/>
  <c r="P1023"/>
  <c r="U1023"/>
  <c r="Q1023"/>
  <c r="Y1023"/>
  <c r="T1023"/>
  <c r="Z1023"/>
  <c r="R1023"/>
  <c r="V1023"/>
  <c r="W1023"/>
  <c r="X1023"/>
  <c r="AA1023"/>
  <c r="R1017"/>
  <c r="U1017"/>
  <c r="P1017"/>
  <c r="W1017"/>
  <c r="Q1017"/>
  <c r="Z1017"/>
  <c r="X1017"/>
  <c r="S1017"/>
  <c r="AA1017"/>
  <c r="V1017"/>
  <c r="T1017"/>
  <c r="Y1017"/>
  <c r="X1013"/>
  <c r="P1013"/>
  <c r="U1013"/>
  <c r="Y1013"/>
  <c r="Z1013"/>
  <c r="W1013"/>
  <c r="AA1013"/>
  <c r="S1013"/>
  <c r="V1013"/>
  <c r="T1013"/>
  <c r="Q1013"/>
  <c r="R1013"/>
  <c r="W1007"/>
  <c r="S1007"/>
  <c r="T1007"/>
  <c r="V1007"/>
  <c r="X1007"/>
  <c r="U1007"/>
  <c r="R1007"/>
  <c r="Q1007"/>
  <c r="P1007"/>
  <c r="AA1007"/>
  <c r="Y1007"/>
  <c r="Z1007"/>
  <c r="U1003"/>
  <c r="S1003"/>
  <c r="R1003"/>
  <c r="P1003"/>
  <c r="Q1003"/>
  <c r="AA1003"/>
  <c r="T1003"/>
  <c r="Z1003"/>
  <c r="X1003"/>
  <c r="V1003"/>
  <c r="W1003"/>
  <c r="Y1003"/>
  <c r="T997"/>
  <c r="P997"/>
  <c r="V997"/>
  <c r="AA997"/>
  <c r="U997"/>
  <c r="Z997"/>
  <c r="X997"/>
  <c r="S997"/>
  <c r="Q997"/>
  <c r="W997"/>
  <c r="R997"/>
  <c r="Y997"/>
  <c r="U993"/>
  <c r="S993"/>
  <c r="Z993"/>
  <c r="AA993"/>
  <c r="R993"/>
  <c r="Q993"/>
  <c r="T993"/>
  <c r="V993"/>
  <c r="X993"/>
  <c r="P993"/>
  <c r="W993"/>
  <c r="Y993"/>
  <c r="W987"/>
  <c r="S987"/>
  <c r="U987"/>
  <c r="T987"/>
  <c r="R987"/>
  <c r="Z987"/>
  <c r="X987"/>
  <c r="Q987"/>
  <c r="P987"/>
  <c r="V987"/>
  <c r="AA987"/>
  <c r="Y987"/>
  <c r="W983"/>
  <c r="U983"/>
  <c r="AA983"/>
  <c r="P983"/>
  <c r="Y983"/>
  <c r="R983"/>
  <c r="Q983"/>
  <c r="S983"/>
  <c r="T983"/>
  <c r="V983"/>
  <c r="X983"/>
  <c r="Z983"/>
  <c r="U977"/>
  <c r="R977"/>
  <c r="V977"/>
  <c r="AA977"/>
  <c r="Y977"/>
  <c r="X977"/>
  <c r="T977"/>
  <c r="P977"/>
  <c r="S977"/>
  <c r="W977"/>
  <c r="Q977"/>
  <c r="Z977"/>
  <c r="V973"/>
  <c r="Z973"/>
  <c r="S973"/>
  <c r="W973"/>
  <c r="Q973"/>
  <c r="R973"/>
  <c r="T973"/>
  <c r="X973"/>
  <c r="U973"/>
  <c r="P973"/>
  <c r="AA973"/>
  <c r="Y973"/>
  <c r="X967"/>
  <c r="W967"/>
  <c r="V967"/>
  <c r="AA967"/>
  <c r="U967"/>
  <c r="S967"/>
  <c r="Q967"/>
  <c r="T967"/>
  <c r="R967"/>
  <c r="P967"/>
  <c r="Y967"/>
  <c r="Z967"/>
  <c r="P963"/>
  <c r="Z963"/>
  <c r="X963"/>
  <c r="V963"/>
  <c r="Y963"/>
  <c r="S963"/>
  <c r="U963"/>
  <c r="T963"/>
  <c r="R963"/>
  <c r="AA963"/>
  <c r="W963"/>
  <c r="Q963"/>
  <c r="Q957"/>
  <c r="S957"/>
  <c r="X957"/>
  <c r="W957"/>
  <c r="T957"/>
  <c r="V957"/>
  <c r="P957"/>
  <c r="AA957"/>
  <c r="R957"/>
  <c r="U957"/>
  <c r="Y957"/>
  <c r="Z957"/>
  <c r="S953"/>
  <c r="U953"/>
  <c r="Z953"/>
  <c r="V953"/>
  <c r="R953"/>
  <c r="AA953"/>
  <c r="T953"/>
  <c r="P953"/>
  <c r="Q953"/>
  <c r="W953"/>
  <c r="X953"/>
  <c r="Y953"/>
  <c r="U947"/>
  <c r="X947"/>
  <c r="AA947"/>
  <c r="T947"/>
  <c r="P947"/>
  <c r="Y947"/>
  <c r="Z947"/>
  <c r="W947"/>
  <c r="S947"/>
  <c r="V947"/>
  <c r="Q947"/>
  <c r="R947"/>
  <c r="T943"/>
  <c r="U943"/>
  <c r="AA943"/>
  <c r="R943"/>
  <c r="P943"/>
  <c r="S943"/>
  <c r="Z943"/>
  <c r="W943"/>
  <c r="Q943"/>
  <c r="V943"/>
  <c r="X943"/>
  <c r="Y943"/>
  <c r="X937"/>
  <c r="U937"/>
  <c r="P937"/>
  <c r="W937"/>
  <c r="AA937"/>
  <c r="Z937"/>
  <c r="V937"/>
  <c r="S937"/>
  <c r="T937"/>
  <c r="R937"/>
  <c r="Q937"/>
  <c r="Y937"/>
  <c r="AA933"/>
  <c r="Z933"/>
  <c r="Q933"/>
  <c r="R933"/>
  <c r="S933"/>
  <c r="W933"/>
  <c r="P933"/>
  <c r="U933"/>
  <c r="T933"/>
  <c r="X933"/>
  <c r="V933"/>
  <c r="Y933"/>
  <c r="X927"/>
  <c r="W927"/>
  <c r="U927"/>
  <c r="AA927"/>
  <c r="S927"/>
  <c r="V927"/>
  <c r="Y927"/>
  <c r="Z927"/>
  <c r="R927"/>
  <c r="Q927"/>
  <c r="T927"/>
  <c r="P927"/>
  <c r="S923"/>
  <c r="P923"/>
  <c r="Z923"/>
  <c r="U923"/>
  <c r="T923"/>
  <c r="V923"/>
  <c r="R923"/>
  <c r="X923"/>
  <c r="AA923"/>
  <c r="W923"/>
  <c r="Q923"/>
  <c r="Y923"/>
  <c r="X917"/>
  <c r="U917"/>
  <c r="AA917"/>
  <c r="V917"/>
  <c r="S917"/>
  <c r="W917"/>
  <c r="T917"/>
  <c r="Q917"/>
  <c r="R917"/>
  <c r="P917"/>
  <c r="Y917"/>
  <c r="Z917"/>
  <c r="R913"/>
  <c r="T913"/>
  <c r="X913"/>
  <c r="S913"/>
  <c r="Q913"/>
  <c r="V913"/>
  <c r="Z913"/>
  <c r="P913"/>
  <c r="AA913"/>
  <c r="U913"/>
  <c r="W913"/>
  <c r="Y913"/>
  <c r="V907"/>
  <c r="P907"/>
  <c r="U907"/>
  <c r="W907"/>
  <c r="X907"/>
  <c r="Q907"/>
  <c r="S907"/>
  <c r="R907"/>
  <c r="AA907"/>
  <c r="T907"/>
  <c r="Z907"/>
  <c r="Y907"/>
  <c r="U903"/>
  <c r="Z903"/>
  <c r="T903"/>
  <c r="AA903"/>
  <c r="R903"/>
  <c r="V903"/>
  <c r="W903"/>
  <c r="S903"/>
  <c r="P903"/>
  <c r="X903"/>
  <c r="Q903"/>
  <c r="Y903"/>
  <c r="W897"/>
  <c r="S897"/>
  <c r="T897"/>
  <c r="P897"/>
  <c r="U897"/>
  <c r="X897"/>
  <c r="V897"/>
  <c r="Q897"/>
  <c r="AA897"/>
  <c r="R897"/>
  <c r="Y897"/>
  <c r="Z897"/>
  <c r="S893"/>
  <c r="R893"/>
  <c r="Z893"/>
  <c r="T893"/>
  <c r="AA893"/>
  <c r="X893"/>
  <c r="U893"/>
  <c r="P893"/>
  <c r="Q893"/>
  <c r="W893"/>
  <c r="V893"/>
  <c r="Y893"/>
  <c r="W887"/>
  <c r="X887"/>
  <c r="AA887"/>
  <c r="P887"/>
  <c r="U887"/>
  <c r="V887"/>
  <c r="Q887"/>
  <c r="S887"/>
  <c r="T887"/>
  <c r="Y887"/>
  <c r="R887"/>
  <c r="Z887"/>
  <c r="P883"/>
  <c r="T883"/>
  <c r="V883"/>
  <c r="AA883"/>
  <c r="U883"/>
  <c r="Q883"/>
  <c r="Y883"/>
  <c r="R883"/>
  <c r="W883"/>
  <c r="Z883"/>
  <c r="X883"/>
  <c r="S883"/>
  <c r="W877"/>
  <c r="Q877"/>
  <c r="R877"/>
  <c r="U877"/>
  <c r="AA877"/>
  <c r="P877"/>
  <c r="X877"/>
  <c r="S877"/>
  <c r="T877"/>
  <c r="Z877"/>
  <c r="V877"/>
  <c r="Y877"/>
  <c r="V873"/>
  <c r="T873"/>
  <c r="U873"/>
  <c r="Q873"/>
  <c r="AA873"/>
  <c r="P873"/>
  <c r="W873"/>
  <c r="S873"/>
  <c r="Z873"/>
  <c r="X873"/>
  <c r="R873"/>
  <c r="Y873"/>
  <c r="X867"/>
  <c r="S867"/>
  <c r="V867"/>
  <c r="W867"/>
  <c r="Q867"/>
  <c r="P867"/>
  <c r="U867"/>
  <c r="AA867"/>
  <c r="R867"/>
  <c r="T867"/>
  <c r="Z867"/>
  <c r="Y867"/>
  <c r="W863"/>
  <c r="T863"/>
  <c r="Y863"/>
  <c r="R863"/>
  <c r="AA863"/>
  <c r="P863"/>
  <c r="Q863"/>
  <c r="Z863"/>
  <c r="X863"/>
  <c r="V863"/>
  <c r="U863"/>
  <c r="S863"/>
  <c r="U857"/>
  <c r="R857"/>
  <c r="AA857"/>
  <c r="W857"/>
  <c r="P857"/>
  <c r="Q857"/>
  <c r="X857"/>
  <c r="V857"/>
  <c r="Y857"/>
  <c r="S857"/>
  <c r="T857"/>
  <c r="Z857"/>
  <c r="S853"/>
  <c r="Z853"/>
  <c r="R853"/>
  <c r="Q853"/>
  <c r="AA853"/>
  <c r="V853"/>
  <c r="T853"/>
  <c r="P853"/>
  <c r="X853"/>
  <c r="U853"/>
  <c r="Y853"/>
  <c r="W853"/>
  <c r="X847"/>
  <c r="S847"/>
  <c r="V847"/>
  <c r="Q847"/>
  <c r="W847"/>
  <c r="U847"/>
  <c r="R847"/>
  <c r="T847"/>
  <c r="P847"/>
  <c r="Y847"/>
  <c r="AA847"/>
  <c r="Z847"/>
  <c r="X843"/>
  <c r="AA843"/>
  <c r="V843"/>
  <c r="S843"/>
  <c r="Q843"/>
  <c r="Z843"/>
  <c r="U843"/>
  <c r="W843"/>
  <c r="T843"/>
  <c r="P843"/>
  <c r="Y843"/>
  <c r="R843"/>
  <c r="AA837"/>
  <c r="X837"/>
  <c r="Y837"/>
  <c r="W837"/>
  <c r="U837"/>
  <c r="Q837"/>
  <c r="P837"/>
  <c r="R837"/>
  <c r="V837"/>
  <c r="S837"/>
  <c r="T837"/>
  <c r="Z837"/>
  <c r="AA833"/>
  <c r="W833"/>
  <c r="T833"/>
  <c r="V833"/>
  <c r="Q833"/>
  <c r="Z833"/>
  <c r="S833"/>
  <c r="R833"/>
  <c r="U833"/>
  <c r="P833"/>
  <c r="X833"/>
  <c r="Y833"/>
  <c r="X827"/>
  <c r="V827"/>
  <c r="T827"/>
  <c r="R827"/>
  <c r="U827"/>
  <c r="W827"/>
  <c r="Q827"/>
  <c r="S827"/>
  <c r="P827"/>
  <c r="AA827"/>
  <c r="Y827"/>
  <c r="Z827"/>
  <c r="U823"/>
  <c r="Z823"/>
  <c r="X823"/>
  <c r="AA823"/>
  <c r="Q823"/>
  <c r="W823"/>
  <c r="P823"/>
  <c r="T823"/>
  <c r="V823"/>
  <c r="S823"/>
  <c r="Y823"/>
  <c r="R823"/>
  <c r="U817"/>
  <c r="W817"/>
  <c r="P817"/>
  <c r="AA817"/>
  <c r="R817"/>
  <c r="Y817"/>
  <c r="X817"/>
  <c r="V817"/>
  <c r="Q817"/>
  <c r="T817"/>
  <c r="S817"/>
  <c r="Z817"/>
  <c r="S813"/>
  <c r="P813"/>
  <c r="Z813"/>
  <c r="W813"/>
  <c r="U813"/>
  <c r="Q813"/>
  <c r="R813"/>
  <c r="Y813"/>
  <c r="T813"/>
  <c r="AA813"/>
  <c r="X813"/>
  <c r="V813"/>
  <c r="W807"/>
  <c r="U807"/>
  <c r="Q807"/>
  <c r="S807"/>
  <c r="AA807"/>
  <c r="X807"/>
  <c r="V807"/>
  <c r="R807"/>
  <c r="P807"/>
  <c r="T807"/>
  <c r="Y807"/>
  <c r="Z807"/>
  <c r="U803"/>
  <c r="Z803"/>
  <c r="P803"/>
  <c r="T803"/>
  <c r="AA803"/>
  <c r="V803"/>
  <c r="X803"/>
  <c r="W803"/>
  <c r="S803"/>
  <c r="Q803"/>
  <c r="Y803"/>
  <c r="R803"/>
  <c r="Q797"/>
  <c r="P797"/>
  <c r="AA797"/>
  <c r="S797"/>
  <c r="T797"/>
  <c r="W797"/>
  <c r="X797"/>
  <c r="U797"/>
  <c r="R797"/>
  <c r="V797"/>
  <c r="Y797"/>
  <c r="Z797"/>
  <c r="V793"/>
  <c r="X793"/>
  <c r="U793"/>
  <c r="S793"/>
  <c r="AA793"/>
  <c r="P793"/>
  <c r="W793"/>
  <c r="T793"/>
  <c r="Z793"/>
  <c r="Q793"/>
  <c r="R793"/>
  <c r="Y793"/>
  <c r="X787"/>
  <c r="W787"/>
  <c r="P787"/>
  <c r="S787"/>
  <c r="U787"/>
  <c r="Y787"/>
  <c r="Q787"/>
  <c r="AA787"/>
  <c r="V787"/>
  <c r="T787"/>
  <c r="R787"/>
  <c r="Z787"/>
  <c r="Q783"/>
  <c r="V783"/>
  <c r="Z783"/>
  <c r="S783"/>
  <c r="AA783"/>
  <c r="T783"/>
  <c r="R783"/>
  <c r="P783"/>
  <c r="X783"/>
  <c r="U783"/>
  <c r="W783"/>
  <c r="Y783"/>
  <c r="U777"/>
  <c r="Q777"/>
  <c r="X777"/>
  <c r="P777"/>
  <c r="S777"/>
  <c r="T777"/>
  <c r="V777"/>
  <c r="W777"/>
  <c r="AA777"/>
  <c r="R777"/>
  <c r="Y777"/>
  <c r="Z777"/>
  <c r="P773"/>
  <c r="U773"/>
  <c r="W773"/>
  <c r="Q773"/>
  <c r="AA773"/>
  <c r="V773"/>
  <c r="X773"/>
  <c r="S773"/>
  <c r="Z773"/>
  <c r="T773"/>
  <c r="Y773"/>
  <c r="R773"/>
  <c r="X767"/>
  <c r="V767"/>
  <c r="AA767"/>
  <c r="S767"/>
  <c r="R767"/>
  <c r="W767"/>
  <c r="U767"/>
  <c r="P767"/>
  <c r="Q767"/>
  <c r="T767"/>
  <c r="Y767"/>
  <c r="Z767"/>
  <c r="U763"/>
  <c r="AA763"/>
  <c r="Z763"/>
  <c r="T763"/>
  <c r="X763"/>
  <c r="W763"/>
  <c r="Q763"/>
  <c r="V763"/>
  <c r="P763"/>
  <c r="S763"/>
  <c r="Y763"/>
  <c r="R763"/>
  <c r="AA757"/>
  <c r="U757"/>
  <c r="Q757"/>
  <c r="S757"/>
  <c r="V757"/>
  <c r="T757"/>
  <c r="Y757"/>
  <c r="Z757"/>
  <c r="W757"/>
  <c r="X757"/>
  <c r="P757"/>
  <c r="R757"/>
  <c r="T753"/>
  <c r="P753"/>
  <c r="X753"/>
  <c r="R753"/>
  <c r="S753"/>
  <c r="V753"/>
  <c r="Q753"/>
  <c r="U753"/>
  <c r="Z753"/>
  <c r="AA753"/>
  <c r="W753"/>
  <c r="Y753"/>
  <c r="X747"/>
  <c r="V747"/>
  <c r="U747"/>
  <c r="Q747"/>
  <c r="R747"/>
  <c r="P747"/>
  <c r="Y747"/>
  <c r="W747"/>
  <c r="AA747"/>
  <c r="T747"/>
  <c r="S747"/>
  <c r="Z747"/>
  <c r="Z743"/>
  <c r="AA743"/>
  <c r="Q743"/>
  <c r="V743"/>
  <c r="U743"/>
  <c r="W743"/>
  <c r="P743"/>
  <c r="X743"/>
  <c r="T743"/>
  <c r="S743"/>
  <c r="R743"/>
  <c r="Y743"/>
  <c r="Q738"/>
  <c r="AA738"/>
  <c r="Z738"/>
  <c r="Y738"/>
  <c r="X738"/>
  <c r="U738"/>
  <c r="V738"/>
  <c r="W738"/>
  <c r="P738"/>
  <c r="S738"/>
  <c r="T738"/>
  <c r="R738"/>
  <c r="W732"/>
  <c r="U732"/>
  <c r="AA732"/>
  <c r="Q732"/>
  <c r="S732"/>
  <c r="V732"/>
  <c r="R732"/>
  <c r="Y732"/>
  <c r="Z732"/>
  <c r="X732"/>
  <c r="P732"/>
  <c r="T732"/>
  <c r="V728"/>
  <c r="U728"/>
  <c r="Q728"/>
  <c r="X728"/>
  <c r="AA728"/>
  <c r="W728"/>
  <c r="P728"/>
  <c r="R728"/>
  <c r="S728"/>
  <c r="Z728"/>
  <c r="T728"/>
  <c r="Y728"/>
  <c r="U722"/>
  <c r="X722"/>
  <c r="V722"/>
  <c r="Q722"/>
  <c r="P722"/>
  <c r="R722"/>
  <c r="Y722"/>
  <c r="Z722"/>
  <c r="W722"/>
  <c r="S722"/>
  <c r="AA722"/>
  <c r="T722"/>
  <c r="AA718"/>
  <c r="X718"/>
  <c r="U718"/>
  <c r="Z718"/>
  <c r="P718"/>
  <c r="V718"/>
  <c r="Q718"/>
  <c r="T718"/>
  <c r="S718"/>
  <c r="W718"/>
  <c r="R718"/>
  <c r="Y718"/>
  <c r="X712"/>
  <c r="V712"/>
  <c r="Q712"/>
  <c r="T712"/>
  <c r="R712"/>
  <c r="U712"/>
  <c r="Y712"/>
  <c r="W712"/>
  <c r="S712"/>
  <c r="P712"/>
  <c r="AA712"/>
  <c r="Z712"/>
  <c r="T708"/>
  <c r="Z708"/>
  <c r="U708"/>
  <c r="R708"/>
  <c r="AA708"/>
  <c r="S708"/>
  <c r="V708"/>
  <c r="Q708"/>
  <c r="W708"/>
  <c r="P708"/>
  <c r="X708"/>
  <c r="Y708"/>
  <c r="W702"/>
  <c r="V702"/>
  <c r="P702"/>
  <c r="S702"/>
  <c r="X702"/>
  <c r="U702"/>
  <c r="R702"/>
  <c r="T702"/>
  <c r="Q702"/>
  <c r="AA702"/>
  <c r="Y702"/>
  <c r="Z702"/>
  <c r="AA698"/>
  <c r="T698"/>
  <c r="Q698"/>
  <c r="U698"/>
  <c r="Z698"/>
  <c r="X698"/>
  <c r="R698"/>
  <c r="Y698"/>
  <c r="V698"/>
  <c r="S698"/>
  <c r="W698"/>
  <c r="P698"/>
  <c r="X692"/>
  <c r="S692"/>
  <c r="Q692"/>
  <c r="V692"/>
  <c r="AA692"/>
  <c r="R692"/>
  <c r="Z692"/>
  <c r="P692"/>
  <c r="W692"/>
  <c r="U692"/>
  <c r="T692"/>
  <c r="Y692"/>
  <c r="S688"/>
  <c r="AA688"/>
  <c r="W688"/>
  <c r="Q688"/>
  <c r="X688"/>
  <c r="Z688"/>
  <c r="V688"/>
  <c r="T688"/>
  <c r="P688"/>
  <c r="U688"/>
  <c r="R688"/>
  <c r="Y688"/>
  <c r="U682"/>
  <c r="R682"/>
  <c r="AA682"/>
  <c r="Y682"/>
  <c r="W682"/>
  <c r="P682"/>
  <c r="X682"/>
  <c r="Q682"/>
  <c r="V682"/>
  <c r="S682"/>
  <c r="T682"/>
  <c r="Z682"/>
  <c r="V678"/>
  <c r="U678"/>
  <c r="Q678"/>
  <c r="AA678"/>
  <c r="Z678"/>
  <c r="T678"/>
  <c r="R678"/>
  <c r="Y678"/>
  <c r="S678"/>
  <c r="X678"/>
  <c r="P678"/>
  <c r="W678"/>
  <c r="W672"/>
  <c r="T672"/>
  <c r="AA672"/>
  <c r="V672"/>
  <c r="S672"/>
  <c r="R672"/>
  <c r="X672"/>
  <c r="P672"/>
  <c r="U672"/>
  <c r="Q672"/>
  <c r="Y672"/>
  <c r="Z672"/>
  <c r="Q668"/>
  <c r="AA668"/>
  <c r="P668"/>
  <c r="T668"/>
  <c r="W668"/>
  <c r="Z668"/>
  <c r="U668"/>
  <c r="S668"/>
  <c r="X668"/>
  <c r="Y668"/>
  <c r="V668"/>
  <c r="R668"/>
  <c r="U662"/>
  <c r="R662"/>
  <c r="AA662"/>
  <c r="V662"/>
  <c r="Q662"/>
  <c r="T662"/>
  <c r="P662"/>
  <c r="Y662"/>
  <c r="X662"/>
  <c r="W662"/>
  <c r="S662"/>
  <c r="Z662"/>
  <c r="T658"/>
  <c r="Z658"/>
  <c r="S658"/>
  <c r="Y658"/>
  <c r="R658"/>
  <c r="AA658"/>
  <c r="Q658"/>
  <c r="P658"/>
  <c r="W658"/>
  <c r="V658"/>
  <c r="U658"/>
  <c r="X658"/>
  <c r="X652"/>
  <c r="T652"/>
  <c r="AA652"/>
  <c r="Y652"/>
  <c r="R652"/>
  <c r="U652"/>
  <c r="P652"/>
  <c r="W652"/>
  <c r="V652"/>
  <c r="S652"/>
  <c r="Q652"/>
  <c r="Z652"/>
  <c r="AA648"/>
  <c r="V648"/>
  <c r="S648"/>
  <c r="Z648"/>
  <c r="R648"/>
  <c r="Y648"/>
  <c r="T648"/>
  <c r="Q648"/>
  <c r="P648"/>
  <c r="W648"/>
  <c r="X648"/>
  <c r="U648"/>
  <c r="W642"/>
  <c r="R642"/>
  <c r="P642"/>
  <c r="AA642"/>
  <c r="X642"/>
  <c r="U642"/>
  <c r="Q642"/>
  <c r="S642"/>
  <c r="V642"/>
  <c r="T642"/>
  <c r="Y642"/>
  <c r="Z642"/>
  <c r="T638"/>
  <c r="P638"/>
  <c r="V638"/>
  <c r="Q638"/>
  <c r="S638"/>
  <c r="X638"/>
  <c r="R638"/>
  <c r="W638"/>
  <c r="U638"/>
  <c r="AA638"/>
  <c r="Z638"/>
  <c r="Y638"/>
  <c r="X632"/>
  <c r="W632"/>
  <c r="Q632"/>
  <c r="V632"/>
  <c r="R632"/>
  <c r="P632"/>
  <c r="Z632"/>
  <c r="AA632"/>
  <c r="S632"/>
  <c r="T632"/>
  <c r="U632"/>
  <c r="Y632"/>
  <c r="V628"/>
  <c r="Q628"/>
  <c r="U628"/>
  <c r="T628"/>
  <c r="W628"/>
  <c r="Y628"/>
  <c r="R628"/>
  <c r="AA628"/>
  <c r="Z628"/>
  <c r="P628"/>
  <c r="X628"/>
  <c r="S628"/>
  <c r="W622"/>
  <c r="Q622"/>
  <c r="T622"/>
  <c r="V622"/>
  <c r="R622"/>
  <c r="S622"/>
  <c r="Z622"/>
  <c r="X622"/>
  <c r="U622"/>
  <c r="P622"/>
  <c r="AA622"/>
  <c r="Y622"/>
  <c r="U618"/>
  <c r="X618"/>
  <c r="S618"/>
  <c r="P618"/>
  <c r="Q618"/>
  <c r="W618"/>
  <c r="R618"/>
  <c r="Y618"/>
  <c r="AA618"/>
  <c r="V618"/>
  <c r="T618"/>
  <c r="Z618"/>
  <c r="X612"/>
  <c r="P612"/>
  <c r="U612"/>
  <c r="Q612"/>
  <c r="V612"/>
  <c r="R612"/>
  <c r="W612"/>
  <c r="AA612"/>
  <c r="T612"/>
  <c r="S612"/>
  <c r="Y612"/>
  <c r="Z612"/>
  <c r="AA608"/>
  <c r="T608"/>
  <c r="Q608"/>
  <c r="S608"/>
  <c r="X608"/>
  <c r="P608"/>
  <c r="Z608"/>
  <c r="Y608"/>
  <c r="V608"/>
  <c r="U608"/>
  <c r="W608"/>
  <c r="R608"/>
  <c r="W602"/>
  <c r="Q602"/>
  <c r="T602"/>
  <c r="V602"/>
  <c r="Y602"/>
  <c r="Z602"/>
  <c r="X602"/>
  <c r="U602"/>
  <c r="P602"/>
  <c r="AA602"/>
  <c r="R602"/>
  <c r="S602"/>
  <c r="Q598"/>
  <c r="S598"/>
  <c r="X598"/>
  <c r="W598"/>
  <c r="Z598"/>
  <c r="Y598"/>
  <c r="R598"/>
  <c r="AA598"/>
  <c r="V598"/>
  <c r="T598"/>
  <c r="P598"/>
  <c r="U598"/>
  <c r="X592"/>
  <c r="W592"/>
  <c r="V592"/>
  <c r="T592"/>
  <c r="Q592"/>
  <c r="R592"/>
  <c r="U592"/>
  <c r="P592"/>
  <c r="AA592"/>
  <c r="S592"/>
  <c r="Y592"/>
  <c r="Z592"/>
  <c r="V588"/>
  <c r="Z588"/>
  <c r="P588"/>
  <c r="Q588"/>
  <c r="W588"/>
  <c r="U588"/>
  <c r="R588"/>
  <c r="T588"/>
  <c r="X588"/>
  <c r="AA588"/>
  <c r="S588"/>
  <c r="Y588"/>
  <c r="Q582"/>
  <c r="V582"/>
  <c r="T582"/>
  <c r="AA582"/>
  <c r="W582"/>
  <c r="P582"/>
  <c r="S582"/>
  <c r="X582"/>
  <c r="U582"/>
  <c r="R582"/>
  <c r="Y582"/>
  <c r="Z582"/>
  <c r="Q578"/>
  <c r="S578"/>
  <c r="Z578"/>
  <c r="X578"/>
  <c r="P578"/>
  <c r="R578"/>
  <c r="AA578"/>
  <c r="V578"/>
  <c r="T578"/>
  <c r="W578"/>
  <c r="U578"/>
  <c r="Y578"/>
  <c r="X572"/>
  <c r="P572"/>
  <c r="U572"/>
  <c r="T572"/>
  <c r="Q572"/>
  <c r="V572"/>
  <c r="Z572"/>
  <c r="W572"/>
  <c r="AA572"/>
  <c r="S572"/>
  <c r="Y572"/>
  <c r="R572"/>
  <c r="S568"/>
  <c r="T568"/>
  <c r="Q568"/>
  <c r="U568"/>
  <c r="W568"/>
  <c r="X568"/>
  <c r="Y568"/>
  <c r="AA568"/>
  <c r="V568"/>
  <c r="Z568"/>
  <c r="P568"/>
  <c r="R568"/>
  <c r="W562"/>
  <c r="S562"/>
  <c r="P562"/>
  <c r="Q562"/>
  <c r="Z562"/>
  <c r="U562"/>
  <c r="X562"/>
  <c r="R562"/>
  <c r="V562"/>
  <c r="T562"/>
  <c r="AA562"/>
  <c r="Y562"/>
  <c r="Q558"/>
  <c r="X558"/>
  <c r="Z558"/>
  <c r="AA558"/>
  <c r="T558"/>
  <c r="S558"/>
  <c r="R558"/>
  <c r="W558"/>
  <c r="P558"/>
  <c r="V558"/>
  <c r="U558"/>
  <c r="Y558"/>
  <c r="X552"/>
  <c r="Q552"/>
  <c r="AA552"/>
  <c r="T552"/>
  <c r="R552"/>
  <c r="Y552"/>
  <c r="Z552"/>
  <c r="W552"/>
  <c r="V552"/>
  <c r="S552"/>
  <c r="U552"/>
  <c r="P552"/>
  <c r="AA548"/>
  <c r="S548"/>
  <c r="Z548"/>
  <c r="P548"/>
  <c r="U548"/>
  <c r="Y548"/>
  <c r="V548"/>
  <c r="T548"/>
  <c r="Q548"/>
  <c r="W548"/>
  <c r="X548"/>
  <c r="R548"/>
  <c r="W542"/>
  <c r="U542"/>
  <c r="P542"/>
  <c r="Q542"/>
  <c r="X542"/>
  <c r="V542"/>
  <c r="AA542"/>
  <c r="T542"/>
  <c r="R542"/>
  <c r="S542"/>
  <c r="Y542"/>
  <c r="Z542"/>
  <c r="AA538"/>
  <c r="Q538"/>
  <c r="T538"/>
  <c r="X538"/>
  <c r="V538"/>
  <c r="S538"/>
  <c r="P538"/>
  <c r="U538"/>
  <c r="W538"/>
  <c r="Z538"/>
  <c r="Y538"/>
  <c r="R538"/>
  <c r="X532"/>
  <c r="U532"/>
  <c r="P532"/>
  <c r="W532"/>
  <c r="V532"/>
  <c r="Q532"/>
  <c r="S532"/>
  <c r="T532"/>
  <c r="AA532"/>
  <c r="Y532"/>
  <c r="R532"/>
  <c r="Z532"/>
  <c r="Q528"/>
  <c r="T528"/>
  <c r="V528"/>
  <c r="U528"/>
  <c r="W528"/>
  <c r="S528"/>
  <c r="Z528"/>
  <c r="R528"/>
  <c r="Y528"/>
  <c r="AA528"/>
  <c r="P528"/>
  <c r="X528"/>
  <c r="W522"/>
  <c r="P522"/>
  <c r="S522"/>
  <c r="Q522"/>
  <c r="X522"/>
  <c r="R522"/>
  <c r="Y522"/>
  <c r="Z522"/>
  <c r="V522"/>
  <c r="U522"/>
  <c r="T522"/>
  <c r="AA522"/>
  <c r="P518"/>
  <c r="T518"/>
  <c r="Q518"/>
  <c r="U518"/>
  <c r="W518"/>
  <c r="R518"/>
  <c r="AA518"/>
  <c r="S518"/>
  <c r="V518"/>
  <c r="Z518"/>
  <c r="X518"/>
  <c r="Y518"/>
  <c r="R512"/>
  <c r="T512"/>
  <c r="X512"/>
  <c r="W512"/>
  <c r="P512"/>
  <c r="V512"/>
  <c r="U512"/>
  <c r="Q512"/>
  <c r="Y512"/>
  <c r="S512"/>
  <c r="AA512"/>
  <c r="Z512"/>
  <c r="S508"/>
  <c r="V508"/>
  <c r="Q508"/>
  <c r="P508"/>
  <c r="U508"/>
  <c r="Y508"/>
  <c r="AA508"/>
  <c r="T508"/>
  <c r="X508"/>
  <c r="W508"/>
  <c r="Z508"/>
  <c r="R508"/>
  <c r="W502"/>
  <c r="P502"/>
  <c r="Q502"/>
  <c r="S502"/>
  <c r="V502"/>
  <c r="X502"/>
  <c r="U502"/>
  <c r="AA502"/>
  <c r="R502"/>
  <c r="Y502"/>
  <c r="Z502"/>
  <c r="T502"/>
  <c r="AA498"/>
  <c r="T498"/>
  <c r="Q498"/>
  <c r="P498"/>
  <c r="V498"/>
  <c r="S498"/>
  <c r="W498"/>
  <c r="X498"/>
  <c r="Y498"/>
  <c r="R498"/>
  <c r="U498"/>
  <c r="Z498"/>
  <c r="X492"/>
  <c r="P492"/>
  <c r="U492"/>
  <c r="W492"/>
  <c r="S492"/>
  <c r="AA492"/>
  <c r="T492"/>
  <c r="Q492"/>
  <c r="R492"/>
  <c r="Z492"/>
  <c r="V492"/>
  <c r="Y492"/>
  <c r="X488"/>
  <c r="W488"/>
  <c r="V488"/>
  <c r="P488"/>
  <c r="S488"/>
  <c r="Z488"/>
  <c r="Q488"/>
  <c r="U488"/>
  <c r="Y488"/>
  <c r="T488"/>
  <c r="AA488"/>
  <c r="R488"/>
  <c r="X482"/>
  <c r="U482"/>
  <c r="W482"/>
  <c r="V482"/>
  <c r="R482"/>
  <c r="S482"/>
  <c r="Q482"/>
  <c r="P482"/>
  <c r="AA482"/>
  <c r="T482"/>
  <c r="Y482"/>
  <c r="Z482"/>
  <c r="V478"/>
  <c r="P478"/>
  <c r="X478"/>
  <c r="S478"/>
  <c r="U478"/>
  <c r="T478"/>
  <c r="W478"/>
  <c r="AA478"/>
  <c r="Z478"/>
  <c r="Q478"/>
  <c r="R478"/>
  <c r="Y478"/>
  <c r="AA472"/>
  <c r="S472"/>
  <c r="R472"/>
  <c r="W472"/>
  <c r="X472"/>
  <c r="V472"/>
  <c r="T472"/>
  <c r="P472"/>
  <c r="U472"/>
  <c r="Q472"/>
  <c r="Z472"/>
  <c r="Y472"/>
  <c r="Z468"/>
  <c r="W468"/>
  <c r="V468"/>
  <c r="Q468"/>
  <c r="P468"/>
  <c r="S468"/>
  <c r="Y468"/>
  <c r="X468"/>
  <c r="U468"/>
  <c r="T468"/>
  <c r="AA468"/>
  <c r="R468"/>
  <c r="W462"/>
  <c r="X462"/>
  <c r="U462"/>
  <c r="P462"/>
  <c r="V462"/>
  <c r="AA462"/>
  <c r="Q462"/>
  <c r="T462"/>
  <c r="R462"/>
  <c r="Y462"/>
  <c r="Z462"/>
  <c r="S462"/>
  <c r="Z458"/>
  <c r="T458"/>
  <c r="Q458"/>
  <c r="AA458"/>
  <c r="R458"/>
  <c r="U458"/>
  <c r="X458"/>
  <c r="W458"/>
  <c r="V458"/>
  <c r="S458"/>
  <c r="P458"/>
  <c r="Y458"/>
  <c r="R452"/>
  <c r="S452"/>
  <c r="Q452"/>
  <c r="P452"/>
  <c r="X452"/>
  <c r="T452"/>
  <c r="V452"/>
  <c r="W452"/>
  <c r="AA452"/>
  <c r="U452"/>
  <c r="Z452"/>
  <c r="Y452"/>
  <c r="AA448"/>
  <c r="X448"/>
  <c r="Q448"/>
  <c r="Z448"/>
  <c r="P448"/>
  <c r="S448"/>
  <c r="V448"/>
  <c r="U448"/>
  <c r="T448"/>
  <c r="W448"/>
  <c r="Y448"/>
  <c r="R448"/>
  <c r="X442"/>
  <c r="U442"/>
  <c r="W442"/>
  <c r="T442"/>
  <c r="S442"/>
  <c r="P442"/>
  <c r="AA442"/>
  <c r="R442"/>
  <c r="V442"/>
  <c r="Q442"/>
  <c r="Z442"/>
  <c r="Y442"/>
  <c r="AA438"/>
  <c r="T438"/>
  <c r="W438"/>
  <c r="Q438"/>
  <c r="P438"/>
  <c r="S438"/>
  <c r="X438"/>
  <c r="V438"/>
  <c r="U438"/>
  <c r="Z438"/>
  <c r="R438"/>
  <c r="Y438"/>
  <c r="X432"/>
  <c r="T432"/>
  <c r="S432"/>
  <c r="P432"/>
  <c r="Q432"/>
  <c r="V432"/>
  <c r="U432"/>
  <c r="R432"/>
  <c r="AA432"/>
  <c r="W432"/>
  <c r="Y432"/>
  <c r="Z432"/>
  <c r="AA428"/>
  <c r="X428"/>
  <c r="W428"/>
  <c r="Z428"/>
  <c r="U428"/>
  <c r="V428"/>
  <c r="S428"/>
  <c r="T428"/>
  <c r="R428"/>
  <c r="Q428"/>
  <c r="P428"/>
  <c r="Y428"/>
  <c r="P422"/>
  <c r="AA422"/>
  <c r="V422"/>
  <c r="S422"/>
  <c r="U422"/>
  <c r="T422"/>
  <c r="X422"/>
  <c r="Q422"/>
  <c r="W422"/>
  <c r="R422"/>
  <c r="Y422"/>
  <c r="Z422"/>
  <c r="Z418"/>
  <c r="Q418"/>
  <c r="V418"/>
  <c r="AA418"/>
  <c r="U418"/>
  <c r="S418"/>
  <c r="X418"/>
  <c r="P418"/>
  <c r="T418"/>
  <c r="W418"/>
  <c r="R418"/>
  <c r="Y418"/>
  <c r="U412"/>
  <c r="W412"/>
  <c r="AA412"/>
  <c r="S412"/>
  <c r="Q412"/>
  <c r="X412"/>
  <c r="T412"/>
  <c r="V412"/>
  <c r="P412"/>
  <c r="R412"/>
  <c r="Y412"/>
  <c r="Z412"/>
  <c r="U408"/>
  <c r="T408"/>
  <c r="X408"/>
  <c r="P408"/>
  <c r="S408"/>
  <c r="R408"/>
  <c r="Z408"/>
  <c r="V408"/>
  <c r="W408"/>
  <c r="Q408"/>
  <c r="AA408"/>
  <c r="Y408"/>
  <c r="W402"/>
  <c r="U402"/>
  <c r="V402"/>
  <c r="AA402"/>
  <c r="X402"/>
  <c r="S402"/>
  <c r="T402"/>
  <c r="R402"/>
  <c r="P402"/>
  <c r="Q402"/>
  <c r="Y402"/>
  <c r="Z402"/>
  <c r="W398"/>
  <c r="S398"/>
  <c r="Z398"/>
  <c r="P398"/>
  <c r="U398"/>
  <c r="V398"/>
  <c r="X398"/>
  <c r="T398"/>
  <c r="Q398"/>
  <c r="R398"/>
  <c r="AA398"/>
  <c r="Y398"/>
  <c r="W392"/>
  <c r="U392"/>
  <c r="Q392"/>
  <c r="V392"/>
  <c r="S392"/>
  <c r="AA392"/>
  <c r="X392"/>
  <c r="T392"/>
  <c r="P392"/>
  <c r="R392"/>
  <c r="Y392"/>
  <c r="Z392"/>
  <c r="P388"/>
  <c r="Q388"/>
  <c r="T388"/>
  <c r="V388"/>
  <c r="W388"/>
  <c r="Z388"/>
  <c r="AA388"/>
  <c r="U388"/>
  <c r="X388"/>
  <c r="S388"/>
  <c r="R388"/>
  <c r="Y388"/>
  <c r="W382"/>
  <c r="X382"/>
  <c r="S382"/>
  <c r="P382"/>
  <c r="AA382"/>
  <c r="U382"/>
  <c r="T382"/>
  <c r="Q382"/>
  <c r="V382"/>
  <c r="R382"/>
  <c r="Z382"/>
  <c r="Y382"/>
  <c r="W378"/>
  <c r="X378"/>
  <c r="AA378"/>
  <c r="U378"/>
  <c r="P378"/>
  <c r="S378"/>
  <c r="V378"/>
  <c r="Z378"/>
  <c r="Q378"/>
  <c r="T378"/>
  <c r="R378"/>
  <c r="Y378"/>
  <c r="U372"/>
  <c r="W372"/>
  <c r="Q372"/>
  <c r="V372"/>
  <c r="S372"/>
  <c r="AA372"/>
  <c r="X372"/>
  <c r="P372"/>
  <c r="T372"/>
  <c r="R372"/>
  <c r="Y372"/>
  <c r="Z372"/>
  <c r="V368"/>
  <c r="AA368"/>
  <c r="T368"/>
  <c r="P368"/>
  <c r="Q368"/>
  <c r="S368"/>
  <c r="U368"/>
  <c r="X368"/>
  <c r="Z368"/>
  <c r="W368"/>
  <c r="R368"/>
  <c r="Y368"/>
  <c r="X362"/>
  <c r="T362"/>
  <c r="V362"/>
  <c r="Q362"/>
  <c r="P362"/>
  <c r="W362"/>
  <c r="U362"/>
  <c r="AA362"/>
  <c r="R362"/>
  <c r="S362"/>
  <c r="Y362"/>
  <c r="Z362"/>
  <c r="T358"/>
  <c r="AA358"/>
  <c r="Z358"/>
  <c r="V358"/>
  <c r="Q358"/>
  <c r="W358"/>
  <c r="S358"/>
  <c r="U358"/>
  <c r="P358"/>
  <c r="X358"/>
  <c r="Y358"/>
  <c r="R358"/>
  <c r="X352"/>
  <c r="S352"/>
  <c r="R352"/>
  <c r="W352"/>
  <c r="AA352"/>
  <c r="U352"/>
  <c r="P352"/>
  <c r="Y352"/>
  <c r="T352"/>
  <c r="Q352"/>
  <c r="V352"/>
  <c r="Z352"/>
  <c r="AA348"/>
  <c r="U348"/>
  <c r="Q348"/>
  <c r="W348"/>
  <c r="V348"/>
  <c r="X348"/>
  <c r="S348"/>
  <c r="Z348"/>
  <c r="P348"/>
  <c r="T348"/>
  <c r="Y348"/>
  <c r="R348"/>
  <c r="AA342"/>
  <c r="W342"/>
  <c r="U342"/>
  <c r="R342"/>
  <c r="V342"/>
  <c r="X342"/>
  <c r="P342"/>
  <c r="Q342"/>
  <c r="S342"/>
  <c r="T342"/>
  <c r="Y342"/>
  <c r="Z342"/>
  <c r="Q338"/>
  <c r="AA338"/>
  <c r="X338"/>
  <c r="T338"/>
  <c r="U338"/>
  <c r="V338"/>
  <c r="R338"/>
  <c r="S338"/>
  <c r="W338"/>
  <c r="P338"/>
  <c r="Z338"/>
  <c r="Y338"/>
  <c r="T332"/>
  <c r="W332"/>
  <c r="AA332"/>
  <c r="P332"/>
  <c r="X332"/>
  <c r="S332"/>
  <c r="V332"/>
  <c r="U332"/>
  <c r="Q332"/>
  <c r="R332"/>
  <c r="Y332"/>
  <c r="Z332"/>
  <c r="W328"/>
  <c r="AA328"/>
  <c r="U328"/>
  <c r="S328"/>
  <c r="Z328"/>
  <c r="V328"/>
  <c r="P328"/>
  <c r="T328"/>
  <c r="X328"/>
  <c r="Q328"/>
  <c r="Y328"/>
  <c r="R328"/>
  <c r="U322"/>
  <c r="V322"/>
  <c r="R322"/>
  <c r="X322"/>
  <c r="AA322"/>
  <c r="W322"/>
  <c r="P322"/>
  <c r="S322"/>
  <c r="T322"/>
  <c r="Q322"/>
  <c r="Y322"/>
  <c r="Z322"/>
  <c r="AA318"/>
  <c r="V318"/>
  <c r="T318"/>
  <c r="W318"/>
  <c r="S318"/>
  <c r="P318"/>
  <c r="U318"/>
  <c r="Z318"/>
  <c r="Q318"/>
  <c r="X318"/>
  <c r="R318"/>
  <c r="Y318"/>
  <c r="Q312"/>
  <c r="R312"/>
  <c r="U312"/>
  <c r="W312"/>
  <c r="S312"/>
  <c r="P312"/>
  <c r="X312"/>
  <c r="T312"/>
  <c r="AA312"/>
  <c r="V312"/>
  <c r="Y312"/>
  <c r="Z312"/>
  <c r="AA308"/>
  <c r="S308"/>
  <c r="U308"/>
  <c r="Y308"/>
  <c r="X308"/>
  <c r="T308"/>
  <c r="Z308"/>
  <c r="Q308"/>
  <c r="W308"/>
  <c r="P308"/>
  <c r="V308"/>
  <c r="R308"/>
  <c r="AA302"/>
  <c r="W302"/>
  <c r="U302"/>
  <c r="T302"/>
  <c r="S302"/>
  <c r="R302"/>
  <c r="Y302"/>
  <c r="X302"/>
  <c r="P302"/>
  <c r="Q302"/>
  <c r="V302"/>
  <c r="Z302"/>
  <c r="Q298"/>
  <c r="V298"/>
  <c r="U298"/>
  <c r="W298"/>
  <c r="Y298"/>
  <c r="T298"/>
  <c r="X298"/>
  <c r="AA298"/>
  <c r="Z298"/>
  <c r="S298"/>
  <c r="P298"/>
  <c r="R298"/>
  <c r="X292"/>
  <c r="U292"/>
  <c r="AA292"/>
  <c r="R292"/>
  <c r="T292"/>
  <c r="V292"/>
  <c r="Y292"/>
  <c r="Z292"/>
  <c r="Q292"/>
  <c r="W292"/>
  <c r="S292"/>
  <c r="P292"/>
  <c r="P288"/>
  <c r="V288"/>
  <c r="W288"/>
  <c r="T288"/>
  <c r="Q288"/>
  <c r="R288"/>
  <c r="X288"/>
  <c r="AA288"/>
  <c r="Z288"/>
  <c r="U288"/>
  <c r="S288"/>
  <c r="Y288"/>
  <c r="W282"/>
  <c r="X282"/>
  <c r="S282"/>
  <c r="T282"/>
  <c r="P282"/>
  <c r="Y282"/>
  <c r="U282"/>
  <c r="AA282"/>
  <c r="V282"/>
  <c r="Q282"/>
  <c r="R282"/>
  <c r="Z282"/>
  <c r="T278"/>
  <c r="X278"/>
  <c r="Z278"/>
  <c r="Q278"/>
  <c r="S278"/>
  <c r="W278"/>
  <c r="R278"/>
  <c r="Y278"/>
  <c r="U278"/>
  <c r="V278"/>
  <c r="AA278"/>
  <c r="P278"/>
  <c r="Q272"/>
  <c r="W272"/>
  <c r="S272"/>
  <c r="R272"/>
  <c r="AA272"/>
  <c r="X272"/>
  <c r="U272"/>
  <c r="P272"/>
  <c r="T272"/>
  <c r="V272"/>
  <c r="Y272"/>
  <c r="Z272"/>
  <c r="S268"/>
  <c r="X268"/>
  <c r="V268"/>
  <c r="P268"/>
  <c r="T268"/>
  <c r="AA268"/>
  <c r="Y268"/>
  <c r="Q268"/>
  <c r="Z268"/>
  <c r="U268"/>
  <c r="W268"/>
  <c r="R268"/>
  <c r="W262"/>
  <c r="P262"/>
  <c r="V262"/>
  <c r="Q262"/>
  <c r="Y262"/>
  <c r="X262"/>
  <c r="U262"/>
  <c r="AA262"/>
  <c r="S262"/>
  <c r="T262"/>
  <c r="R262"/>
  <c r="Z262"/>
  <c r="W258"/>
  <c r="X258"/>
  <c r="S258"/>
  <c r="V258"/>
  <c r="Y258"/>
  <c r="Z258"/>
  <c r="U258"/>
  <c r="T258"/>
  <c r="AA258"/>
  <c r="R258"/>
  <c r="P258"/>
  <c r="Q258"/>
  <c r="R252"/>
  <c r="W252"/>
  <c r="V252"/>
  <c r="P252"/>
  <c r="AA252"/>
  <c r="Z252"/>
  <c r="X252"/>
  <c r="U252"/>
  <c r="Q252"/>
  <c r="S252"/>
  <c r="Y252"/>
  <c r="T252"/>
  <c r="S739"/>
  <c r="Y739"/>
  <c r="W739"/>
  <c r="T739"/>
  <c r="Z739"/>
  <c r="Q739"/>
  <c r="R739"/>
  <c r="X739"/>
  <c r="V739"/>
  <c r="U739"/>
  <c r="AA739"/>
  <c r="P739"/>
  <c r="AA735"/>
  <c r="X735"/>
  <c r="S735"/>
  <c r="T735"/>
  <c r="V735"/>
  <c r="P735"/>
  <c r="Q735"/>
  <c r="Y735"/>
  <c r="Z735"/>
  <c r="W735"/>
  <c r="U735"/>
  <c r="R735"/>
  <c r="AA729"/>
  <c r="T729"/>
  <c r="P729"/>
  <c r="Z729"/>
  <c r="R729"/>
  <c r="Y729"/>
  <c r="S729"/>
  <c r="V729"/>
  <c r="X729"/>
  <c r="U729"/>
  <c r="Q729"/>
  <c r="W729"/>
  <c r="X725"/>
  <c r="AA725"/>
  <c r="S725"/>
  <c r="R725"/>
  <c r="U725"/>
  <c r="Y725"/>
  <c r="W725"/>
  <c r="P725"/>
  <c r="V725"/>
  <c r="Q725"/>
  <c r="T725"/>
  <c r="Z725"/>
  <c r="R719"/>
  <c r="Y719"/>
  <c r="W719"/>
  <c r="Z719"/>
  <c r="Q719"/>
  <c r="U719"/>
  <c r="P719"/>
  <c r="S719"/>
  <c r="X719"/>
  <c r="V719"/>
  <c r="T719"/>
  <c r="AA719"/>
  <c r="X715"/>
  <c r="R715"/>
  <c r="P715"/>
  <c r="AA715"/>
  <c r="Z715"/>
  <c r="U715"/>
  <c r="W715"/>
  <c r="Q715"/>
  <c r="V715"/>
  <c r="T715"/>
  <c r="S715"/>
  <c r="Y715"/>
  <c r="P709"/>
  <c r="U709"/>
  <c r="W709"/>
  <c r="Q709"/>
  <c r="V709"/>
  <c r="S709"/>
  <c r="AA709"/>
  <c r="Y709"/>
  <c r="T709"/>
  <c r="R709"/>
  <c r="Z709"/>
  <c r="X709"/>
  <c r="W705"/>
  <c r="X705"/>
  <c r="P705"/>
  <c r="R705"/>
  <c r="T705"/>
  <c r="S705"/>
  <c r="Z705"/>
  <c r="U705"/>
  <c r="AA705"/>
  <c r="Q705"/>
  <c r="V705"/>
  <c r="Y705"/>
  <c r="U699"/>
  <c r="AA699"/>
  <c r="S699"/>
  <c r="Y699"/>
  <c r="W699"/>
  <c r="R699"/>
  <c r="X699"/>
  <c r="V699"/>
  <c r="P699"/>
  <c r="T699"/>
  <c r="Z699"/>
  <c r="Q699"/>
  <c r="W695"/>
  <c r="X695"/>
  <c r="R695"/>
  <c r="Q695"/>
  <c r="AA695"/>
  <c r="Z695"/>
  <c r="U695"/>
  <c r="P695"/>
  <c r="S695"/>
  <c r="T695"/>
  <c r="V695"/>
  <c r="Y695"/>
  <c r="Z689"/>
  <c r="X689"/>
  <c r="U689"/>
  <c r="Q689"/>
  <c r="R689"/>
  <c r="AA689"/>
  <c r="T689"/>
  <c r="P689"/>
  <c r="S689"/>
  <c r="W689"/>
  <c r="Y689"/>
  <c r="V689"/>
  <c r="X685"/>
  <c r="S685"/>
  <c r="P685"/>
  <c r="T685"/>
  <c r="R685"/>
  <c r="Y685"/>
  <c r="W685"/>
  <c r="AA685"/>
  <c r="U685"/>
  <c r="V685"/>
  <c r="Q685"/>
  <c r="Z685"/>
  <c r="S679"/>
  <c r="X679"/>
  <c r="T679"/>
  <c r="AA679"/>
  <c r="R679"/>
  <c r="Z679"/>
  <c r="V679"/>
  <c r="Q679"/>
  <c r="Y679"/>
  <c r="W679"/>
  <c r="U679"/>
  <c r="P679"/>
  <c r="X675"/>
  <c r="W675"/>
  <c r="P675"/>
  <c r="Q675"/>
  <c r="T675"/>
  <c r="R675"/>
  <c r="Y675"/>
  <c r="Z675"/>
  <c r="AA675"/>
  <c r="U675"/>
  <c r="V675"/>
  <c r="S675"/>
  <c r="T669"/>
  <c r="Q669"/>
  <c r="R669"/>
  <c r="Z669"/>
  <c r="X669"/>
  <c r="W669"/>
  <c r="V669"/>
  <c r="U669"/>
  <c r="P669"/>
  <c r="S669"/>
  <c r="AA669"/>
  <c r="Y669"/>
  <c r="X665"/>
  <c r="T665"/>
  <c r="Q665"/>
  <c r="Y665"/>
  <c r="U665"/>
  <c r="W665"/>
  <c r="S665"/>
  <c r="P665"/>
  <c r="AA665"/>
  <c r="V665"/>
  <c r="R665"/>
  <c r="Z665"/>
  <c r="S659"/>
  <c r="Y659"/>
  <c r="W659"/>
  <c r="T659"/>
  <c r="Z659"/>
  <c r="Q659"/>
  <c r="R659"/>
  <c r="X659"/>
  <c r="V659"/>
  <c r="U659"/>
  <c r="AA659"/>
  <c r="P659"/>
  <c r="W655"/>
  <c r="U655"/>
  <c r="AA655"/>
  <c r="V655"/>
  <c r="S655"/>
  <c r="Y655"/>
  <c r="R655"/>
  <c r="Z655"/>
  <c r="X655"/>
  <c r="T655"/>
  <c r="Q655"/>
  <c r="P655"/>
  <c r="AA649"/>
  <c r="Y649"/>
  <c r="S649"/>
  <c r="V649"/>
  <c r="X649"/>
  <c r="U649"/>
  <c r="Q649"/>
  <c r="T649"/>
  <c r="P649"/>
  <c r="Z649"/>
  <c r="R649"/>
  <c r="W649"/>
  <c r="W645"/>
  <c r="U645"/>
  <c r="P645"/>
  <c r="S645"/>
  <c r="Z645"/>
  <c r="X645"/>
  <c r="R645"/>
  <c r="AA645"/>
  <c r="Q645"/>
  <c r="V645"/>
  <c r="T645"/>
  <c r="Y645"/>
  <c r="R639"/>
  <c r="Y639"/>
  <c r="U639"/>
  <c r="P639"/>
  <c r="S639"/>
  <c r="X639"/>
  <c r="V639"/>
  <c r="T639"/>
  <c r="AA639"/>
  <c r="W639"/>
  <c r="Z639"/>
  <c r="Q639"/>
  <c r="AA635"/>
  <c r="V635"/>
  <c r="P635"/>
  <c r="Q635"/>
  <c r="T635"/>
  <c r="R635"/>
  <c r="U635"/>
  <c r="X635"/>
  <c r="W635"/>
  <c r="S635"/>
  <c r="Y635"/>
  <c r="Z635"/>
  <c r="U629"/>
  <c r="P629"/>
  <c r="S629"/>
  <c r="AA629"/>
  <c r="Y629"/>
  <c r="T629"/>
  <c r="R629"/>
  <c r="Z629"/>
  <c r="W629"/>
  <c r="Q629"/>
  <c r="V629"/>
  <c r="X629"/>
  <c r="X625"/>
  <c r="T625"/>
  <c r="Q625"/>
  <c r="AA625"/>
  <c r="P625"/>
  <c r="Y625"/>
  <c r="W625"/>
  <c r="U625"/>
  <c r="V625"/>
  <c r="S625"/>
  <c r="R625"/>
  <c r="Z625"/>
  <c r="R619"/>
  <c r="X619"/>
  <c r="V619"/>
  <c r="P619"/>
  <c r="T619"/>
  <c r="Z619"/>
  <c r="U619"/>
  <c r="AA619"/>
  <c r="S619"/>
  <c r="Y619"/>
  <c r="W619"/>
  <c r="Q619"/>
  <c r="W615"/>
  <c r="X615"/>
  <c r="Q615"/>
  <c r="P615"/>
  <c r="R615"/>
  <c r="U615"/>
  <c r="AA615"/>
  <c r="T615"/>
  <c r="S615"/>
  <c r="V615"/>
  <c r="Y615"/>
  <c r="Z615"/>
  <c r="Z609"/>
  <c r="W609"/>
  <c r="Y609"/>
  <c r="X609"/>
  <c r="U609"/>
  <c r="Q609"/>
  <c r="R609"/>
  <c r="AA609"/>
  <c r="T609"/>
  <c r="P609"/>
  <c r="S609"/>
  <c r="V609"/>
  <c r="W605"/>
  <c r="U605"/>
  <c r="S605"/>
  <c r="P605"/>
  <c r="V605"/>
  <c r="Y605"/>
  <c r="X605"/>
  <c r="AA605"/>
  <c r="R605"/>
  <c r="T605"/>
  <c r="Q605"/>
  <c r="Z605"/>
  <c r="X599"/>
  <c r="S599"/>
  <c r="V599"/>
  <c r="Q599"/>
  <c r="Y599"/>
  <c r="W599"/>
  <c r="U599"/>
  <c r="P599"/>
  <c r="T599"/>
  <c r="AA599"/>
  <c r="R599"/>
  <c r="Z599"/>
  <c r="X595"/>
  <c r="U595"/>
  <c r="W595"/>
  <c r="P595"/>
  <c r="Y595"/>
  <c r="Z595"/>
  <c r="AA595"/>
  <c r="V595"/>
  <c r="T595"/>
  <c r="Q595"/>
  <c r="S595"/>
  <c r="R595"/>
  <c r="T589"/>
  <c r="Q589"/>
  <c r="V589"/>
  <c r="U589"/>
  <c r="P589"/>
  <c r="S589"/>
  <c r="AA589"/>
  <c r="R589"/>
  <c r="Z589"/>
  <c r="X589"/>
  <c r="W589"/>
  <c r="Y589"/>
  <c r="U585"/>
  <c r="R585"/>
  <c r="AA585"/>
  <c r="T585"/>
  <c r="Q585"/>
  <c r="V585"/>
  <c r="S585"/>
  <c r="Z585"/>
  <c r="W585"/>
  <c r="X585"/>
  <c r="P585"/>
  <c r="Y585"/>
  <c r="S579"/>
  <c r="Y579"/>
  <c r="W579"/>
  <c r="T579"/>
  <c r="Z579"/>
  <c r="Q579"/>
  <c r="R579"/>
  <c r="X579"/>
  <c r="V579"/>
  <c r="U579"/>
  <c r="AA579"/>
  <c r="P579"/>
  <c r="W575"/>
  <c r="AA575"/>
  <c r="S575"/>
  <c r="R575"/>
  <c r="U575"/>
  <c r="X575"/>
  <c r="P575"/>
  <c r="T575"/>
  <c r="Q575"/>
  <c r="V575"/>
  <c r="Y575"/>
  <c r="Z575"/>
  <c r="AA569"/>
  <c r="T569"/>
  <c r="P569"/>
  <c r="Z569"/>
  <c r="R569"/>
  <c r="Y569"/>
  <c r="S569"/>
  <c r="V569"/>
  <c r="X569"/>
  <c r="U569"/>
  <c r="Q569"/>
  <c r="W569"/>
  <c r="X565"/>
  <c r="P565"/>
  <c r="V565"/>
  <c r="T565"/>
  <c r="Y565"/>
  <c r="W565"/>
  <c r="AA565"/>
  <c r="S565"/>
  <c r="U565"/>
  <c r="Q565"/>
  <c r="R565"/>
  <c r="Z565"/>
  <c r="R559"/>
  <c r="Y559"/>
  <c r="W559"/>
  <c r="Z559"/>
  <c r="Q559"/>
  <c r="U559"/>
  <c r="P559"/>
  <c r="S559"/>
  <c r="X559"/>
  <c r="V559"/>
  <c r="T559"/>
  <c r="AA559"/>
  <c r="Q555"/>
  <c r="V555"/>
  <c r="U555"/>
  <c r="P555"/>
  <c r="Z555"/>
  <c r="X555"/>
  <c r="S555"/>
  <c r="T555"/>
  <c r="W555"/>
  <c r="AA555"/>
  <c r="R555"/>
  <c r="Y555"/>
  <c r="P549"/>
  <c r="U549"/>
  <c r="W549"/>
  <c r="Q549"/>
  <c r="V549"/>
  <c r="S549"/>
  <c r="AA549"/>
  <c r="Y549"/>
  <c r="T549"/>
  <c r="R549"/>
  <c r="Z549"/>
  <c r="X549"/>
  <c r="X545"/>
  <c r="P545"/>
  <c r="AA545"/>
  <c r="S545"/>
  <c r="V545"/>
  <c r="T545"/>
  <c r="Z545"/>
  <c r="W545"/>
  <c r="U545"/>
  <c r="Q545"/>
  <c r="R545"/>
  <c r="Y545"/>
  <c r="U539"/>
  <c r="AA539"/>
  <c r="S539"/>
  <c r="Y539"/>
  <c r="W539"/>
  <c r="R539"/>
  <c r="X539"/>
  <c r="V539"/>
  <c r="P539"/>
  <c r="T539"/>
  <c r="Z539"/>
  <c r="Q539"/>
  <c r="Q535"/>
  <c r="X535"/>
  <c r="AA535"/>
  <c r="V535"/>
  <c r="T535"/>
  <c r="S535"/>
  <c r="W535"/>
  <c r="Z535"/>
  <c r="P535"/>
  <c r="U535"/>
  <c r="R535"/>
  <c r="Y535"/>
  <c r="Z529"/>
  <c r="X529"/>
  <c r="U529"/>
  <c r="Q529"/>
  <c r="R529"/>
  <c r="AA529"/>
  <c r="T529"/>
  <c r="P529"/>
  <c r="S529"/>
  <c r="W529"/>
  <c r="Y529"/>
  <c r="V529"/>
  <c r="X525"/>
  <c r="P525"/>
  <c r="AA525"/>
  <c r="W525"/>
  <c r="Q525"/>
  <c r="Z525"/>
  <c r="U525"/>
  <c r="T525"/>
  <c r="R525"/>
  <c r="V525"/>
  <c r="S525"/>
  <c r="Y525"/>
  <c r="S519"/>
  <c r="X519"/>
  <c r="T519"/>
  <c r="AA519"/>
  <c r="R519"/>
  <c r="Z519"/>
  <c r="V519"/>
  <c r="Q519"/>
  <c r="Y519"/>
  <c r="W519"/>
  <c r="U519"/>
  <c r="P519"/>
  <c r="X515"/>
  <c r="P515"/>
  <c r="W515"/>
  <c r="U515"/>
  <c r="AA515"/>
  <c r="Q515"/>
  <c r="V515"/>
  <c r="R515"/>
  <c r="S515"/>
  <c r="Y515"/>
  <c r="T515"/>
  <c r="Z515"/>
  <c r="T509"/>
  <c r="Q509"/>
  <c r="R509"/>
  <c r="Z509"/>
  <c r="X509"/>
  <c r="W509"/>
  <c r="V509"/>
  <c r="U509"/>
  <c r="P509"/>
  <c r="S509"/>
  <c r="AA509"/>
  <c r="Y509"/>
  <c r="P505"/>
  <c r="X505"/>
  <c r="U505"/>
  <c r="W505"/>
  <c r="AA505"/>
  <c r="V505"/>
  <c r="Y505"/>
  <c r="R505"/>
  <c r="S505"/>
  <c r="T505"/>
  <c r="Q505"/>
  <c r="Z505"/>
  <c r="S499"/>
  <c r="Y499"/>
  <c r="W499"/>
  <c r="T499"/>
  <c r="Z499"/>
  <c r="Q499"/>
  <c r="R499"/>
  <c r="X499"/>
  <c r="V499"/>
  <c r="U499"/>
  <c r="AA499"/>
  <c r="P499"/>
  <c r="Q495"/>
  <c r="T495"/>
  <c r="V495"/>
  <c r="W495"/>
  <c r="AA495"/>
  <c r="U495"/>
  <c r="X495"/>
  <c r="R495"/>
  <c r="Z495"/>
  <c r="P495"/>
  <c r="S495"/>
  <c r="Y495"/>
  <c r="AA489"/>
  <c r="Y489"/>
  <c r="S489"/>
  <c r="V489"/>
  <c r="X489"/>
  <c r="U489"/>
  <c r="Q489"/>
  <c r="T489"/>
  <c r="P489"/>
  <c r="Z489"/>
  <c r="R489"/>
  <c r="W489"/>
  <c r="U485"/>
  <c r="W485"/>
  <c r="T485"/>
  <c r="P485"/>
  <c r="X485"/>
  <c r="V485"/>
  <c r="AA485"/>
  <c r="R485"/>
  <c r="Q485"/>
  <c r="Z485"/>
  <c r="S485"/>
  <c r="Y485"/>
  <c r="R479"/>
  <c r="Y479"/>
  <c r="U479"/>
  <c r="P479"/>
  <c r="S479"/>
  <c r="X479"/>
  <c r="V479"/>
  <c r="T479"/>
  <c r="AA479"/>
  <c r="W479"/>
  <c r="Z479"/>
  <c r="Q479"/>
  <c r="U475"/>
  <c r="X475"/>
  <c r="W475"/>
  <c r="P475"/>
  <c r="Q475"/>
  <c r="AA475"/>
  <c r="V475"/>
  <c r="S475"/>
  <c r="T475"/>
  <c r="R475"/>
  <c r="Y475"/>
  <c r="Z475"/>
  <c r="U469"/>
  <c r="P469"/>
  <c r="S469"/>
  <c r="AA469"/>
  <c r="Y469"/>
  <c r="T469"/>
  <c r="R469"/>
  <c r="Z469"/>
  <c r="W469"/>
  <c r="Q469"/>
  <c r="V469"/>
  <c r="X469"/>
  <c r="X465"/>
  <c r="U465"/>
  <c r="W465"/>
  <c r="Q465"/>
  <c r="T465"/>
  <c r="S465"/>
  <c r="AA465"/>
  <c r="R465"/>
  <c r="V465"/>
  <c r="P465"/>
  <c r="Y465"/>
  <c r="Z465"/>
  <c r="R459"/>
  <c r="X459"/>
  <c r="V459"/>
  <c r="P459"/>
  <c r="T459"/>
  <c r="Z459"/>
  <c r="U459"/>
  <c r="AA459"/>
  <c r="S459"/>
  <c r="Y459"/>
  <c r="W459"/>
  <c r="Q459"/>
  <c r="X455"/>
  <c r="U455"/>
  <c r="W455"/>
  <c r="P455"/>
  <c r="R455"/>
  <c r="V455"/>
  <c r="T455"/>
  <c r="S455"/>
  <c r="Y455"/>
  <c r="AA455"/>
  <c r="Q455"/>
  <c r="Z455"/>
  <c r="Z449"/>
  <c r="W449"/>
  <c r="Y449"/>
  <c r="X449"/>
  <c r="U449"/>
  <c r="Q449"/>
  <c r="R449"/>
  <c r="AA449"/>
  <c r="T449"/>
  <c r="P449"/>
  <c r="S449"/>
  <c r="V449"/>
  <c r="X445"/>
  <c r="U445"/>
  <c r="W445"/>
  <c r="R445"/>
  <c r="Q445"/>
  <c r="V445"/>
  <c r="S445"/>
  <c r="T445"/>
  <c r="P445"/>
  <c r="Y445"/>
  <c r="Z445"/>
  <c r="AA445"/>
  <c r="X439"/>
  <c r="S439"/>
  <c r="V439"/>
  <c r="Q439"/>
  <c r="Y439"/>
  <c r="W439"/>
  <c r="U439"/>
  <c r="P439"/>
  <c r="T439"/>
  <c r="AA439"/>
  <c r="R439"/>
  <c r="Z439"/>
  <c r="Q435"/>
  <c r="T435"/>
  <c r="AA435"/>
  <c r="W435"/>
  <c r="V435"/>
  <c r="X435"/>
  <c r="S435"/>
  <c r="U435"/>
  <c r="P435"/>
  <c r="R435"/>
  <c r="Y435"/>
  <c r="Z435"/>
  <c r="T429"/>
  <c r="Q429"/>
  <c r="V429"/>
  <c r="U429"/>
  <c r="P429"/>
  <c r="S429"/>
  <c r="AA429"/>
  <c r="R429"/>
  <c r="Z429"/>
  <c r="X429"/>
  <c r="W429"/>
  <c r="Y429"/>
  <c r="X425"/>
  <c r="S425"/>
  <c r="U425"/>
  <c r="T425"/>
  <c r="V425"/>
  <c r="P425"/>
  <c r="W425"/>
  <c r="AA425"/>
  <c r="Q425"/>
  <c r="Y425"/>
  <c r="R425"/>
  <c r="Z425"/>
  <c r="T419"/>
  <c r="V419"/>
  <c r="U419"/>
  <c r="AA419"/>
  <c r="P419"/>
  <c r="S419"/>
  <c r="Y419"/>
  <c r="W419"/>
  <c r="R419"/>
  <c r="Z419"/>
  <c r="X419"/>
  <c r="Q419"/>
  <c r="W415"/>
  <c r="Q415"/>
  <c r="S415"/>
  <c r="X415"/>
  <c r="U415"/>
  <c r="P415"/>
  <c r="AA415"/>
  <c r="T415"/>
  <c r="V415"/>
  <c r="Y415"/>
  <c r="R415"/>
  <c r="Z415"/>
  <c r="U409"/>
  <c r="Q409"/>
  <c r="T409"/>
  <c r="Z409"/>
  <c r="AA409"/>
  <c r="R409"/>
  <c r="X409"/>
  <c r="V409"/>
  <c r="S409"/>
  <c r="W409"/>
  <c r="Y409"/>
  <c r="P409"/>
  <c r="X405"/>
  <c r="W405"/>
  <c r="AA405"/>
  <c r="Q405"/>
  <c r="U405"/>
  <c r="S405"/>
  <c r="T405"/>
  <c r="P405"/>
  <c r="V405"/>
  <c r="Y405"/>
  <c r="R405"/>
  <c r="Z405"/>
  <c r="S399"/>
  <c r="AA399"/>
  <c r="T399"/>
  <c r="P399"/>
  <c r="Z399"/>
  <c r="R399"/>
  <c r="Q399"/>
  <c r="V399"/>
  <c r="Y399"/>
  <c r="W399"/>
  <c r="U399"/>
  <c r="X399"/>
  <c r="X395"/>
  <c r="S395"/>
  <c r="T395"/>
  <c r="U395"/>
  <c r="W395"/>
  <c r="Q395"/>
  <c r="AA395"/>
  <c r="V395"/>
  <c r="P395"/>
  <c r="Y395"/>
  <c r="R395"/>
  <c r="Z395"/>
  <c r="R389"/>
  <c r="Q389"/>
  <c r="Z389"/>
  <c r="W389"/>
  <c r="P389"/>
  <c r="U389"/>
  <c r="X389"/>
  <c r="V389"/>
  <c r="T389"/>
  <c r="S389"/>
  <c r="AA389"/>
  <c r="Y389"/>
  <c r="U385"/>
  <c r="T385"/>
  <c r="V385"/>
  <c r="S385"/>
  <c r="P385"/>
  <c r="X385"/>
  <c r="W385"/>
  <c r="AA385"/>
  <c r="Q385"/>
  <c r="Y385"/>
  <c r="R385"/>
  <c r="Z385"/>
  <c r="P379"/>
  <c r="V379"/>
  <c r="S379"/>
  <c r="Y379"/>
  <c r="W379"/>
  <c r="Q379"/>
  <c r="T379"/>
  <c r="R379"/>
  <c r="Z379"/>
  <c r="U379"/>
  <c r="AA379"/>
  <c r="X379"/>
  <c r="X375"/>
  <c r="P375"/>
  <c r="U375"/>
  <c r="AA375"/>
  <c r="S375"/>
  <c r="W375"/>
  <c r="Q375"/>
  <c r="R375"/>
  <c r="V375"/>
  <c r="T375"/>
  <c r="Y375"/>
  <c r="Z375"/>
  <c r="AA369"/>
  <c r="Y369"/>
  <c r="S369"/>
  <c r="U369"/>
  <c r="Q369"/>
  <c r="R369"/>
  <c r="X369"/>
  <c r="V369"/>
  <c r="P369"/>
  <c r="T369"/>
  <c r="Z369"/>
  <c r="W369"/>
  <c r="U365"/>
  <c r="T365"/>
  <c r="S365"/>
  <c r="Z365"/>
  <c r="Y365"/>
  <c r="X365"/>
  <c r="W365"/>
  <c r="P365"/>
  <c r="Q365"/>
  <c r="V365"/>
  <c r="AA365"/>
  <c r="R365"/>
  <c r="Z359"/>
  <c r="Y359"/>
  <c r="U359"/>
  <c r="X359"/>
  <c r="R359"/>
  <c r="S359"/>
  <c r="AA359"/>
  <c r="T359"/>
  <c r="P359"/>
  <c r="W359"/>
  <c r="Q359"/>
  <c r="V359"/>
  <c r="S355"/>
  <c r="P355"/>
  <c r="T355"/>
  <c r="AA355"/>
  <c r="Y355"/>
  <c r="R355"/>
  <c r="X355"/>
  <c r="W355"/>
  <c r="U355"/>
  <c r="V355"/>
  <c r="Q355"/>
  <c r="Z355"/>
  <c r="U349"/>
  <c r="X349"/>
  <c r="T349"/>
  <c r="S349"/>
  <c r="AA349"/>
  <c r="Y349"/>
  <c r="R349"/>
  <c r="Z349"/>
  <c r="V349"/>
  <c r="W349"/>
  <c r="Q349"/>
  <c r="P349"/>
  <c r="U345"/>
  <c r="S345"/>
  <c r="V345"/>
  <c r="P345"/>
  <c r="R345"/>
  <c r="X345"/>
  <c r="W345"/>
  <c r="Q345"/>
  <c r="T345"/>
  <c r="AA345"/>
  <c r="Y345"/>
  <c r="Z345"/>
  <c r="T339"/>
  <c r="R339"/>
  <c r="Z339"/>
  <c r="X339"/>
  <c r="V339"/>
  <c r="U339"/>
  <c r="AA339"/>
  <c r="P339"/>
  <c r="S339"/>
  <c r="Y339"/>
  <c r="W339"/>
  <c r="Q339"/>
  <c r="X335"/>
  <c r="P335"/>
  <c r="U335"/>
  <c r="AA335"/>
  <c r="V335"/>
  <c r="T335"/>
  <c r="W335"/>
  <c r="S335"/>
  <c r="R335"/>
  <c r="Q335"/>
  <c r="Y335"/>
  <c r="Z335"/>
  <c r="W329"/>
  <c r="Y329"/>
  <c r="U329"/>
  <c r="Q329"/>
  <c r="T329"/>
  <c r="Z329"/>
  <c r="AA329"/>
  <c r="R329"/>
  <c r="X329"/>
  <c r="V329"/>
  <c r="S329"/>
  <c r="P329"/>
  <c r="U325"/>
  <c r="W325"/>
  <c r="AA325"/>
  <c r="R325"/>
  <c r="S325"/>
  <c r="Y325"/>
  <c r="X325"/>
  <c r="Q325"/>
  <c r="P325"/>
  <c r="V325"/>
  <c r="T325"/>
  <c r="Z325"/>
  <c r="S319"/>
  <c r="Q319"/>
  <c r="V319"/>
  <c r="Y319"/>
  <c r="W319"/>
  <c r="U319"/>
  <c r="X319"/>
  <c r="AA319"/>
  <c r="T319"/>
  <c r="P319"/>
  <c r="Z319"/>
  <c r="R319"/>
  <c r="X315"/>
  <c r="W315"/>
  <c r="Q315"/>
  <c r="AA315"/>
  <c r="U315"/>
  <c r="P315"/>
  <c r="S315"/>
  <c r="V315"/>
  <c r="R315"/>
  <c r="T315"/>
  <c r="Y315"/>
  <c r="Z315"/>
  <c r="R309"/>
  <c r="Q309"/>
  <c r="P309"/>
  <c r="U309"/>
  <c r="X309"/>
  <c r="V309"/>
  <c r="T309"/>
  <c r="S309"/>
  <c r="AA309"/>
  <c r="Z309"/>
  <c r="W309"/>
  <c r="Y309"/>
  <c r="X305"/>
  <c r="P305"/>
  <c r="Q305"/>
  <c r="S305"/>
  <c r="Z305"/>
  <c r="U305"/>
  <c r="W305"/>
  <c r="V305"/>
  <c r="R305"/>
  <c r="AA305"/>
  <c r="T305"/>
  <c r="Y305"/>
  <c r="P299"/>
  <c r="S299"/>
  <c r="Y299"/>
  <c r="W299"/>
  <c r="Q299"/>
  <c r="T299"/>
  <c r="R299"/>
  <c r="Z299"/>
  <c r="U299"/>
  <c r="AA299"/>
  <c r="V299"/>
  <c r="X299"/>
  <c r="X295"/>
  <c r="U295"/>
  <c r="T295"/>
  <c r="AA295"/>
  <c r="Y295"/>
  <c r="W295"/>
  <c r="Q295"/>
  <c r="P295"/>
  <c r="S295"/>
  <c r="V295"/>
  <c r="R295"/>
  <c r="Z295"/>
  <c r="AA289"/>
  <c r="R289"/>
  <c r="X289"/>
  <c r="V289"/>
  <c r="P289"/>
  <c r="T289"/>
  <c r="Z289"/>
  <c r="Y289"/>
  <c r="S289"/>
  <c r="U289"/>
  <c r="Q289"/>
  <c r="W289"/>
  <c r="X285"/>
  <c r="U285"/>
  <c r="P285"/>
  <c r="V285"/>
  <c r="S285"/>
  <c r="Z285"/>
  <c r="Q285"/>
  <c r="W285"/>
  <c r="AA285"/>
  <c r="T285"/>
  <c r="R285"/>
  <c r="Y285"/>
  <c r="Z279"/>
  <c r="Y279"/>
  <c r="W279"/>
  <c r="Q279"/>
  <c r="U279"/>
  <c r="X279"/>
  <c r="R279"/>
  <c r="S279"/>
  <c r="AA279"/>
  <c r="T279"/>
  <c r="P279"/>
  <c r="V279"/>
  <c r="W275"/>
  <c r="AA275"/>
  <c r="Y275"/>
  <c r="X275"/>
  <c r="Q275"/>
  <c r="U275"/>
  <c r="S275"/>
  <c r="T275"/>
  <c r="P275"/>
  <c r="V275"/>
  <c r="R275"/>
  <c r="Z275"/>
  <c r="X269"/>
  <c r="U269"/>
  <c r="V269"/>
  <c r="W269"/>
  <c r="Q269"/>
  <c r="P269"/>
  <c r="T269"/>
  <c r="S269"/>
  <c r="AA269"/>
  <c r="Y269"/>
  <c r="R269"/>
  <c r="Z269"/>
  <c r="X265"/>
  <c r="Q265"/>
  <c r="AA265"/>
  <c r="P265"/>
  <c r="S265"/>
  <c r="R265"/>
  <c r="Y265"/>
  <c r="W265"/>
  <c r="T265"/>
  <c r="V265"/>
  <c r="Z265"/>
  <c r="U265"/>
  <c r="T259"/>
  <c r="V259"/>
  <c r="U259"/>
  <c r="AA259"/>
  <c r="P259"/>
  <c r="S259"/>
  <c r="Y259"/>
  <c r="W259"/>
  <c r="R259"/>
  <c r="Z259"/>
  <c r="X259"/>
  <c r="Q259"/>
  <c r="AA255"/>
  <c r="T255"/>
  <c r="Z255"/>
  <c r="R255"/>
  <c r="X255"/>
  <c r="Q255"/>
  <c r="P255"/>
  <c r="V255"/>
  <c r="U255"/>
  <c r="S255"/>
  <c r="Y255"/>
  <c r="W255"/>
  <c r="B145"/>
  <c r="B143"/>
  <c r="B141"/>
  <c r="B139"/>
  <c r="B137"/>
  <c r="B135"/>
  <c r="B133"/>
  <c r="B131"/>
  <c r="B146"/>
  <c r="B144"/>
  <c r="B142"/>
  <c r="B140"/>
  <c r="B138"/>
  <c r="B136"/>
  <c r="B134"/>
  <c r="B132"/>
  <c r="B130"/>
  <c r="BB234"/>
  <c r="W2051" l="1"/>
  <c r="U2051"/>
  <c r="R2051"/>
  <c r="X2051"/>
  <c r="V2051"/>
  <c r="P2051"/>
  <c r="AA2051"/>
  <c r="Y2051"/>
  <c r="Q2051"/>
  <c r="T2051"/>
  <c r="Z2051"/>
  <c r="S2051"/>
  <c r="C130"/>
  <c r="E130" s="1"/>
  <c r="G130" s="1"/>
  <c r="D130"/>
  <c r="F130" s="1"/>
  <c r="H130" s="1"/>
  <c r="C134"/>
  <c r="E134" s="1"/>
  <c r="G134" s="1"/>
  <c r="D134"/>
  <c r="F134" s="1"/>
  <c r="H134" s="1"/>
  <c r="C138"/>
  <c r="E138" s="1"/>
  <c r="G138" s="1"/>
  <c r="D138"/>
  <c r="F138" s="1"/>
  <c r="H138" s="1"/>
  <c r="C142"/>
  <c r="E142" s="1"/>
  <c r="G142" s="1"/>
  <c r="D142"/>
  <c r="F142" s="1"/>
  <c r="H142" s="1"/>
  <c r="C146"/>
  <c r="E146" s="1"/>
  <c r="G146" s="1"/>
  <c r="D146"/>
  <c r="F146" s="1"/>
  <c r="H146" s="1"/>
  <c r="D133"/>
  <c r="F133" s="1"/>
  <c r="H133" s="1"/>
  <c r="C133"/>
  <c r="E133" s="1"/>
  <c r="G133" s="1"/>
  <c r="D137"/>
  <c r="F137" s="1"/>
  <c r="H137" s="1"/>
  <c r="C137"/>
  <c r="E137" s="1"/>
  <c r="G137" s="1"/>
  <c r="D141"/>
  <c r="F141" s="1"/>
  <c r="H141" s="1"/>
  <c r="C141"/>
  <c r="E141" s="1"/>
  <c r="G141" s="1"/>
  <c r="D145"/>
  <c r="F145" s="1"/>
  <c r="H145" s="1"/>
  <c r="C145"/>
  <c r="E145" s="1"/>
  <c r="G145" s="1"/>
  <c r="C132"/>
  <c r="E132" s="1"/>
  <c r="G132" s="1"/>
  <c r="D132"/>
  <c r="F132" s="1"/>
  <c r="H132" s="1"/>
  <c r="C136"/>
  <c r="E136" s="1"/>
  <c r="G136" s="1"/>
  <c r="D136"/>
  <c r="F136" s="1"/>
  <c r="H136" s="1"/>
  <c r="C140"/>
  <c r="E140" s="1"/>
  <c r="G140" s="1"/>
  <c r="D140"/>
  <c r="F140" s="1"/>
  <c r="H140" s="1"/>
  <c r="C144"/>
  <c r="E144" s="1"/>
  <c r="G144" s="1"/>
  <c r="D144"/>
  <c r="F144" s="1"/>
  <c r="H144" s="1"/>
  <c r="D131"/>
  <c r="F131" s="1"/>
  <c r="H131" s="1"/>
  <c r="C131"/>
  <c r="E131" s="1"/>
  <c r="G131" s="1"/>
  <c r="D135"/>
  <c r="F135" s="1"/>
  <c r="H135" s="1"/>
  <c r="C135"/>
  <c r="E135" s="1"/>
  <c r="G135" s="1"/>
  <c r="D139"/>
  <c r="F139" s="1"/>
  <c r="H139" s="1"/>
  <c r="C139"/>
  <c r="E139" s="1"/>
  <c r="G139" s="1"/>
  <c r="D143"/>
  <c r="F143" s="1"/>
  <c r="H143" s="1"/>
  <c r="C143"/>
  <c r="E143" s="1"/>
  <c r="G143" s="1"/>
  <c r="I144" l="1"/>
  <c r="I140"/>
  <c r="I146"/>
  <c r="I142"/>
  <c r="B165"/>
  <c r="B163"/>
  <c r="B161"/>
  <c r="B159"/>
  <c r="B156"/>
  <c r="B154"/>
  <c r="B152"/>
  <c r="B150"/>
  <c r="B149"/>
  <c r="B164"/>
  <c r="B162"/>
  <c r="B160"/>
  <c r="B158"/>
  <c r="B155"/>
  <c r="B153"/>
  <c r="B151"/>
  <c r="B157"/>
  <c r="I136"/>
  <c r="I132"/>
  <c r="I138"/>
  <c r="I134"/>
  <c r="I130"/>
  <c r="I143"/>
  <c r="I139"/>
  <c r="I135"/>
  <c r="I131"/>
  <c r="I145"/>
  <c r="I141"/>
  <c r="I137"/>
  <c r="I133"/>
  <c r="I147" l="1"/>
  <c r="D41" s="1"/>
  <c r="J131" l="1"/>
  <c r="J139"/>
  <c r="J133"/>
  <c r="J141"/>
  <c r="J135"/>
  <c r="J143"/>
  <c r="J137"/>
  <c r="J146"/>
  <c r="J144"/>
  <c r="J145"/>
  <c r="J138"/>
  <c r="J136"/>
  <c r="J142"/>
  <c r="J134"/>
  <c r="J140"/>
  <c r="J132"/>
  <c r="J130"/>
  <c r="E129"/>
  <c r="J147" l="1"/>
  <c r="F42" s="1"/>
  <c r="D11" l="1"/>
  <c r="D13"/>
  <c r="D157"/>
  <c r="F157" s="1"/>
  <c r="H157" s="1"/>
  <c r="C157"/>
  <c r="E157" s="1"/>
  <c r="G157" s="1"/>
  <c r="B36" l="1"/>
  <c r="I157"/>
  <c r="C152"/>
  <c r="E152" s="1"/>
  <c r="G152" s="1"/>
  <c r="D152"/>
  <c r="F152" s="1"/>
  <c r="H152" s="1"/>
  <c r="C156"/>
  <c r="E156" s="1"/>
  <c r="G156" s="1"/>
  <c r="D156"/>
  <c r="F156" s="1"/>
  <c r="H156" s="1"/>
  <c r="C158"/>
  <c r="E158" s="1"/>
  <c r="G158" s="1"/>
  <c r="D158"/>
  <c r="F158" s="1"/>
  <c r="H158" s="1"/>
  <c r="C162"/>
  <c r="E162" s="1"/>
  <c r="G162" s="1"/>
  <c r="D162"/>
  <c r="F162" s="1"/>
  <c r="H162" s="1"/>
  <c r="D149"/>
  <c r="F149" s="1"/>
  <c r="H149" s="1"/>
  <c r="C149"/>
  <c r="E149" s="1"/>
  <c r="G149" s="1"/>
  <c r="D153"/>
  <c r="F153" s="1"/>
  <c r="H153" s="1"/>
  <c r="C153"/>
  <c r="E153" s="1"/>
  <c r="G153" s="1"/>
  <c r="D161"/>
  <c r="F161" s="1"/>
  <c r="H161" s="1"/>
  <c r="C161"/>
  <c r="E161" s="1"/>
  <c r="G161" s="1"/>
  <c r="D165"/>
  <c r="F165" s="1"/>
  <c r="H165" s="1"/>
  <c r="C165"/>
  <c r="E165" s="1"/>
  <c r="G165" s="1"/>
  <c r="C150"/>
  <c r="E150" s="1"/>
  <c r="G150" s="1"/>
  <c r="D150"/>
  <c r="F150" s="1"/>
  <c r="H150" s="1"/>
  <c r="C154"/>
  <c r="E154" s="1"/>
  <c r="G154" s="1"/>
  <c r="D154"/>
  <c r="F154" s="1"/>
  <c r="H154" s="1"/>
  <c r="C160"/>
  <c r="E160" s="1"/>
  <c r="G160" s="1"/>
  <c r="D160"/>
  <c r="F160" s="1"/>
  <c r="H160" s="1"/>
  <c r="C164"/>
  <c r="E164" s="1"/>
  <c r="G164" s="1"/>
  <c r="D164"/>
  <c r="F164" s="1"/>
  <c r="H164" s="1"/>
  <c r="D151"/>
  <c r="F151" s="1"/>
  <c r="H151" s="1"/>
  <c r="C151"/>
  <c r="E151" s="1"/>
  <c r="G151" s="1"/>
  <c r="D155"/>
  <c r="F155" s="1"/>
  <c r="H155" s="1"/>
  <c r="C155"/>
  <c r="E155" s="1"/>
  <c r="G155" s="1"/>
  <c r="D159"/>
  <c r="F159" s="1"/>
  <c r="H159" s="1"/>
  <c r="C159"/>
  <c r="E159" s="1"/>
  <c r="G159" s="1"/>
  <c r="D163"/>
  <c r="F163" s="1"/>
  <c r="H163" s="1"/>
  <c r="C163"/>
  <c r="E163" s="1"/>
  <c r="G163" s="1"/>
  <c r="J34" l="1"/>
  <c r="H36"/>
  <c r="H37" s="1"/>
  <c r="C36" s="1"/>
  <c r="L36" s="1"/>
  <c r="J36"/>
  <c r="B34"/>
  <c r="D31" s="1"/>
  <c r="H34"/>
  <c r="H35" s="1"/>
  <c r="C34" s="1"/>
  <c r="D14"/>
  <c r="D12"/>
  <c r="I163"/>
  <c r="I159"/>
  <c r="I155"/>
  <c r="I151"/>
  <c r="I165"/>
  <c r="I161"/>
  <c r="I153"/>
  <c r="I149"/>
  <c r="I164"/>
  <c r="I160"/>
  <c r="I162"/>
  <c r="I154"/>
  <c r="I150"/>
  <c r="I158"/>
  <c r="I156"/>
  <c r="I152"/>
  <c r="C31" l="1"/>
  <c r="C30"/>
  <c r="B35"/>
  <c r="C32"/>
  <c r="D32"/>
  <c r="L35"/>
  <c r="L37" s="1"/>
  <c r="D30"/>
  <c r="AB44"/>
  <c r="D36"/>
  <c r="A37"/>
  <c r="D34"/>
  <c r="I166"/>
  <c r="J157" s="1"/>
  <c r="D35" l="1"/>
  <c r="D37" s="1"/>
  <c r="J165"/>
  <c r="J149"/>
  <c r="J154"/>
  <c r="J153"/>
  <c r="J161"/>
  <c r="J156"/>
  <c r="J152"/>
  <c r="J151"/>
  <c r="J155"/>
  <c r="J159"/>
  <c r="J163"/>
  <c r="J162"/>
  <c r="J164"/>
  <c r="J158"/>
  <c r="D43"/>
  <c r="D42" s="1"/>
  <c r="J160"/>
  <c r="J150"/>
  <c r="J166" l="1"/>
  <c r="F43" s="1"/>
</calcChain>
</file>

<file path=xl/sharedStrings.xml><?xml version="1.0" encoding="utf-8"?>
<sst xmlns="http://schemas.openxmlformats.org/spreadsheetml/2006/main" count="917" uniqueCount="523">
  <si>
    <t>γ</t>
  </si>
  <si>
    <t>ΕΟ</t>
  </si>
  <si>
    <t>α-γ</t>
  </si>
  <si>
    <t>Αφήλιο</t>
  </si>
  <si>
    <t>α+γ</t>
  </si>
  <si>
    <t>εκκεντρότης</t>
  </si>
  <si>
    <t>πλανήτη</t>
  </si>
  <si>
    <t>ΑΡΗΣ</t>
  </si>
  <si>
    <t>απόσταση</t>
  </si>
  <si>
    <t>Απόσταση</t>
  </si>
  <si>
    <t>από τον Ήλιο</t>
  </si>
  <si>
    <t>πλανητών</t>
  </si>
  <si>
    <t>Ευρυδίκης</t>
  </si>
  <si>
    <r>
      <t xml:space="preserve">( μοίρες ) </t>
    </r>
    <r>
      <rPr>
        <sz val="12"/>
        <color indexed="8"/>
        <rFont val="Calibri"/>
        <family val="2"/>
        <charset val="161"/>
      </rPr>
      <t>στη</t>
    </r>
  </si>
  <si>
    <t xml:space="preserve"> Ευρυδίκης</t>
  </si>
  <si>
    <r>
      <t xml:space="preserve">Mήκος </t>
    </r>
    <r>
      <rPr>
        <b/>
        <sz val="11"/>
        <color indexed="8"/>
        <rFont val="Calibri"/>
        <family val="2"/>
        <charset val="161"/>
      </rPr>
      <t>Μ</t>
    </r>
    <r>
      <rPr>
        <sz val="8"/>
        <color indexed="8"/>
        <rFont val="Calibri"/>
        <family val="2"/>
        <charset val="161"/>
      </rPr>
      <t xml:space="preserve"> </t>
    </r>
  </si>
  <si>
    <t>σε Σύνοδο</t>
  </si>
  <si>
    <t>ε = γ/α</t>
  </si>
  <si>
    <t>πλανήτη στη</t>
  </si>
  <si>
    <t>Ζώνη τής</t>
  </si>
  <si>
    <t xml:space="preserve"> Ζώνη τής</t>
  </si>
  <si>
    <t>Περιηλίου</t>
  </si>
  <si>
    <t>Αφηλίου</t>
  </si>
  <si>
    <t>τροχιάς</t>
  </si>
  <si>
    <t>Γωνία</t>
  </si>
  <si>
    <t>θ = M-A</t>
  </si>
  <si>
    <r>
      <t xml:space="preserve">  </t>
    </r>
    <r>
      <rPr>
        <b/>
        <u/>
        <sz val="11"/>
        <color indexed="8"/>
        <rFont val="Calibri"/>
        <family val="2"/>
        <charset val="161"/>
      </rPr>
      <t>θ</t>
    </r>
    <r>
      <rPr>
        <u/>
        <sz val="11"/>
        <color indexed="8"/>
        <rFont val="Calibri"/>
        <family val="2"/>
        <charset val="161"/>
      </rPr>
      <t>έσεως</t>
    </r>
  </si>
  <si>
    <t>* ( Au )</t>
  </si>
  <si>
    <t>Hμιάξων Χ</t>
  </si>
  <si>
    <t>Hμιάξων Υ</t>
  </si>
  <si>
    <t>Α.Πλανήτης</t>
  </si>
  <si>
    <t>Β.Πλανήτης</t>
  </si>
  <si>
    <t>&lt;&gt;&lt;&gt;&lt;&gt;</t>
  </si>
  <si>
    <t xml:space="preserve">πλανήτη </t>
  </si>
  <si>
    <t>Όνομα</t>
  </si>
  <si>
    <t xml:space="preserve">α </t>
  </si>
  <si>
    <t xml:space="preserve">β </t>
  </si>
  <si>
    <t>ΚΡΟΝΟΣ</t>
  </si>
  <si>
    <r>
      <t>Δφ = 0</t>
    </r>
    <r>
      <rPr>
        <vertAlign val="superscript"/>
        <sz val="11"/>
        <color indexed="8"/>
        <rFont val="Calibri"/>
        <family val="2"/>
        <charset val="161"/>
      </rPr>
      <t>ο</t>
    </r>
  </si>
  <si>
    <t>Περιηλίων</t>
  </si>
  <si>
    <t>ΕΡΜΗΣ</t>
  </si>
  <si>
    <t>ΓΗ</t>
  </si>
  <si>
    <t>ΔΙΑΣ</t>
  </si>
  <si>
    <t>ΟΥΡΑΝΟΣ</t>
  </si>
  <si>
    <t>ΠΟΣΕΙΔΩΝ</t>
  </si>
  <si>
    <t>ΠΛΟΥΤΩΝ</t>
  </si>
  <si>
    <t>ΑΦΡΟΔITH</t>
  </si>
  <si>
    <r>
      <t>24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</si>
  <si>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</si>
  <si>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</si>
  <si>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</si>
  <si>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</si>
  <si>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</si>
  <si>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</si>
  <si>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</si>
  <si>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</si>
  <si>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</si>
  <si>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</si>
  <si>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</si>
  <si>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</si>
  <si>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</si>
  <si>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</si>
  <si>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</si>
  <si>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</si>
  <si>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</si>
  <si>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</si>
  <si>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</si>
  <si>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</si>
  <si>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</si>
  <si>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</si>
  <si>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</si>
  <si>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</si>
  <si>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49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</si>
  <si>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</si>
  <si>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</si>
  <si>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</si>
  <si>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</si>
  <si>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</si>
  <si>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</si>
  <si>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</si>
  <si>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</si>
  <si>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</si>
  <si>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</si>
  <si>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</si>
  <si>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</si>
  <si>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</si>
  <si>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</si>
  <si>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5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</si>
  <si>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</si>
  <si>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</si>
  <si>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</si>
  <si>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</si>
  <si>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10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</si>
  <si>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</si>
  <si>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12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</si>
  <si>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</si>
  <si>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14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</si>
  <si>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</si>
  <si>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16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</si>
  <si>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</si>
  <si>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18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</si>
  <si>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</t>
    </r>
    <r>
      <rPr>
        <vertAlign val="superscript"/>
        <sz val="11"/>
        <color indexed="56"/>
        <rFont val="Calibri"/>
        <family val="2"/>
        <charset val="161"/>
      </rPr>
      <t xml:space="preserve">ο </t>
    </r>
  </si>
  <si>
    <r>
      <t>20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</si>
  <si>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</si>
  <si>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</si>
  <si>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</si>
  <si>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</si>
  <si>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</si>
  <si>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</si>
  <si>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</si>
  <si>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</si>
  <si>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</si>
  <si>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</si>
  <si>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</si>
  <si>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</si>
  <si>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69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</si>
  <si>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</si>
  <si>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</si>
  <si>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</si>
  <si>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</si>
  <si>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</si>
  <si>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</si>
  <si>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</si>
  <si>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</si>
  <si>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</si>
  <si>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79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</si>
  <si>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</si>
  <si>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</si>
  <si>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</si>
  <si>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</si>
  <si>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</si>
  <si>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</si>
  <si>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</si>
  <si>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</si>
  <si>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</si>
  <si>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89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</si>
  <si>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</si>
  <si>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</si>
  <si>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</si>
  <si>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</si>
  <si>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</si>
  <si>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</si>
  <si>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</si>
  <si>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</si>
  <si>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</si>
  <si>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99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</si>
  <si>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</si>
  <si>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</si>
  <si>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</si>
  <si>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</si>
  <si>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</si>
  <si>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</si>
  <si>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</si>
  <si>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</si>
  <si>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</si>
  <si>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109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</si>
  <si>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</si>
  <si>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</si>
  <si>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</si>
  <si>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</si>
  <si>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</si>
  <si>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</si>
  <si>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</si>
  <si>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</si>
  <si>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</si>
  <si>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119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</si>
  <si>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</si>
  <si>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</si>
  <si>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</si>
  <si>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</si>
  <si>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</si>
  <si>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</si>
  <si>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</si>
  <si>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</si>
  <si>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</si>
  <si>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129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</si>
  <si>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</si>
  <si>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</si>
  <si>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</si>
  <si>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</si>
  <si>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</si>
  <si>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</si>
  <si>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</si>
  <si>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</si>
  <si>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</si>
  <si>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139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</si>
  <si>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</si>
  <si>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</si>
  <si>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</si>
  <si>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</si>
  <si>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</si>
  <si>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</si>
  <si>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</si>
  <si>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</si>
  <si>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</si>
  <si>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149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</si>
  <si>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</si>
  <si>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</si>
  <si>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</si>
  <si>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</si>
  <si>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</si>
  <si>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</si>
  <si>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</si>
  <si>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</si>
  <si>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</si>
  <si>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159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</si>
  <si>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</si>
  <si>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</si>
  <si>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</si>
  <si>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</si>
  <si>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</si>
  <si>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</si>
  <si>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</si>
  <si>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</si>
  <si>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</si>
  <si>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169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</si>
  <si>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</si>
  <si>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</si>
  <si>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</si>
  <si>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</si>
  <si>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</si>
  <si>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</si>
  <si>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</si>
  <si>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</si>
  <si>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</si>
  <si>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179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</si>
  <si>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</si>
  <si>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</si>
  <si>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</si>
  <si>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</si>
  <si>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</si>
  <si>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</si>
  <si>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</si>
  <si>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</si>
  <si>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</si>
  <si>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189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</si>
  <si>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</si>
  <si>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</si>
  <si>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</si>
  <si>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</si>
  <si>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</si>
  <si>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</si>
  <si>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</si>
  <si>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</si>
  <si>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</si>
  <si>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199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</si>
  <si>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</si>
  <si>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</si>
  <si>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</si>
  <si>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</si>
  <si>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</si>
  <si>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</si>
  <si>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</si>
  <si>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</si>
  <si>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</si>
  <si>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209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</si>
  <si>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</si>
  <si>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</si>
  <si>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</si>
  <si>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</si>
  <si>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</si>
  <si>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</si>
  <si>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</si>
  <si>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</si>
  <si>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</si>
  <si>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219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</si>
  <si>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</si>
  <si>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</si>
  <si>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</si>
  <si>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</si>
  <si>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</si>
  <si>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</si>
  <si>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</si>
  <si>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</si>
  <si>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</si>
  <si>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229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</si>
  <si>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</si>
  <si>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</si>
  <si>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</si>
  <si>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</si>
  <si>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</si>
  <si>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</si>
  <si>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</si>
  <si>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</si>
  <si>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</si>
  <si>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239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</si>
  <si>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</si>
  <si>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</si>
  <si>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</si>
  <si>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</si>
  <si>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</si>
  <si>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</si>
  <si>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</si>
  <si>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</si>
  <si>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</si>
  <si>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249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</si>
  <si>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</si>
  <si>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</si>
  <si>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</si>
  <si>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</si>
  <si>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</si>
  <si>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</si>
  <si>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</si>
  <si>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</si>
  <si>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</si>
  <si>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259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</si>
  <si>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</si>
  <si>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</si>
  <si>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</si>
  <si>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</si>
  <si>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</si>
  <si>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</si>
  <si>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</si>
  <si>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</si>
  <si>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</si>
  <si>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269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</si>
  <si>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</si>
  <si>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</si>
  <si>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</si>
  <si>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</si>
  <si>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</si>
  <si>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</si>
  <si>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</si>
  <si>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</si>
  <si>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</si>
  <si>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279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</si>
  <si>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</si>
  <si>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</si>
  <si>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</si>
  <si>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</si>
  <si>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</si>
  <si>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</si>
  <si>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</si>
  <si>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</si>
  <si>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</si>
  <si>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289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</si>
  <si>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</si>
  <si>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</si>
  <si>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</si>
  <si>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</si>
  <si>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</si>
  <si>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</si>
  <si>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</si>
  <si>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</si>
  <si>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</si>
  <si>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299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</si>
  <si>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</si>
  <si>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</si>
  <si>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</si>
  <si>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</si>
  <si>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</si>
  <si>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</si>
  <si>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</si>
  <si>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</si>
  <si>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</si>
  <si>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</si>
  <si>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</si>
  <si>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</si>
  <si>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</si>
  <si>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</si>
  <si>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</si>
  <si>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</si>
  <si>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</si>
  <si>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</si>
  <si>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329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</si>
  <si>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</si>
  <si>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</si>
  <si>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</si>
  <si>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</si>
  <si>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</si>
  <si>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</si>
  <si>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</si>
  <si>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</si>
  <si>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</si>
  <si>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339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</si>
  <si>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</si>
  <si>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</si>
  <si>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</si>
  <si>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</si>
  <si>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</si>
  <si>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</si>
  <si>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</si>
  <si>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</si>
  <si>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</si>
  <si>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349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</si>
  <si>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</si>
  <si>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</si>
  <si>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</si>
  <si>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</si>
  <si>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</si>
  <si>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</si>
  <si>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</si>
  <si>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</si>
  <si>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</si>
  <si>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359</t>
    </r>
    <r>
      <rPr>
        <vertAlign val="superscript"/>
        <sz val="11"/>
        <color indexed="56"/>
        <rFont val="Calibri"/>
        <family val="2"/>
        <charset val="161"/>
      </rPr>
      <t>ο</t>
    </r>
  </si>
  <si>
    <t>Hμιάξων α</t>
  </si>
  <si>
    <t>Hμιάξων β</t>
  </si>
  <si>
    <t>Ελάχιστη ΔR</t>
  </si>
  <si>
    <r>
      <rPr>
        <b/>
        <u/>
        <sz val="14"/>
        <color indexed="8"/>
        <rFont val="Calibri"/>
        <family val="2"/>
        <charset val="161"/>
      </rPr>
      <t>ΤΟΞΟ</t>
    </r>
    <r>
      <rPr>
        <u/>
        <sz val="14"/>
        <color indexed="8"/>
        <rFont val="Calibri"/>
        <family val="2"/>
        <charset val="161"/>
      </rPr>
      <t xml:space="preserve"> </t>
    </r>
    <r>
      <rPr>
        <b/>
        <u/>
        <sz val="14"/>
        <color indexed="8"/>
        <rFont val="Calibri"/>
        <family val="2"/>
        <charset val="161"/>
      </rPr>
      <t>Μ</t>
    </r>
    <r>
      <rPr>
        <b/>
        <u/>
        <vertAlign val="superscript"/>
        <sz val="14"/>
        <color indexed="8"/>
        <rFont val="Calibri"/>
        <family val="2"/>
        <charset val="161"/>
      </rPr>
      <t>ο</t>
    </r>
    <r>
      <rPr>
        <u/>
        <sz val="14"/>
        <color indexed="8"/>
        <rFont val="Calibri"/>
        <family val="2"/>
        <charset val="161"/>
      </rPr>
      <t xml:space="preserve"> </t>
    </r>
    <r>
      <rPr>
        <b/>
        <u/>
        <sz val="14"/>
        <color indexed="8"/>
        <rFont val="Calibri"/>
        <family val="2"/>
        <charset val="161"/>
      </rPr>
      <t xml:space="preserve"> ΤΗΣ ΘΕΣΕΩΣ ΤΩΝ ΠΛΑΝΗΤΩΝ ΣΤΗΝ ΖΩΝΗ ΤΗΣ ΕΥΡΥΔΙΚΗΣ</t>
    </r>
  </si>
  <si>
    <t>ελάχιστη τιμή</t>
  </si>
  <si>
    <t>γραμμών</t>
  </si>
  <si>
    <t>ΠΙΝΑΞ ΙΙ - ΣΤΟΙΧΕΙΑ ΤΡΟΧΙΑΣ</t>
  </si>
  <si>
    <t>( au )</t>
  </si>
  <si>
    <r>
      <t>301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</si>
  <si>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302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</si>
  <si>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303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</si>
  <si>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304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</si>
  <si>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305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</si>
  <si>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306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</si>
  <si>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307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</si>
  <si>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308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</si>
  <si>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309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</si>
  <si>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310</t>
    </r>
    <r>
      <rPr>
        <vertAlign val="superscript"/>
        <sz val="11"/>
        <color indexed="56"/>
        <rFont val="Calibri"/>
        <family val="2"/>
        <charset val="161"/>
      </rPr>
      <t>ο</t>
    </r>
  </si>
  <si>
    <r>
      <t>311</t>
    </r>
    <r>
      <rPr>
        <vertAlign val="superscript"/>
        <sz val="11"/>
        <color indexed="56"/>
        <rFont val="Calibri"/>
        <family val="2"/>
        <charset val="161"/>
      </rPr>
      <t>ο</t>
    </r>
  </si>
  <si>
    <t xml:space="preserve"> </t>
  </si>
  <si>
    <r>
      <rPr>
        <sz val="12"/>
        <color theme="1"/>
        <rFont val="Calibri"/>
        <family val="2"/>
        <charset val="161"/>
        <scheme val="minor"/>
      </rPr>
      <t>γωνία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 xml:space="preserve">Π.Δ.= </t>
    </r>
  </si>
  <si>
    <r>
      <t xml:space="preserve">Β. </t>
    </r>
    <r>
      <rPr>
        <b/>
        <sz val="10"/>
        <color indexed="8"/>
        <rFont val="Calibri"/>
        <family val="2"/>
        <charset val="161"/>
      </rPr>
      <t>ΠΛΑΝΗΤΗΣ</t>
    </r>
  </si>
  <si>
    <t>Είδος εστίας</t>
  </si>
  <si>
    <t>τού πλανήτη</t>
  </si>
  <si>
    <t xml:space="preserve"> πλανήτη </t>
  </si>
  <si>
    <r>
      <rPr>
        <b/>
        <sz val="16"/>
        <color theme="1"/>
        <rFont val="Calibri"/>
        <family val="2"/>
        <charset val="161"/>
        <scheme val="minor"/>
      </rPr>
      <t xml:space="preserve">       </t>
    </r>
    <r>
      <rPr>
        <b/>
        <u/>
        <sz val="16"/>
        <color theme="1"/>
        <rFont val="Calibri"/>
        <family val="2"/>
        <charset val="161"/>
        <scheme val="minor"/>
      </rPr>
      <t xml:space="preserve">ΑΠΟΣΤΑΣΕΙΣ  ΠΛΑΝΗΤΩΝ  </t>
    </r>
    <r>
      <rPr>
        <b/>
        <u/>
        <sz val="13"/>
        <color theme="1"/>
        <rFont val="Calibri"/>
        <family val="2"/>
        <charset val="161"/>
        <scheme val="minor"/>
      </rPr>
      <t>&amp;</t>
    </r>
    <r>
      <rPr>
        <b/>
        <u/>
        <sz val="16"/>
        <color theme="1"/>
        <rFont val="Calibri"/>
        <family val="2"/>
        <charset val="161"/>
        <scheme val="minor"/>
      </rPr>
      <t xml:space="preserve">  ΠΕΡΙΣΚΟΠΙΚΕΣ ΔΥΝΑΜΕΙΣ</t>
    </r>
  </si>
  <si>
    <r>
      <rPr>
        <b/>
        <sz val="12"/>
        <color theme="1"/>
        <rFont val="Arial"/>
        <family val="2"/>
        <charset val="161"/>
      </rPr>
      <t xml:space="preserve">       </t>
    </r>
    <r>
      <rPr>
        <b/>
        <u/>
        <sz val="12"/>
        <color theme="1"/>
        <rFont val="Arial"/>
        <family val="2"/>
        <charset val="161"/>
      </rPr>
      <t>ΠΙΝΑΞ Ι</t>
    </r>
  </si>
  <si>
    <t>ΑΠΟΣΤΑΣΗ ΔR</t>
  </si>
  <si>
    <r>
      <rPr>
        <sz val="10"/>
        <color indexed="8"/>
        <rFont val="Calibri"/>
        <family val="2"/>
        <charset val="161"/>
      </rPr>
      <t>Α</t>
    </r>
    <r>
      <rPr>
        <b/>
        <sz val="10"/>
        <color indexed="8"/>
        <rFont val="Calibri"/>
        <family val="2"/>
        <charset val="161"/>
      </rPr>
      <t>. ΠΛΑΝΗΤΗΣ</t>
    </r>
  </si>
  <si>
    <t>Απόσταση γ</t>
  </si>
  <si>
    <t>εστίας τροχιάς</t>
  </si>
  <si>
    <r>
      <t>Αφήλιο Α</t>
    </r>
    <r>
      <rPr>
        <b/>
        <vertAlign val="superscript"/>
        <sz val="11"/>
        <color indexed="8"/>
        <rFont val="Calibri"/>
        <family val="2"/>
        <charset val="161"/>
      </rPr>
      <t>ο</t>
    </r>
  </si>
  <si>
    <r>
      <rPr>
        <sz val="14"/>
        <color theme="0" tint="-4.9989318521683403E-2"/>
        <rFont val="Calibri"/>
        <family val="2"/>
        <charset val="161"/>
        <scheme val="minor"/>
      </rPr>
      <t>•</t>
    </r>
    <r>
      <rPr>
        <sz val="8"/>
        <color theme="0" tint="-4.9989318521683403E-2"/>
        <rFont val="Calibri"/>
        <family val="2"/>
        <charset val="161"/>
      </rPr>
      <t>►◄</t>
    </r>
    <r>
      <rPr>
        <sz val="14"/>
        <color theme="0" tint="-4.9989318521683403E-2"/>
        <rFont val="Calibri"/>
        <family val="2"/>
        <charset val="161"/>
        <scheme val="minor"/>
      </rPr>
      <t>•</t>
    </r>
    <r>
      <rPr>
        <sz val="11"/>
        <color theme="0" tint="-4.9989318521683403E-2"/>
        <rFont val="Calibri"/>
        <family val="2"/>
        <charset val="161"/>
        <scheme val="minor"/>
      </rPr>
      <t xml:space="preserve"> </t>
    </r>
  </si>
  <si>
    <t>στην Ζώνη</t>
  </si>
  <si>
    <t xml:space="preserve"> τής Ευρυδίκης</t>
  </si>
  <si>
    <t xml:space="preserve"> στην Ζώνη</t>
  </si>
  <si>
    <t>τής Ευρυδίκης</t>
  </si>
  <si>
    <t>Περιήλιο</t>
  </si>
  <si>
    <r>
      <rPr>
        <b/>
        <sz val="11"/>
        <color theme="1"/>
        <rFont val="Calibri"/>
        <family val="2"/>
        <charset val="161"/>
        <scheme val="minor"/>
      </rPr>
      <t>Mήκος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λ</t>
    </r>
    <r>
      <rPr>
        <vertAlign val="superscript"/>
        <sz val="11"/>
        <color indexed="8"/>
        <rFont val="Calibri"/>
        <family val="2"/>
        <charset val="161"/>
      </rPr>
      <t>ο</t>
    </r>
  </si>
  <si>
    <t>α/α</t>
  </si>
  <si>
    <t>ΠΛΑΝΗΤΕΣ</t>
  </si>
  <si>
    <t xml:space="preserve">ΠΕΡΙΣΚΟΠΙΚΗ </t>
  </si>
  <si>
    <t xml:space="preserve">ΚΑΜΠΗ </t>
  </si>
  <si>
    <t>ΤΟΞΟ</t>
  </si>
  <si>
    <t>ΕΙΔΟΣ</t>
  </si>
  <si>
    <t>ΔΥΝΑΜΙΣ</t>
  </si>
  <si>
    <t xml:space="preserve">ΑΝΕΠΑΡΚΕΙΑ </t>
  </si>
  <si>
    <t>ΑΝΙΟΥΣΑ (+)</t>
  </si>
  <si>
    <t>ΚΑΤΙΟΥΣΑ (-)</t>
  </si>
  <si>
    <t>Δφ</t>
  </si>
  <si>
    <r>
      <t xml:space="preserve">S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T</t>
    </r>
  </si>
  <si>
    <r>
      <t xml:space="preserve">S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;</t>
    </r>
  </si>
  <si>
    <r>
      <t xml:space="preserve">S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U</t>
    </r>
  </si>
  <si>
    <r>
      <t xml:space="preserve">S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V</t>
    </r>
  </si>
  <si>
    <r>
      <t xml:space="preserve">S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W</t>
    </r>
  </si>
  <si>
    <t>δεν υπάρχει</t>
  </si>
  <si>
    <r>
      <t xml:space="preserve">S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X</t>
    </r>
  </si>
  <si>
    <r>
      <t xml:space="preserve">S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Y</t>
    </r>
  </si>
  <si>
    <r>
      <t xml:space="preserve">T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;</t>
    </r>
  </si>
  <si>
    <r>
      <t xml:space="preserve">T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U</t>
    </r>
  </si>
  <si>
    <r>
      <t xml:space="preserve">T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V</t>
    </r>
  </si>
  <si>
    <r>
      <t xml:space="preserve">T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W</t>
    </r>
  </si>
  <si>
    <r>
      <t xml:space="preserve">T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X</t>
    </r>
  </si>
  <si>
    <r>
      <t xml:space="preserve">T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Y</t>
    </r>
  </si>
  <si>
    <r>
      <t xml:space="preserve">;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U</t>
    </r>
  </si>
  <si>
    <r>
      <t xml:space="preserve">;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V</t>
    </r>
  </si>
  <si>
    <r>
      <t xml:space="preserve">;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W</t>
    </r>
  </si>
  <si>
    <r>
      <t xml:space="preserve">;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X</t>
    </r>
  </si>
  <si>
    <r>
      <t xml:space="preserve">;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Y</t>
    </r>
  </si>
  <si>
    <r>
      <t xml:space="preserve">U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V</t>
    </r>
  </si>
  <si>
    <r>
      <t xml:space="preserve">U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W</t>
    </r>
  </si>
  <si>
    <r>
      <t xml:space="preserve">U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X</t>
    </r>
  </si>
  <si>
    <r>
      <t xml:space="preserve">U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Y</t>
    </r>
  </si>
  <si>
    <r>
      <t xml:space="preserve">V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W</t>
    </r>
  </si>
  <si>
    <r>
      <t xml:space="preserve">V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X</t>
    </r>
  </si>
  <si>
    <r>
      <t xml:space="preserve">V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Y</t>
    </r>
  </si>
  <si>
    <r>
      <t xml:space="preserve">W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X</t>
    </r>
  </si>
  <si>
    <r>
      <t xml:space="preserve">W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Y</t>
    </r>
  </si>
  <si>
    <r>
      <t xml:space="preserve">X </t>
    </r>
    <r>
      <rPr>
        <b/>
        <sz val="18"/>
        <color theme="1"/>
        <rFont val="Arial"/>
        <family val="2"/>
        <charset val="161"/>
      </rPr>
      <t xml:space="preserve">- </t>
    </r>
    <r>
      <rPr>
        <b/>
        <sz val="18"/>
        <color theme="1"/>
        <rFont val="Astro"/>
        <family val="2"/>
        <charset val="2"/>
      </rPr>
      <t>Y</t>
    </r>
  </si>
  <si>
    <t>Kαμπή ανόδου</t>
  </si>
  <si>
    <t>Kαμπή καθόδου</t>
  </si>
  <si>
    <t xml:space="preserve">                ΣΤΟΙΧΕΙΑ ΕΛΛΕΙΠΤΙΚΩΝ ΤΡΟΧΙΩΝ ΠΛΑΝΗΤΩΝ ΚΑΙ ΑΠΟΣΤΑΣΕΩΝ ( ΔR ) ΜΕΤΑΞΥ ΤΩΝ </t>
  </si>
  <si>
    <r>
      <rPr>
        <sz val="12"/>
        <color theme="1"/>
        <rFont val="Calibri"/>
        <family val="2"/>
        <charset val="161"/>
        <scheme val="minor"/>
      </rPr>
      <t>γωνία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 xml:space="preserve">Π.Α.= </t>
    </r>
  </si>
  <si>
    <t>μεγιστη τιμή</t>
  </si>
  <si>
    <r>
      <rPr>
        <sz val="12"/>
        <color theme="1"/>
        <rFont val="Arial"/>
        <family val="2"/>
        <charset val="161"/>
      </rPr>
      <t>Π</t>
    </r>
    <r>
      <rPr>
        <sz val="12"/>
        <color indexed="8"/>
        <rFont val="Arial"/>
        <family val="2"/>
        <charset val="161"/>
      </rPr>
      <t>λανήτες - εποχή  2000</t>
    </r>
  </si>
  <si>
    <t xml:space="preserve">ΑΠΟΣΤΑΣΗ </t>
  </si>
  <si>
    <t>Ηλίου-πλανήτη</t>
  </si>
  <si>
    <t xml:space="preserve">μεταξύ πλανητών </t>
  </si>
  <si>
    <t>( μοίρες )</t>
  </si>
  <si>
    <t xml:space="preserve">ελλειπτικής </t>
  </si>
  <si>
    <t>( χλμ )</t>
  </si>
  <si>
    <t>ΠΛΑΝΗΤΩΝ</t>
  </si>
  <si>
    <t>ΠΕΡΙΣΚΟΠΕΙΑ</t>
  </si>
  <si>
    <t>R Aφηλίου</t>
  </si>
  <si>
    <t>R Περιηλίου</t>
  </si>
  <si>
    <r>
      <rPr>
        <sz val="11"/>
        <color theme="1"/>
        <rFont val="Calibri"/>
        <family val="2"/>
        <charset val="161"/>
        <scheme val="minor"/>
      </rPr>
      <t>x 10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(χλμ)</t>
    </r>
  </si>
  <si>
    <r>
      <rPr>
        <sz val="11"/>
        <color theme="1"/>
        <rFont val="Calibri"/>
        <family val="2"/>
        <charset val="161"/>
        <scheme val="minor"/>
      </rPr>
      <t>x 10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(χλμ)</t>
    </r>
  </si>
  <si>
    <t>Ημιάξων α</t>
  </si>
  <si>
    <t>*au =</t>
  </si>
  <si>
    <r>
      <t xml:space="preserve">   Α</t>
    </r>
    <r>
      <rPr>
        <vertAlign val="subscript"/>
        <sz val="11"/>
        <color theme="1"/>
        <rFont val="Calibri"/>
        <family val="2"/>
        <charset val="161"/>
        <scheme val="minor"/>
      </rPr>
      <t>A</t>
    </r>
    <r>
      <rPr>
        <sz val="11"/>
        <color theme="1"/>
        <rFont val="Calibri"/>
        <family val="2"/>
        <charset val="161"/>
        <scheme val="minor"/>
      </rPr>
      <t xml:space="preserve"> : Αφήλιο  </t>
    </r>
  </si>
  <si>
    <r>
      <t xml:space="preserve">   Α</t>
    </r>
    <r>
      <rPr>
        <vertAlign val="subscript"/>
        <sz val="11"/>
        <color theme="1"/>
        <rFont val="Calibri"/>
        <family val="2"/>
        <charset val="161"/>
        <scheme val="minor"/>
      </rPr>
      <t>Π</t>
    </r>
    <r>
      <rPr>
        <sz val="11"/>
        <color theme="1"/>
        <rFont val="Calibri"/>
        <family val="2"/>
        <charset val="161"/>
        <scheme val="minor"/>
      </rPr>
      <t xml:space="preserve"> : Περιήλιο </t>
    </r>
  </si>
  <si>
    <r>
      <t xml:space="preserve">   Β</t>
    </r>
    <r>
      <rPr>
        <vertAlign val="subscript"/>
        <sz val="11"/>
        <color theme="1"/>
        <rFont val="Calibri"/>
        <family val="2"/>
        <charset val="161"/>
        <scheme val="minor"/>
      </rPr>
      <t>Α</t>
    </r>
    <r>
      <rPr>
        <sz val="11"/>
        <color theme="1"/>
        <rFont val="Calibri"/>
        <family val="2"/>
        <charset val="161"/>
        <scheme val="minor"/>
      </rPr>
      <t xml:space="preserve"> : Αφήλιο  </t>
    </r>
  </si>
  <si>
    <r>
      <t xml:space="preserve">   Β</t>
    </r>
    <r>
      <rPr>
        <vertAlign val="subscript"/>
        <sz val="11"/>
        <color theme="1"/>
        <rFont val="Calibri"/>
        <family val="2"/>
        <charset val="161"/>
        <scheme val="minor"/>
      </rPr>
      <t>Π</t>
    </r>
    <r>
      <rPr>
        <sz val="11"/>
        <color theme="1"/>
        <rFont val="Calibri"/>
        <family val="2"/>
        <charset val="161"/>
        <scheme val="minor"/>
      </rPr>
      <t xml:space="preserve"> : Περιήλιο </t>
    </r>
  </si>
  <si>
    <r>
      <rPr>
        <b/>
        <sz val="11"/>
        <color theme="1"/>
        <rFont val="Calibri"/>
        <family val="2"/>
        <charset val="161"/>
        <scheme val="minor"/>
      </rPr>
      <t>λ</t>
    </r>
    <r>
      <rPr>
        <vertAlign val="superscript"/>
        <sz val="11"/>
        <color theme="1"/>
        <rFont val="Calibri"/>
        <family val="2"/>
        <charset val="161"/>
        <scheme val="minor"/>
      </rPr>
      <t>o</t>
    </r>
    <r>
      <rPr>
        <b/>
        <vertAlign val="subscript"/>
        <sz val="11"/>
        <color theme="1"/>
        <rFont val="Calibri"/>
        <family val="2"/>
        <charset val="161"/>
        <scheme val="minor"/>
      </rPr>
      <t>Α</t>
    </r>
  </si>
  <si>
    <r>
      <rPr>
        <b/>
        <sz val="11"/>
        <color theme="1"/>
        <rFont val="Calibri"/>
        <family val="2"/>
        <charset val="161"/>
        <scheme val="minor"/>
      </rPr>
      <t>λ</t>
    </r>
    <r>
      <rPr>
        <vertAlign val="superscript"/>
        <sz val="11"/>
        <color theme="1"/>
        <rFont val="Calibri"/>
        <family val="2"/>
        <charset val="161"/>
        <scheme val="minor"/>
      </rPr>
      <t>o</t>
    </r>
    <r>
      <rPr>
        <b/>
        <vertAlign val="subscript"/>
        <sz val="11"/>
        <color theme="1"/>
        <rFont val="Calibri"/>
        <family val="2"/>
        <charset val="161"/>
        <scheme val="minor"/>
      </rPr>
      <t>Β</t>
    </r>
  </si>
  <si>
    <t>*( au )</t>
  </si>
  <si>
    <r>
      <rPr>
        <b/>
        <sz val="11"/>
        <color theme="1"/>
        <rFont val="Calibri"/>
        <family val="2"/>
        <charset val="161"/>
        <scheme val="minor"/>
      </rPr>
      <t>AΠΟΣΤΑΣΗ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λi</t>
    </r>
  </si>
  <si>
    <r>
      <t xml:space="preserve"> </t>
    </r>
    <r>
      <rPr>
        <b/>
        <sz val="11"/>
        <color theme="1"/>
        <rFont val="Calibri"/>
        <family val="2"/>
        <charset val="161"/>
        <scheme val="minor"/>
      </rPr>
      <t>δ</t>
    </r>
    <r>
      <rPr>
        <sz val="11"/>
        <color theme="1"/>
        <rFont val="Calibri"/>
        <family val="2"/>
        <charset val="161"/>
        <scheme val="minor"/>
      </rPr>
      <t>=ΔR/ΔRmin=</t>
    </r>
  </si>
  <si>
    <r>
      <rPr>
        <b/>
        <sz val="11"/>
        <color theme="1"/>
        <rFont val="Calibri"/>
        <family val="2"/>
        <charset val="161"/>
        <scheme val="minor"/>
      </rPr>
      <t>ΔR</t>
    </r>
    <r>
      <rPr>
        <sz val="8"/>
        <color theme="1"/>
        <rFont val="Calibri"/>
        <family val="2"/>
        <charset val="161"/>
        <scheme val="minor"/>
      </rPr>
      <t>max</t>
    </r>
    <r>
      <rPr>
        <b/>
        <sz val="11"/>
        <color theme="1"/>
        <rFont val="Calibri"/>
        <family val="2"/>
        <charset val="161"/>
        <scheme val="minor"/>
      </rPr>
      <t>/ΔR</t>
    </r>
    <r>
      <rPr>
        <sz val="8"/>
        <color theme="1"/>
        <rFont val="Calibri"/>
        <family val="2"/>
        <charset val="161"/>
        <scheme val="minor"/>
      </rPr>
      <t>min</t>
    </r>
    <r>
      <rPr>
        <sz val="11"/>
        <color theme="1"/>
        <rFont val="Calibri"/>
        <family val="2"/>
        <charset val="161"/>
        <scheme val="minor"/>
      </rPr>
      <t>=</t>
    </r>
  </si>
  <si>
    <r>
      <rPr>
        <b/>
        <sz val="11"/>
        <color theme="1"/>
        <rFont val="Calibri"/>
        <family val="2"/>
        <charset val="161"/>
        <scheme val="minor"/>
      </rPr>
      <t xml:space="preserve"> ΔR</t>
    </r>
    <r>
      <rPr>
        <sz val="11"/>
        <color theme="1"/>
        <rFont val="Calibri"/>
        <family val="2"/>
        <charset val="161"/>
        <scheme val="minor"/>
      </rPr>
      <t>min ( au ) =</t>
    </r>
  </si>
  <si>
    <r>
      <rPr>
        <b/>
        <sz val="11"/>
        <color theme="1"/>
        <rFont val="Calibri"/>
        <family val="2"/>
        <charset val="161"/>
        <scheme val="minor"/>
      </rPr>
      <t xml:space="preserve"> ΔR</t>
    </r>
    <r>
      <rPr>
        <sz val="11"/>
        <color theme="1"/>
        <rFont val="Calibri"/>
        <family val="2"/>
        <charset val="161"/>
        <scheme val="minor"/>
      </rPr>
      <t>max ( au ) =</t>
    </r>
  </si>
  <si>
    <t>πλανήτη από το</t>
  </si>
  <si>
    <t>τής Ευριδίκης</t>
  </si>
  <si>
    <t>Εαρινό σημείο</t>
  </si>
  <si>
    <r>
      <rPr>
        <b/>
        <sz val="12"/>
        <color theme="1"/>
        <rFont val="Calibri"/>
        <family val="2"/>
        <charset val="161"/>
        <scheme val="minor"/>
      </rPr>
      <t>γ</t>
    </r>
    <r>
      <rPr>
        <sz val="11"/>
        <color theme="1"/>
        <rFont val="Calibri"/>
        <family val="2"/>
        <charset val="161"/>
        <scheme val="minor"/>
      </rPr>
      <t xml:space="preserve"> στην Ζώνη </t>
    </r>
  </si>
  <si>
    <t>τροχιάς (au)</t>
  </si>
  <si>
    <r>
      <t xml:space="preserve"> </t>
    </r>
    <r>
      <rPr>
        <b/>
        <sz val="10"/>
        <color theme="1"/>
        <rFont val="Monotype Corsiva"/>
        <family val="4"/>
        <charset val="161"/>
      </rPr>
      <t xml:space="preserve">© </t>
    </r>
    <r>
      <rPr>
        <sz val="8"/>
        <color theme="1"/>
        <rFont val="Monotype Corsiva"/>
        <family val="4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>ΙΟΛΑΟΣ</t>
    </r>
  </si>
  <si>
    <r>
      <rPr>
        <b/>
        <sz val="11"/>
        <color theme="1"/>
        <rFont val="Calibri"/>
        <family val="2"/>
        <charset val="161"/>
        <scheme val="minor"/>
      </rPr>
      <t>Δλ</t>
    </r>
    <r>
      <rPr>
        <vertAlign val="superscript"/>
        <sz val="11"/>
        <color theme="1"/>
        <rFont val="Calibri"/>
        <family val="2"/>
        <charset val="161"/>
        <scheme val="minor"/>
      </rPr>
      <t>ο</t>
    </r>
  </si>
  <si>
    <r>
      <t xml:space="preserve">Μέγιστο τόξο </t>
    </r>
    <r>
      <rPr>
        <b/>
        <u/>
        <sz val="11"/>
        <color theme="1"/>
        <rFont val="Calibri"/>
        <family val="2"/>
        <charset val="161"/>
        <scheme val="minor"/>
      </rPr>
      <t>Πκ</t>
    </r>
  </si>
  <si>
    <t>( ΟΔΗΓΙΕΣ )</t>
  </si>
  <si>
    <t>τροχιάς πλανήτη</t>
  </si>
  <si>
    <r>
      <rPr>
        <b/>
        <sz val="11"/>
        <color theme="1"/>
        <rFont val="Calibri"/>
        <family val="2"/>
        <charset val="161"/>
        <scheme val="minor"/>
      </rPr>
      <t xml:space="preserve">ε </t>
    </r>
    <r>
      <rPr>
        <sz val="11"/>
        <color theme="1"/>
        <rFont val="Calibri"/>
        <family val="2"/>
        <charset val="161"/>
        <scheme val="minor"/>
      </rPr>
      <t xml:space="preserve">= </t>
    </r>
    <r>
      <rPr>
        <b/>
        <sz val="11"/>
        <color theme="1"/>
        <rFont val="Calibri"/>
        <family val="2"/>
        <charset val="161"/>
        <scheme val="minor"/>
      </rPr>
      <t>γ/α</t>
    </r>
  </si>
  <si>
    <t>Αφηλίων και</t>
  </si>
  <si>
    <t>Αφήλιο και</t>
  </si>
  <si>
    <t>ΑΠΟΣΤΑΣΕΙΣ</t>
  </si>
  <si>
    <t>ΚΑΤΟΨΗ ΤΡΟΧΙΑΣ ΠΛΑΝΗΤΩΝ ΣΤΟ ΕΠΙΠΕΔΟ ΤΗΣ ΕΚΛΕΙΠΤΙΚΗΣ</t>
  </si>
  <si>
    <t>ΤΡΟΧΙΕΣ ΠΛΑΝΗΤΩΝ</t>
  </si>
  <si>
    <t>⁑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</si>
</sst>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00000"/>
    <numFmt numFmtId="165" formatCode="0.000000000"/>
    <numFmt numFmtId="166" formatCode="0.0000"/>
  </numFmts>
  <fonts count="6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u/>
      <sz val="11"/>
      <color indexed="8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vertAlign val="superscript"/>
      <sz val="11"/>
      <color indexed="56"/>
      <name val="Calibri"/>
      <family val="2"/>
      <charset val="161"/>
    </font>
    <font>
      <b/>
      <vertAlign val="superscript"/>
      <sz val="11"/>
      <color indexed="8"/>
      <name val="Calibri"/>
      <family val="2"/>
      <charset val="161"/>
    </font>
    <font>
      <b/>
      <u/>
      <vertAlign val="superscript"/>
      <sz val="14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7030A0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1"/>
      <color rgb="FFC0000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8"/>
      <color theme="1"/>
      <name val="Arial Narrow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color theme="3" tint="-0.249977111117893"/>
      <name val="Calibri"/>
      <family val="2"/>
      <charset val="161"/>
    </font>
    <font>
      <b/>
      <sz val="12"/>
      <color rgb="FFC00000"/>
      <name val="Calibri"/>
      <family val="2"/>
      <charset val="161"/>
      <scheme val="minor"/>
    </font>
    <font>
      <sz val="11"/>
      <color rgb="FF002060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b/>
      <u/>
      <sz val="12"/>
      <color theme="1"/>
      <name val="Arial"/>
      <family val="2"/>
      <charset val="161"/>
    </font>
    <font>
      <sz val="14"/>
      <color theme="0" tint="-4.9989318521683403E-2"/>
      <name val="Calibri"/>
      <family val="2"/>
      <charset val="161"/>
      <scheme val="minor"/>
    </font>
    <font>
      <sz val="8"/>
      <color theme="0" tint="-4.9989318521683403E-2"/>
      <name val="Calibri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8"/>
      <color theme="1"/>
      <name val="Astro"/>
      <family val="2"/>
      <charset val="2"/>
    </font>
    <font>
      <b/>
      <sz val="18"/>
      <color theme="1"/>
      <name val="Arial"/>
      <family val="2"/>
      <charset val="161"/>
    </font>
    <font>
      <b/>
      <sz val="11"/>
      <color theme="0" tint="-4.9989318521683403E-2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indexed="8"/>
      <name val="Arial"/>
      <family val="2"/>
      <charset val="161"/>
    </font>
    <font>
      <vertAlign val="superscript"/>
      <sz val="11"/>
      <color theme="1"/>
      <name val="Calibri"/>
      <family val="2"/>
      <charset val="161"/>
      <scheme val="minor"/>
    </font>
    <font>
      <b/>
      <vertAlign val="subscript"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sz val="9"/>
      <color theme="1"/>
      <name val="Monotype Corsiva"/>
      <family val="4"/>
      <charset val="161"/>
    </font>
    <font>
      <b/>
      <sz val="10"/>
      <color theme="1"/>
      <name val="Monotype Corsiva"/>
      <family val="4"/>
      <charset val="161"/>
    </font>
    <font>
      <sz val="8"/>
      <color theme="1"/>
      <name val="Monotype Corsiva"/>
      <family val="4"/>
      <charset val="161"/>
    </font>
    <font>
      <u/>
      <sz val="12.1"/>
      <color theme="10"/>
      <name val="Calibri"/>
      <family val="2"/>
      <charset val="161"/>
    </font>
    <font>
      <b/>
      <u/>
      <sz val="11"/>
      <color theme="4" tint="-0.499984740745262"/>
      <name val="Calibri"/>
      <family val="2"/>
      <charset val="161"/>
    </font>
    <font>
      <sz val="11"/>
      <color theme="1"/>
      <name val="MS Gothic"/>
      <family val="3"/>
      <charset val="161"/>
    </font>
    <font>
      <sz val="10"/>
      <color theme="0"/>
      <name val="MS Gothic"/>
      <family val="3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8" fillId="6" borderId="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23" fillId="0" borderId="0" xfId="0" applyFont="1"/>
    <xf numFmtId="0" fontId="21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25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3" xfId="0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0" fillId="0" borderId="0" xfId="0" applyFont="1"/>
    <xf numFmtId="0" fontId="29" fillId="6" borderId="26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31" fillId="6" borderId="28" xfId="0" applyFont="1" applyFill="1" applyBorder="1" applyAlignment="1">
      <alignment horizontal="center" vertical="center"/>
    </xf>
    <xf numFmtId="0" fontId="31" fillId="6" borderId="26" xfId="0" applyFont="1" applyFill="1" applyBorder="1" applyAlignment="1">
      <alignment horizontal="center" vertical="center"/>
    </xf>
    <xf numFmtId="0" fontId="31" fillId="6" borderId="29" xfId="0" applyFont="1" applyFill="1" applyBorder="1" applyAlignment="1">
      <alignment horizontal="center" vertical="center"/>
    </xf>
    <xf numFmtId="0" fontId="31" fillId="6" borderId="30" xfId="0" applyFont="1" applyFill="1" applyBorder="1" applyAlignment="1">
      <alignment horizontal="center" vertical="center"/>
    </xf>
    <xf numFmtId="0" fontId="31" fillId="6" borderId="3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8" borderId="34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6" borderId="35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0" xfId="0" applyAlignment="1">
      <alignment vertical="top"/>
    </xf>
    <xf numFmtId="0" fontId="18" fillId="2" borderId="1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top"/>
    </xf>
    <xf numFmtId="0" fontId="38" fillId="0" borderId="0" xfId="0" applyFont="1" applyAlignment="1">
      <alignment horizontal="left"/>
    </xf>
    <xf numFmtId="0" fontId="0" fillId="2" borderId="12" xfId="0" applyFill="1" applyBorder="1"/>
    <xf numFmtId="0" fontId="19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50" xfId="0" applyBorder="1"/>
    <xf numFmtId="0" fontId="0" fillId="0" borderId="0" xfId="0" applyBorder="1" applyAlignment="1">
      <alignment horizontal="center"/>
    </xf>
    <xf numFmtId="0" fontId="32" fillId="0" borderId="0" xfId="0" applyFont="1" applyAlignment="1">
      <alignment horizontal="center"/>
    </xf>
    <xf numFmtId="0" fontId="16" fillId="2" borderId="59" xfId="0" applyFont="1" applyFill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0" fontId="16" fillId="2" borderId="61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/>
    </xf>
    <xf numFmtId="0" fontId="16" fillId="6" borderId="68" xfId="0" applyFont="1" applyFill="1" applyBorder="1" applyAlignment="1">
      <alignment horizontal="center"/>
    </xf>
    <xf numFmtId="0" fontId="16" fillId="6" borderId="6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 wrapText="1"/>
    </xf>
    <xf numFmtId="0" fontId="18" fillId="6" borderId="71" xfId="0" applyFont="1" applyFill="1" applyBorder="1" applyAlignment="1">
      <alignment horizontal="center" vertical="center" wrapText="1"/>
    </xf>
    <xf numFmtId="0" fontId="18" fillId="6" borderId="49" xfId="0" applyFont="1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24" fillId="4" borderId="73" xfId="0" applyFont="1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35" fillId="5" borderId="74" xfId="0" applyFont="1" applyFill="1" applyBorder="1" applyAlignment="1">
      <alignment horizontal="center" vertical="center"/>
    </xf>
    <xf numFmtId="0" fontId="24" fillId="6" borderId="68" xfId="0" applyFont="1" applyFill="1" applyBorder="1" applyAlignment="1">
      <alignment horizontal="center"/>
    </xf>
    <xf numFmtId="0" fontId="18" fillId="9" borderId="12" xfId="0" applyFont="1" applyFill="1" applyBorder="1" applyAlignment="1" applyProtection="1">
      <alignment horizontal="center" vertical="center"/>
      <protection locked="0"/>
    </xf>
    <xf numFmtId="0" fontId="18" fillId="3" borderId="33" xfId="0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36" xfId="0" applyFill="1" applyBorder="1" applyAlignment="1" applyProtection="1">
      <alignment horizontal="center" vertical="center"/>
      <protection hidden="1"/>
    </xf>
    <xf numFmtId="0" fontId="16" fillId="6" borderId="66" xfId="0" applyFont="1" applyFill="1" applyBorder="1" applyAlignment="1" applyProtection="1">
      <alignment horizontal="center" vertical="center"/>
      <protection hidden="1"/>
    </xf>
    <xf numFmtId="0" fontId="16" fillId="6" borderId="67" xfId="0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2" fillId="3" borderId="9" xfId="0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0" fontId="18" fillId="3" borderId="36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24" fillId="3" borderId="36" xfId="0" applyFont="1" applyFill="1" applyBorder="1" applyAlignment="1" applyProtection="1">
      <alignment horizontal="center" vertical="center"/>
      <protection hidden="1"/>
    </xf>
    <xf numFmtId="0" fontId="24" fillId="3" borderId="7" xfId="0" applyFont="1" applyFill="1" applyBorder="1" applyAlignment="1" applyProtection="1">
      <alignment horizontal="center" vertical="top"/>
      <protection hidden="1"/>
    </xf>
    <xf numFmtId="0" fontId="24" fillId="3" borderId="6" xfId="0" applyFont="1" applyFill="1" applyBorder="1" applyAlignment="1" applyProtection="1">
      <alignment horizontal="center" vertical="top"/>
      <protection hidden="1"/>
    </xf>
    <xf numFmtId="0" fontId="0" fillId="3" borderId="3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0" borderId="56" xfId="0" applyFont="1" applyBorder="1" applyAlignment="1" applyProtection="1">
      <alignment horizontal="center"/>
      <protection hidden="1"/>
    </xf>
    <xf numFmtId="0" fontId="0" fillId="0" borderId="25" xfId="0" applyFont="1" applyBorder="1" applyAlignment="1" applyProtection="1">
      <alignment horizontal="center"/>
      <protection hidden="1"/>
    </xf>
    <xf numFmtId="0" fontId="18" fillId="9" borderId="48" xfId="0" applyFont="1" applyFill="1" applyBorder="1" applyAlignment="1" applyProtection="1">
      <alignment horizontal="center" vertical="center"/>
      <protection hidden="1"/>
    </xf>
    <xf numFmtId="164" fontId="0" fillId="3" borderId="8" xfId="0" applyNumberFormat="1" applyFill="1" applyBorder="1" applyAlignment="1" applyProtection="1">
      <alignment horizontal="center" vertical="center"/>
      <protection hidden="1"/>
    </xf>
    <xf numFmtId="0" fontId="18" fillId="9" borderId="32" xfId="0" applyFont="1" applyFill="1" applyBorder="1" applyAlignment="1" applyProtection="1">
      <alignment horizontal="center" vertical="center"/>
      <protection hidden="1"/>
    </xf>
    <xf numFmtId="0" fontId="17" fillId="6" borderId="67" xfId="0" applyFont="1" applyFill="1" applyBorder="1" applyAlignment="1" applyProtection="1">
      <alignment horizontal="center" vertical="center"/>
      <protection hidden="1"/>
    </xf>
    <xf numFmtId="164" fontId="0" fillId="3" borderId="26" xfId="0" applyNumberFormat="1" applyFill="1" applyBorder="1" applyAlignment="1" applyProtection="1">
      <alignment horizontal="center" vertical="center"/>
      <protection hidden="1"/>
    </xf>
    <xf numFmtId="0" fontId="18" fillId="9" borderId="40" xfId="0" applyFont="1" applyFill="1" applyBorder="1" applyAlignment="1" applyProtection="1">
      <alignment horizontal="center" vertical="center"/>
      <protection hidden="1"/>
    </xf>
    <xf numFmtId="0" fontId="0" fillId="9" borderId="63" xfId="0" applyFont="1" applyFill="1" applyBorder="1" applyAlignment="1" applyProtection="1">
      <alignment horizontal="center" vertical="center"/>
      <protection hidden="1"/>
    </xf>
    <xf numFmtId="0" fontId="0" fillId="9" borderId="26" xfId="0" applyFont="1" applyFill="1" applyBorder="1" applyAlignment="1" applyProtection="1">
      <alignment horizontal="center" vertical="center"/>
      <protection hidden="1"/>
    </xf>
    <xf numFmtId="0" fontId="0" fillId="9" borderId="76" xfId="0" applyFont="1" applyFill="1" applyBorder="1" applyAlignment="1" applyProtection="1">
      <alignment horizontal="center" vertical="center"/>
      <protection hidden="1"/>
    </xf>
    <xf numFmtId="0" fontId="0" fillId="3" borderId="57" xfId="0" applyFont="1" applyFill="1" applyBorder="1" applyAlignment="1" applyProtection="1">
      <alignment horizontal="center" vertical="center"/>
      <protection hidden="1"/>
    </xf>
    <xf numFmtId="0" fontId="0" fillId="3" borderId="9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40" fillId="10" borderId="77" xfId="0" applyFont="1" applyFill="1" applyBorder="1" applyAlignment="1">
      <alignment horizontal="center"/>
    </xf>
    <xf numFmtId="0" fontId="40" fillId="8" borderId="78" xfId="0" applyFont="1" applyFill="1" applyBorder="1" applyAlignment="1">
      <alignment horizontal="center" vertical="center"/>
    </xf>
    <xf numFmtId="0" fontId="40" fillId="8" borderId="79" xfId="0" applyFont="1" applyFill="1" applyBorder="1" applyAlignment="1">
      <alignment horizontal="center" vertical="center"/>
    </xf>
    <xf numFmtId="0" fontId="40" fillId="8" borderId="80" xfId="0" applyFont="1" applyFill="1" applyBorder="1" applyAlignment="1">
      <alignment horizontal="center" vertical="center"/>
    </xf>
    <xf numFmtId="0" fontId="40" fillId="10" borderId="81" xfId="0" applyFont="1" applyFill="1" applyBorder="1" applyAlignment="1">
      <alignment horizontal="center" vertical="center"/>
    </xf>
    <xf numFmtId="0" fontId="40" fillId="8" borderId="82" xfId="0" applyFont="1" applyFill="1" applyBorder="1" applyAlignment="1">
      <alignment horizontal="center" vertical="center"/>
    </xf>
    <xf numFmtId="0" fontId="40" fillId="8" borderId="83" xfId="0" applyFont="1" applyFill="1" applyBorder="1" applyAlignment="1">
      <alignment horizontal="center" vertical="center"/>
    </xf>
    <xf numFmtId="0" fontId="40" fillId="8" borderId="84" xfId="0" applyFont="1" applyFill="1" applyBorder="1" applyAlignment="1">
      <alignment horizontal="center" vertical="center"/>
    </xf>
    <xf numFmtId="0" fontId="47" fillId="8" borderId="85" xfId="0" applyFont="1" applyFill="1" applyBorder="1" applyAlignment="1">
      <alignment horizontal="center" vertical="center"/>
    </xf>
    <xf numFmtId="0" fontId="21" fillId="4" borderId="86" xfId="0" applyFont="1" applyFill="1" applyBorder="1" applyAlignment="1">
      <alignment horizontal="center" vertical="center"/>
    </xf>
    <xf numFmtId="0" fontId="32" fillId="4" borderId="87" xfId="0" applyFont="1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47" fillId="8" borderId="89" xfId="0" applyFont="1" applyFill="1" applyBorder="1" applyAlignment="1">
      <alignment horizontal="center" vertical="center"/>
    </xf>
    <xf numFmtId="0" fontId="21" fillId="4" borderId="90" xfId="0" applyFont="1" applyFill="1" applyBorder="1" applyAlignment="1">
      <alignment horizontal="center" vertical="center"/>
    </xf>
    <xf numFmtId="0" fontId="32" fillId="4" borderId="91" xfId="0" applyFont="1" applyFill="1" applyBorder="1" applyAlignment="1">
      <alignment horizontal="center" vertical="center"/>
    </xf>
    <xf numFmtId="0" fontId="0" fillId="4" borderId="92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47" fillId="8" borderId="93" xfId="0" applyFont="1" applyFill="1" applyBorder="1" applyAlignment="1">
      <alignment horizontal="center" vertical="center"/>
    </xf>
    <xf numFmtId="0" fontId="21" fillId="4" borderId="94" xfId="0" applyFont="1" applyFill="1" applyBorder="1" applyAlignment="1">
      <alignment horizontal="center" vertical="center"/>
    </xf>
    <xf numFmtId="0" fontId="47" fillId="8" borderId="95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/>
    </xf>
    <xf numFmtId="0" fontId="0" fillId="4" borderId="96" xfId="0" applyFill="1" applyBorder="1" applyAlignment="1">
      <alignment horizontal="center" vertical="center"/>
    </xf>
    <xf numFmtId="0" fontId="0" fillId="4" borderId="97" xfId="0" applyFill="1" applyBorder="1" applyAlignment="1">
      <alignment horizontal="center" vertical="center"/>
    </xf>
    <xf numFmtId="0" fontId="32" fillId="4" borderId="98" xfId="0" applyFont="1" applyFill="1" applyBorder="1" applyAlignment="1">
      <alignment horizontal="center" vertical="center"/>
    </xf>
    <xf numFmtId="0" fontId="0" fillId="4" borderId="98" xfId="0" applyFill="1" applyBorder="1" applyAlignment="1">
      <alignment horizontal="center" vertical="center"/>
    </xf>
    <xf numFmtId="0" fontId="47" fillId="8" borderId="99" xfId="0" applyFont="1" applyFill="1" applyBorder="1" applyAlignment="1">
      <alignment horizontal="center" vertical="center"/>
    </xf>
    <xf numFmtId="0" fontId="21" fillId="4" borderId="100" xfId="0" applyFont="1" applyFill="1" applyBorder="1" applyAlignment="1">
      <alignment horizontal="center" vertical="center"/>
    </xf>
    <xf numFmtId="0" fontId="32" fillId="4" borderId="101" xfId="0" applyFont="1" applyFill="1" applyBorder="1" applyAlignment="1">
      <alignment horizontal="center" vertical="center"/>
    </xf>
    <xf numFmtId="0" fontId="32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49" fillId="6" borderId="66" xfId="0" applyFont="1" applyFill="1" applyBorder="1" applyAlignment="1" applyProtection="1">
      <alignment horizontal="center" vertical="center"/>
      <protection hidden="1"/>
    </xf>
    <xf numFmtId="0" fontId="49" fillId="6" borderId="68" xfId="0" applyFont="1" applyFill="1" applyBorder="1" applyAlignment="1" applyProtection="1">
      <alignment horizontal="center"/>
      <protection hidden="1"/>
    </xf>
    <xf numFmtId="0" fontId="49" fillId="6" borderId="68" xfId="0" applyFont="1" applyFill="1" applyBorder="1" applyAlignment="1">
      <alignment horizontal="center"/>
    </xf>
    <xf numFmtId="0" fontId="45" fillId="6" borderId="33" xfId="0" applyFont="1" applyFill="1" applyBorder="1" applyAlignment="1" applyProtection="1">
      <alignment vertical="center"/>
      <protection hidden="1"/>
    </xf>
    <xf numFmtId="0" fontId="45" fillId="6" borderId="36" xfId="0" applyFont="1" applyFill="1" applyBorder="1" applyAlignment="1" applyProtection="1">
      <alignment vertical="center"/>
      <protection hidden="1"/>
    </xf>
    <xf numFmtId="0" fontId="50" fillId="2" borderId="2" xfId="0" applyFont="1" applyFill="1" applyBorder="1" applyAlignment="1" applyProtection="1">
      <alignment horizontal="center" vertical="center"/>
      <protection hidden="1"/>
    </xf>
    <xf numFmtId="0" fontId="19" fillId="2" borderId="6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/>
      <protection hidden="1"/>
    </xf>
    <xf numFmtId="0" fontId="17" fillId="2" borderId="61" xfId="0" applyFont="1" applyFill="1" applyBorder="1" applyAlignment="1" applyProtection="1">
      <alignment horizontal="center"/>
      <protection hidden="1"/>
    </xf>
    <xf numFmtId="0" fontId="17" fillId="2" borderId="11" xfId="0" applyFont="1" applyFill="1" applyBorder="1" applyAlignment="1" applyProtection="1">
      <alignment horizontal="center"/>
      <protection hidden="1"/>
    </xf>
    <xf numFmtId="0" fontId="17" fillId="2" borderId="51" xfId="0" applyFont="1" applyFill="1" applyBorder="1" applyAlignment="1" applyProtection="1">
      <alignment horizontal="center"/>
      <protection hidden="1"/>
    </xf>
    <xf numFmtId="0" fontId="42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16" fillId="6" borderId="51" xfId="0" applyFont="1" applyFill="1" applyBorder="1" applyAlignment="1">
      <alignment horizontal="center"/>
    </xf>
    <xf numFmtId="0" fontId="24" fillId="2" borderId="47" xfId="0" applyFont="1" applyFill="1" applyBorder="1" applyAlignment="1" applyProtection="1">
      <alignment horizontal="center"/>
      <protection hidden="1"/>
    </xf>
    <xf numFmtId="0" fontId="24" fillId="2" borderId="42" xfId="0" applyFont="1" applyFill="1" applyBorder="1" applyAlignment="1" applyProtection="1">
      <alignment horizontal="center"/>
      <protection hidden="1"/>
    </xf>
    <xf numFmtId="0" fontId="0" fillId="3" borderId="10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 vertical="center"/>
      <protection hidden="1"/>
    </xf>
    <xf numFmtId="164" fontId="0" fillId="3" borderId="14" xfId="0" applyNumberFormat="1" applyFill="1" applyBorder="1" applyAlignment="1" applyProtection="1">
      <alignment horizontal="center" vertical="center"/>
      <protection hidden="1"/>
    </xf>
    <xf numFmtId="0" fontId="50" fillId="2" borderId="104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6" borderId="52" xfId="0" applyFill="1" applyBorder="1" applyAlignment="1" applyProtection="1">
      <alignment horizontal="center" vertical="center"/>
      <protection hidden="1"/>
    </xf>
    <xf numFmtId="0" fontId="0" fillId="3" borderId="70" xfId="0" applyFill="1" applyBorder="1" applyAlignment="1" applyProtection="1">
      <alignment horizontal="center" vertical="center"/>
      <protection hidden="1"/>
    </xf>
    <xf numFmtId="0" fontId="45" fillId="6" borderId="10" xfId="0" applyFont="1" applyFill="1" applyBorder="1" applyAlignment="1" applyProtection="1">
      <alignment vertical="center"/>
      <protection hidden="1"/>
    </xf>
    <xf numFmtId="0" fontId="0" fillId="3" borderId="104" xfId="0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0" fillId="9" borderId="34" xfId="0" applyFill="1" applyBorder="1" applyAlignment="1" applyProtection="1">
      <alignment horizontal="center" vertical="center"/>
      <protection hidden="1"/>
    </xf>
    <xf numFmtId="0" fontId="0" fillId="9" borderId="64" xfId="0" applyFill="1" applyBorder="1" applyAlignment="1" applyProtection="1">
      <alignment horizontal="center" vertical="center"/>
      <protection hidden="1"/>
    </xf>
    <xf numFmtId="0" fontId="0" fillId="9" borderId="33" xfId="0" applyFill="1" applyBorder="1" applyAlignment="1" applyProtection="1">
      <alignment horizontal="center" vertical="center"/>
      <protection hidden="1"/>
    </xf>
    <xf numFmtId="0" fontId="0" fillId="9" borderId="36" xfId="0" applyFill="1" applyBorder="1" applyAlignment="1" applyProtection="1">
      <alignment horizontal="center" vertical="center"/>
      <protection hidden="1"/>
    </xf>
    <xf numFmtId="0" fontId="18" fillId="3" borderId="37" xfId="0" applyFont="1" applyFill="1" applyBorder="1" applyAlignment="1" applyProtection="1">
      <alignment horizontal="center" vertical="top"/>
      <protection hidden="1"/>
    </xf>
    <xf numFmtId="0" fontId="24" fillId="3" borderId="58" xfId="0" applyFont="1" applyFill="1" applyBorder="1" applyAlignment="1" applyProtection="1">
      <alignment horizontal="center" vertical="top"/>
      <protection hidden="1"/>
    </xf>
    <xf numFmtId="0" fontId="24" fillId="3" borderId="70" xfId="0" applyFont="1" applyFill="1" applyBorder="1" applyAlignment="1" applyProtection="1">
      <alignment horizontal="center" vertical="top"/>
      <protection hidden="1"/>
    </xf>
    <xf numFmtId="0" fontId="49" fillId="6" borderId="65" xfId="0" applyFont="1" applyFill="1" applyBorder="1" applyAlignment="1" applyProtection="1">
      <alignment horizontal="center" vertical="center"/>
      <protection hidden="1"/>
    </xf>
    <xf numFmtId="0" fontId="18" fillId="9" borderId="12" xfId="0" applyFont="1" applyFill="1" applyBorder="1" applyAlignment="1" applyProtection="1">
      <alignment horizontal="center" vertical="center"/>
      <protection hidden="1"/>
    </xf>
    <xf numFmtId="0" fontId="18" fillId="9" borderId="18" xfId="0" applyFont="1" applyFill="1" applyBorder="1" applyAlignment="1" applyProtection="1">
      <alignment horizontal="center" vertical="center"/>
      <protection locked="0"/>
    </xf>
    <xf numFmtId="0" fontId="24" fillId="3" borderId="37" xfId="0" applyFont="1" applyFill="1" applyBorder="1" applyAlignment="1" applyProtection="1">
      <alignment horizontal="center" vertical="top"/>
      <protection hidden="1"/>
    </xf>
    <xf numFmtId="0" fontId="18" fillId="2" borderId="105" xfId="0" applyFont="1" applyFill="1" applyBorder="1" applyAlignment="1" applyProtection="1">
      <alignment horizontal="center" vertical="top"/>
      <protection hidden="1"/>
    </xf>
    <xf numFmtId="0" fontId="18" fillId="2" borderId="11" xfId="0" applyFont="1" applyFill="1" applyBorder="1" applyAlignment="1" applyProtection="1">
      <alignment horizontal="center" vertical="top"/>
      <protection hidden="1"/>
    </xf>
    <xf numFmtId="0" fontId="18" fillId="2" borderId="51" xfId="0" applyFont="1" applyFill="1" applyBorder="1" applyAlignment="1" applyProtection="1">
      <alignment horizontal="center" vertical="top"/>
      <protection hidden="1"/>
    </xf>
    <xf numFmtId="0" fontId="9" fillId="3" borderId="5" xfId="0" applyFont="1" applyFill="1" applyBorder="1" applyAlignment="1" applyProtection="1">
      <alignment horizontal="center" vertical="top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24" fillId="3" borderId="4" xfId="0" applyFont="1" applyFill="1" applyBorder="1" applyAlignment="1" applyProtection="1">
      <alignment horizontal="center" vertical="top"/>
      <protection hidden="1"/>
    </xf>
    <xf numFmtId="0" fontId="24" fillId="3" borderId="36" xfId="0" applyFont="1" applyFill="1" applyBorder="1" applyAlignment="1" applyProtection="1">
      <alignment horizontal="center" vertical="top"/>
      <protection hidden="1"/>
    </xf>
    <xf numFmtId="165" fontId="0" fillId="0" borderId="0" xfId="0" applyNumberForma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/>
    <xf numFmtId="0" fontId="21" fillId="2" borderId="0" xfId="0" applyFont="1" applyFill="1" applyBorder="1" applyAlignment="1" applyProtection="1">
      <alignment horizontal="center" vertical="top"/>
      <protection hidden="1"/>
    </xf>
    <xf numFmtId="0" fontId="0" fillId="2" borderId="12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8" fillId="3" borderId="47" xfId="0" applyFont="1" applyFill="1" applyBorder="1" applyAlignment="1" applyProtection="1">
      <alignment horizontal="center" vertical="center"/>
      <protection hidden="1"/>
    </xf>
    <xf numFmtId="0" fontId="18" fillId="3" borderId="42" xfId="0" applyFont="1" applyFill="1" applyBorder="1" applyAlignment="1" applyProtection="1">
      <alignment horizontal="center" vertical="center"/>
      <protection hidden="1"/>
    </xf>
    <xf numFmtId="0" fontId="18" fillId="3" borderId="52" xfId="0" applyFont="1" applyFill="1" applyBorder="1" applyAlignment="1" applyProtection="1">
      <alignment horizontal="center" vertical="center"/>
      <protection hidden="1"/>
    </xf>
    <xf numFmtId="1" fontId="0" fillId="3" borderId="106" xfId="0" applyNumberFormat="1" applyFill="1" applyBorder="1" applyAlignment="1" applyProtection="1">
      <alignment horizontal="center" vertical="center"/>
      <protection hidden="1"/>
    </xf>
    <xf numFmtId="1" fontId="0" fillId="3" borderId="107" xfId="0" applyNumberFormat="1" applyFill="1" applyBorder="1" applyAlignment="1" applyProtection="1">
      <alignment horizontal="center" vertical="center"/>
      <protection hidden="1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24" fillId="3" borderId="46" xfId="0" applyFont="1" applyFill="1" applyBorder="1" applyAlignment="1" applyProtection="1">
      <alignment horizontal="center" vertical="top"/>
      <protection hidden="1"/>
    </xf>
    <xf numFmtId="0" fontId="0" fillId="6" borderId="42" xfId="0" applyFill="1" applyBorder="1" applyAlignment="1">
      <alignment horizontal="center"/>
    </xf>
    <xf numFmtId="0" fontId="0" fillId="6" borderId="42" xfId="0" applyFill="1" applyBorder="1" applyAlignment="1" applyProtection="1">
      <alignment horizontal="center"/>
      <protection hidden="1"/>
    </xf>
    <xf numFmtId="0" fontId="0" fillId="6" borderId="108" xfId="0" applyFont="1" applyFill="1" applyBorder="1" applyAlignment="1" applyProtection="1">
      <alignment horizontal="center"/>
      <protection hidden="1"/>
    </xf>
    <xf numFmtId="0" fontId="34" fillId="6" borderId="108" xfId="0" applyFont="1" applyFill="1" applyBorder="1" applyAlignment="1" applyProtection="1">
      <alignment horizontal="center"/>
      <protection hidden="1"/>
    </xf>
    <xf numFmtId="0" fontId="27" fillId="6" borderId="42" xfId="0" applyFont="1" applyFill="1" applyBorder="1" applyAlignment="1" applyProtection="1">
      <alignment horizontal="center"/>
      <protection hidden="1"/>
    </xf>
    <xf numFmtId="0" fontId="0" fillId="6" borderId="46" xfId="0" applyFill="1" applyBorder="1" applyAlignment="1" applyProtection="1">
      <alignment horizontal="center"/>
      <protection hidden="1"/>
    </xf>
    <xf numFmtId="0" fontId="0" fillId="6" borderId="47" xfId="0" applyFill="1" applyBorder="1" applyAlignment="1" applyProtection="1">
      <alignment horizontal="center"/>
      <protection locked="0"/>
    </xf>
    <xf numFmtId="0" fontId="0" fillId="6" borderId="42" xfId="0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 vertical="top"/>
      <protection hidden="1"/>
    </xf>
    <xf numFmtId="0" fontId="46" fillId="6" borderId="47" xfId="0" applyFont="1" applyFill="1" applyBorder="1" applyAlignment="1">
      <alignment horizontal="center" vertical="center" wrapText="1"/>
    </xf>
    <xf numFmtId="0" fontId="46" fillId="6" borderId="46" xfId="0" applyFont="1" applyFill="1" applyBorder="1" applyAlignment="1">
      <alignment horizontal="center" vertical="top" wrapText="1"/>
    </xf>
    <xf numFmtId="0" fontId="18" fillId="9" borderId="60" xfId="0" applyFont="1" applyFill="1" applyBorder="1" applyAlignment="1">
      <alignment horizontal="center"/>
    </xf>
    <xf numFmtId="0" fontId="18" fillId="9" borderId="52" xfId="0" applyFont="1" applyFill="1" applyBorder="1" applyAlignment="1">
      <alignment horizontal="center"/>
    </xf>
    <xf numFmtId="0" fontId="18" fillId="9" borderId="62" xfId="0" applyFont="1" applyFill="1" applyBorder="1" applyAlignment="1">
      <alignment horizontal="center"/>
    </xf>
    <xf numFmtId="0" fontId="40" fillId="9" borderId="49" xfId="0" applyFont="1" applyFill="1" applyBorder="1" applyAlignment="1" applyProtection="1">
      <alignment horizontal="right" vertical="top"/>
      <protection hidden="1"/>
    </xf>
    <xf numFmtId="0" fontId="0" fillId="0" borderId="47" xfId="0" applyBorder="1"/>
    <xf numFmtId="0" fontId="0" fillId="0" borderId="59" xfId="0" applyBorder="1" applyAlignment="1">
      <alignment horizontal="center"/>
    </xf>
    <xf numFmtId="0" fontId="0" fillId="0" borderId="59" xfId="0" applyBorder="1"/>
    <xf numFmtId="0" fontId="0" fillId="0" borderId="42" xfId="0" applyBorder="1"/>
    <xf numFmtId="0" fontId="55" fillId="0" borderId="0" xfId="0" applyFont="1" applyBorder="1" applyAlignment="1">
      <alignment horizontal="left"/>
    </xf>
    <xf numFmtId="0" fontId="0" fillId="0" borderId="0" xfId="0" applyBorder="1"/>
    <xf numFmtId="0" fontId="24" fillId="0" borderId="50" xfId="0" applyFont="1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0" xfId="0" applyBorder="1"/>
    <xf numFmtId="0" fontId="0" fillId="0" borderId="45" xfId="0" applyBorder="1" applyAlignment="1">
      <alignment horizontal="center"/>
    </xf>
    <xf numFmtId="0" fontId="40" fillId="9" borderId="74" xfId="0" applyFont="1" applyFill="1" applyBorder="1" applyAlignment="1" applyProtection="1">
      <alignment horizontal="right" vertical="top"/>
      <protection hidden="1"/>
    </xf>
    <xf numFmtId="0" fontId="18" fillId="9" borderId="109" xfId="0" applyFont="1" applyFill="1" applyBorder="1" applyAlignment="1" applyProtection="1">
      <alignment horizontal="center" vertical="center"/>
      <protection hidden="1"/>
    </xf>
    <xf numFmtId="0" fontId="18" fillId="9" borderId="38" xfId="0" applyFont="1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>
      <alignment horizontal="center"/>
    </xf>
    <xf numFmtId="0" fontId="0" fillId="9" borderId="10" xfId="0" applyFill="1" applyBorder="1" applyAlignment="1" applyProtection="1">
      <alignment horizontal="center" vertical="center"/>
      <protection hidden="1"/>
    </xf>
    <xf numFmtId="166" fontId="0" fillId="9" borderId="43" xfId="0" applyNumberFormat="1" applyFill="1" applyBorder="1" applyAlignment="1" applyProtection="1">
      <alignment horizontal="center" vertical="center"/>
      <protection hidden="1"/>
    </xf>
    <xf numFmtId="1" fontId="0" fillId="8" borderId="110" xfId="0" applyNumberFormat="1" applyFill="1" applyBorder="1" applyAlignment="1" applyProtection="1">
      <alignment horizontal="center" vertical="center"/>
      <protection locked="0" hidden="1"/>
    </xf>
    <xf numFmtId="1" fontId="0" fillId="9" borderId="107" xfId="0" applyNumberFormat="1" applyFill="1" applyBorder="1" applyAlignment="1">
      <alignment horizontal="center"/>
    </xf>
    <xf numFmtId="1" fontId="0" fillId="9" borderId="111" xfId="0" applyNumberFormat="1" applyFill="1" applyBorder="1" applyAlignment="1">
      <alignment horizontal="center"/>
    </xf>
    <xf numFmtId="0" fontId="18" fillId="3" borderId="106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center"/>
      <protection locked="0"/>
    </xf>
    <xf numFmtId="0" fontId="0" fillId="6" borderId="7" xfId="0" applyFill="1" applyBorder="1" applyAlignment="1">
      <alignment horizontal="center" vertical="center" wrapText="1"/>
    </xf>
    <xf numFmtId="1" fontId="30" fillId="6" borderId="22" xfId="0" applyNumberFormat="1" applyFont="1" applyFill="1" applyBorder="1" applyAlignment="1" applyProtection="1">
      <alignment horizontal="center" vertical="top"/>
      <protection locked="0" hidden="1"/>
    </xf>
    <xf numFmtId="0" fontId="45" fillId="6" borderId="66" xfId="0" applyFont="1" applyFill="1" applyBorder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horizontal="left" vertical="center"/>
      <protection hidden="1"/>
    </xf>
    <xf numFmtId="0" fontId="0" fillId="8" borderId="38" xfId="0" applyFill="1" applyBorder="1" applyAlignment="1" applyProtection="1">
      <alignment horizontal="left" vertical="center"/>
      <protection hidden="1"/>
    </xf>
    <xf numFmtId="0" fontId="0" fillId="8" borderId="41" xfId="0" applyFill="1" applyBorder="1" applyAlignment="1" applyProtection="1">
      <alignment horizontal="left" vertical="center"/>
      <protection hidden="1"/>
    </xf>
    <xf numFmtId="165" fontId="36" fillId="3" borderId="113" xfId="0" applyNumberFormat="1" applyFont="1" applyFill="1" applyBorder="1" applyAlignment="1">
      <alignment horizontal="center"/>
    </xf>
    <xf numFmtId="0" fontId="0" fillId="3" borderId="47" xfId="0" applyFill="1" applyBorder="1" applyAlignment="1" applyProtection="1">
      <alignment horizontal="center" vertical="center"/>
      <protection hidden="1"/>
    </xf>
    <xf numFmtId="0" fontId="24" fillId="0" borderId="59" xfId="0" applyFont="1" applyBorder="1" applyAlignment="1">
      <alignment horizontal="right"/>
    </xf>
    <xf numFmtId="0" fontId="24" fillId="3" borderId="42" xfId="0" applyFont="1" applyFill="1" applyBorder="1" applyAlignment="1" applyProtection="1">
      <alignment horizontal="center" vertical="center"/>
      <protection hidden="1"/>
    </xf>
    <xf numFmtId="0" fontId="0" fillId="3" borderId="114" xfId="0" applyFill="1" applyBorder="1" applyAlignment="1" applyProtection="1">
      <alignment horizontal="center" vertical="center"/>
      <protection hidden="1"/>
    </xf>
    <xf numFmtId="0" fontId="0" fillId="3" borderId="64" xfId="0" applyFill="1" applyBorder="1" applyAlignment="1" applyProtection="1">
      <alignment horizontal="center" vertical="center"/>
      <protection hidden="1"/>
    </xf>
    <xf numFmtId="0" fontId="58" fillId="0" borderId="51" xfId="0" applyFont="1" applyBorder="1" applyAlignment="1" applyProtection="1">
      <alignment horizontal="center"/>
      <protection hidden="1"/>
    </xf>
    <xf numFmtId="166" fontId="37" fillId="9" borderId="7" xfId="0" applyNumberFormat="1" applyFont="1" applyFill="1" applyBorder="1" applyAlignment="1" applyProtection="1">
      <alignment horizontal="center" vertical="center"/>
      <protection hidden="1"/>
    </xf>
    <xf numFmtId="0" fontId="18" fillId="3" borderId="60" xfId="0" applyFont="1" applyFill="1" applyBorder="1" applyAlignment="1" applyProtection="1">
      <alignment horizontal="center" vertical="center"/>
      <protection hidden="1"/>
    </xf>
    <xf numFmtId="0" fontId="18" fillId="6" borderId="61" xfId="0" applyFont="1" applyFill="1" applyBorder="1" applyAlignment="1">
      <alignment horizontal="center" vertical="center" wrapText="1"/>
    </xf>
    <xf numFmtId="0" fontId="18" fillId="6" borderId="82" xfId="0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6" borderId="112" xfId="0" applyFill="1" applyBorder="1" applyAlignment="1">
      <alignment horizontal="center"/>
    </xf>
    <xf numFmtId="2" fontId="0" fillId="9" borderId="107" xfId="0" applyNumberFormat="1" applyFill="1" applyBorder="1" applyAlignment="1" applyProtection="1">
      <alignment horizontal="center" vertical="center"/>
      <protection hidden="1"/>
    </xf>
    <xf numFmtId="0" fontId="0" fillId="3" borderId="36" xfId="0" applyFill="1" applyBorder="1" applyAlignment="1" applyProtection="1">
      <alignment horizontal="center" vertical="top"/>
      <protection hidden="1"/>
    </xf>
    <xf numFmtId="0" fontId="0" fillId="3" borderId="42" xfId="0" applyFill="1" applyBorder="1" applyAlignment="1" applyProtection="1">
      <alignment horizontal="center" vertical="top"/>
      <protection hidden="1"/>
    </xf>
    <xf numFmtId="0" fontId="0" fillId="5" borderId="13" xfId="0" applyNumberFormat="1" applyFill="1" applyBorder="1" applyAlignment="1" applyProtection="1">
      <alignment horizontal="center" vertical="center" wrapText="1"/>
      <protection hidden="1"/>
    </xf>
    <xf numFmtId="0" fontId="0" fillId="4" borderId="12" xfId="0" applyNumberFormat="1" applyFill="1" applyBorder="1" applyAlignment="1" applyProtection="1">
      <alignment horizontal="center" vertical="center" wrapText="1"/>
      <protection hidden="1"/>
    </xf>
    <xf numFmtId="0" fontId="0" fillId="5" borderId="12" xfId="0" applyNumberFormat="1" applyFill="1" applyBorder="1" applyAlignment="1" applyProtection="1">
      <alignment horizontal="center" vertical="center" wrapText="1"/>
      <protection hidden="1"/>
    </xf>
    <xf numFmtId="0" fontId="0" fillId="5" borderId="116" xfId="0" applyNumberFormat="1" applyFill="1" applyBorder="1" applyAlignment="1" applyProtection="1">
      <alignment horizontal="center" vertical="center" wrapText="1"/>
      <protection hidden="1"/>
    </xf>
    <xf numFmtId="3" fontId="0" fillId="5" borderId="13" xfId="0" applyNumberFormat="1" applyFill="1" applyBorder="1" applyAlignment="1" applyProtection="1">
      <alignment horizontal="center" vertical="center" wrapText="1"/>
      <protection locked="0"/>
    </xf>
    <xf numFmtId="3" fontId="0" fillId="4" borderId="12" xfId="0" applyNumberFormat="1" applyFill="1" applyBorder="1" applyAlignment="1" applyProtection="1">
      <alignment horizontal="center" vertical="center" wrapText="1"/>
      <protection locked="0"/>
    </xf>
    <xf numFmtId="3" fontId="0" fillId="5" borderId="12" xfId="0" applyNumberFormat="1" applyFill="1" applyBorder="1" applyAlignment="1" applyProtection="1">
      <alignment horizontal="center" vertical="center" wrapText="1"/>
      <protection locked="0"/>
    </xf>
    <xf numFmtId="3" fontId="0" fillId="5" borderId="15" xfId="0" applyNumberFormat="1" applyFill="1" applyBorder="1" applyAlignment="1" applyProtection="1">
      <alignment horizontal="center" vertical="center" wrapText="1"/>
      <protection locked="0"/>
    </xf>
    <xf numFmtId="2" fontId="0" fillId="5" borderId="13" xfId="0" applyNumberFormat="1" applyFill="1" applyBorder="1" applyAlignment="1" applyProtection="1">
      <alignment horizontal="center" vertical="center" wrapText="1"/>
      <protection hidden="1"/>
    </xf>
    <xf numFmtId="2" fontId="0" fillId="4" borderId="12" xfId="0" applyNumberFormat="1" applyFill="1" applyBorder="1" applyAlignment="1" applyProtection="1">
      <alignment horizontal="center" vertical="center" wrapText="1"/>
      <protection hidden="1"/>
    </xf>
    <xf numFmtId="2" fontId="0" fillId="5" borderId="12" xfId="0" applyNumberFormat="1" applyFill="1" applyBorder="1" applyAlignment="1" applyProtection="1">
      <alignment horizontal="center" vertical="center" wrapText="1"/>
      <protection hidden="1"/>
    </xf>
    <xf numFmtId="2" fontId="0" fillId="5" borderId="116" xfId="0" applyNumberFormat="1" applyFill="1" applyBorder="1" applyAlignment="1" applyProtection="1">
      <alignment horizontal="center" vertical="center" wrapText="1"/>
      <protection hidden="1"/>
    </xf>
    <xf numFmtId="2" fontId="0" fillId="5" borderId="50" xfId="0" applyNumberFormat="1" applyFill="1" applyBorder="1" applyAlignment="1" applyProtection="1">
      <alignment horizontal="center" vertical="center" wrapText="1"/>
      <protection hidden="1"/>
    </xf>
    <xf numFmtId="2" fontId="0" fillId="4" borderId="115" xfId="0" applyNumberFormat="1" applyFill="1" applyBorder="1" applyAlignment="1" applyProtection="1">
      <alignment horizontal="center" vertical="center" wrapText="1"/>
      <protection hidden="1"/>
    </xf>
    <xf numFmtId="2" fontId="0" fillId="5" borderId="115" xfId="0" applyNumberFormat="1" applyFill="1" applyBorder="1" applyAlignment="1" applyProtection="1">
      <alignment horizontal="center" vertical="center" wrapText="1"/>
      <protection hidden="1"/>
    </xf>
    <xf numFmtId="0" fontId="0" fillId="5" borderId="115" xfId="0" applyFill="1" applyBorder="1" applyAlignment="1" applyProtection="1">
      <alignment horizontal="center" vertical="center" wrapText="1"/>
      <protection hidden="1"/>
    </xf>
    <xf numFmtId="0" fontId="0" fillId="4" borderId="115" xfId="0" applyFill="1" applyBorder="1" applyAlignment="1" applyProtection="1">
      <alignment horizontal="center" vertical="center" wrapText="1"/>
      <protection hidden="1"/>
    </xf>
    <xf numFmtId="2" fontId="0" fillId="5" borderId="51" xfId="0" applyNumberFormat="1" applyFill="1" applyBorder="1" applyAlignment="1" applyProtection="1">
      <alignment horizontal="center" vertical="center" wrapText="1"/>
      <protection hidden="1"/>
    </xf>
    <xf numFmtId="0" fontId="62" fillId="0" borderId="0" xfId="2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6" borderId="42" xfId="0" applyFill="1" applyBorder="1"/>
    <xf numFmtId="0" fontId="0" fillId="3" borderId="0" xfId="0" applyFill="1" applyBorder="1" applyAlignment="1">
      <alignment horizontal="center"/>
    </xf>
    <xf numFmtId="0" fontId="24" fillId="3" borderId="0" xfId="0" applyFont="1" applyFill="1" applyBorder="1" applyAlignment="1" applyProtection="1">
      <alignment horizontal="center"/>
      <protection hidden="1"/>
    </xf>
    <xf numFmtId="0" fontId="0" fillId="3" borderId="117" xfId="0" applyFill="1" applyBorder="1" applyAlignment="1" applyProtection="1">
      <alignment horizontal="center" vertical="center"/>
      <protection hidden="1"/>
    </xf>
    <xf numFmtId="165" fontId="36" fillId="3" borderId="118" xfId="1" applyNumberFormat="1" applyFont="1" applyFill="1" applyBorder="1" applyAlignment="1" applyProtection="1">
      <alignment horizontal="center" vertical="center"/>
      <protection hidden="1"/>
    </xf>
    <xf numFmtId="0" fontId="18" fillId="3" borderId="119" xfId="0" applyFont="1" applyFill="1" applyBorder="1" applyAlignment="1" applyProtection="1">
      <alignment horizontal="right" vertical="center"/>
      <protection hidden="1"/>
    </xf>
    <xf numFmtId="0" fontId="18" fillId="3" borderId="94" xfId="0" applyFont="1" applyFill="1" applyBorder="1" applyAlignment="1" applyProtection="1">
      <alignment vertical="center"/>
      <protection hidden="1"/>
    </xf>
    <xf numFmtId="0" fontId="21" fillId="9" borderId="82" xfId="0" applyFont="1" applyFill="1" applyBorder="1" applyAlignment="1" applyProtection="1">
      <alignment horizontal="center" vertical="center"/>
      <protection hidden="1"/>
    </xf>
    <xf numFmtId="0" fontId="0" fillId="3" borderId="120" xfId="0" applyFill="1" applyBorder="1" applyAlignment="1" applyProtection="1">
      <alignment horizontal="center" vertical="center"/>
      <protection hidden="1"/>
    </xf>
    <xf numFmtId="0" fontId="21" fillId="9" borderId="86" xfId="0" applyFont="1" applyFill="1" applyBorder="1" applyAlignment="1">
      <alignment horizontal="center"/>
    </xf>
    <xf numFmtId="0" fontId="63" fillId="0" borderId="0" xfId="0" applyFont="1"/>
    <xf numFmtId="0" fontId="18" fillId="3" borderId="5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61" xfId="0" applyBorder="1"/>
    <xf numFmtId="0" fontId="0" fillId="0" borderId="50" xfId="0" applyBorder="1" applyAlignment="1" applyProtection="1">
      <alignment horizontal="center"/>
      <protection locked="0"/>
    </xf>
    <xf numFmtId="0" fontId="0" fillId="0" borderId="42" xfId="0" applyBorder="1" applyAlignment="1">
      <alignment horizontal="center"/>
    </xf>
    <xf numFmtId="0" fontId="19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Alignment="1">
      <alignment horizontal="right" vertical="center"/>
    </xf>
    <xf numFmtId="0" fontId="19" fillId="0" borderId="50" xfId="0" applyFont="1" applyBorder="1" applyAlignment="1" applyProtection="1">
      <alignment horizontal="center"/>
      <protection locked="0"/>
    </xf>
    <xf numFmtId="0" fontId="51" fillId="0" borderId="0" xfId="0" applyFont="1" applyBorder="1" applyAlignment="1">
      <alignment horizontal="left" vertical="center"/>
    </xf>
    <xf numFmtId="0" fontId="23" fillId="0" borderId="50" xfId="0" applyFont="1" applyBorder="1" applyAlignment="1">
      <alignment horizontal="center"/>
    </xf>
    <xf numFmtId="0" fontId="0" fillId="0" borderId="45" xfId="0" applyBorder="1"/>
    <xf numFmtId="0" fontId="0" fillId="0" borderId="51" xfId="0" applyBorder="1"/>
    <xf numFmtId="0" fontId="0" fillId="6" borderId="91" xfId="0" applyFill="1" applyBorder="1" applyAlignment="1">
      <alignment horizontal="center"/>
    </xf>
    <xf numFmtId="0" fontId="0" fillId="6" borderId="121" xfId="0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59" xfId="0" applyFont="1" applyBorder="1"/>
    <xf numFmtId="3" fontId="34" fillId="2" borderId="50" xfId="0" applyNumberFormat="1" applyFont="1" applyFill="1" applyBorder="1" applyAlignment="1">
      <alignment horizontal="left" vertical="center"/>
    </xf>
    <xf numFmtId="0" fontId="0" fillId="0" borderId="22" xfId="0" applyFont="1" applyBorder="1" applyAlignment="1" applyProtection="1">
      <alignment horizontal="center"/>
      <protection hidden="1"/>
    </xf>
    <xf numFmtId="0" fontId="0" fillId="0" borderId="53" xfId="0" applyFont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8" fillId="0" borderId="0" xfId="0" applyFont="1" applyAlignment="1">
      <alignment horizontal="center" vertical="center" wrapText="1"/>
    </xf>
    <xf numFmtId="3" fontId="64" fillId="2" borderId="50" xfId="0" applyNumberFormat="1" applyFont="1" applyFill="1" applyBorder="1" applyAlignment="1">
      <alignment horizontal="right" vertical="center"/>
    </xf>
    <xf numFmtId="0" fontId="0" fillId="6" borderId="52" xfId="0" applyNumberFormat="1" applyFont="1" applyFill="1" applyBorder="1" applyAlignment="1" applyProtection="1">
      <alignment horizontal="center" vertical="center"/>
      <protection hidden="1"/>
    </xf>
  </cellXfs>
  <cellStyles count="3">
    <cellStyle name="Κανονικό" xfId="0" builtinId="0"/>
    <cellStyle name="Κόμμα" xfId="1" builtinId="3"/>
    <cellStyle name="Υπερ-σύνδεση" xfId="2" builtinId="8"/>
  </cellStyles>
  <dxfs count="0"/>
  <tableStyles count="0" defaultTableStyle="TableStyleMedium9" defaultPivotStyle="PivotStyleLight16"/>
  <colors>
    <mruColors>
      <color rgb="FFFFFF99"/>
      <color rgb="FFFFFFCC"/>
      <color rgb="FFF9F9F9"/>
      <color rgb="FFF7F7F7"/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hyperlink" Target="#'&#913;.&#928;&#923;&#913;&#925;&#919;&#932;&#919;&#931;-&#914;.&#928;&#923;&#913;&#925;&#919;&#932;&#919;&#931;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#'&#913;.&#928;&#923;&#913;&#925;&#919;&#932;&#919;&#931;-&#914;.&#928;&#923;&#913;&#925;&#919;&#932;&#919;&#931;'!A1"/><Relationship Id="rId4" Type="http://schemas.openxmlformats.org/officeDocument/2006/relationships/image" Target="../media/image4.png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37805</xdr:colOff>
      <xdr:row>14</xdr:row>
      <xdr:rowOff>114300</xdr:rowOff>
    </xdr:from>
    <xdr:to>
      <xdr:col>6</xdr:col>
      <xdr:colOff>791888</xdr:colOff>
      <xdr:row>26</xdr:row>
      <xdr:rowOff>104775</xdr:rowOff>
    </xdr:to>
    <xdr:pic>
      <xdr:nvPicPr>
        <xdr:cNvPr id="2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89" t="3739" r="2804"/>
        <a:stretch>
          <a:fillRect/>
        </a:stretch>
      </xdr:blipFill>
      <xdr:spPr bwMode="auto">
        <a:xfrm>
          <a:off x="3228680" y="3114675"/>
          <a:ext cx="2516208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196846</xdr:colOff>
      <xdr:row>43</xdr:row>
      <xdr:rowOff>124838</xdr:rowOff>
    </xdr:from>
    <xdr:to>
      <xdr:col>6</xdr:col>
      <xdr:colOff>633699</xdr:colOff>
      <xdr:row>58</xdr:row>
      <xdr:rowOff>245809</xdr:rowOff>
    </xdr:to>
    <xdr:pic>
      <xdr:nvPicPr>
        <xdr:cNvPr id="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"/>
        </a:blip>
        <a:srcRect/>
        <a:stretch>
          <a:fillRect/>
        </a:stretch>
      </xdr:blipFill>
      <xdr:spPr bwMode="auto">
        <a:xfrm>
          <a:off x="196846" y="9450679"/>
          <a:ext cx="5398512" cy="31083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17318</xdr:colOff>
      <xdr:row>74</xdr:row>
      <xdr:rowOff>139009</xdr:rowOff>
    </xdr:from>
    <xdr:to>
      <xdr:col>6</xdr:col>
      <xdr:colOff>833449</xdr:colOff>
      <xdr:row>83</xdr:row>
      <xdr:rowOff>238991</xdr:rowOff>
    </xdr:to>
    <xdr:sp macro="" textlink="">
      <xdr:nvSpPr>
        <xdr:cNvPr id="4" name="3 - TextBox"/>
        <xdr:cNvSpPr txBox="1"/>
      </xdr:nvSpPr>
      <xdr:spPr>
        <a:xfrm>
          <a:off x="17318" y="16366145"/>
          <a:ext cx="5777790" cy="2515869"/>
        </a:xfrm>
        <a:prstGeom prst="rect">
          <a:avLst/>
        </a:prstGeom>
        <a:solidFill>
          <a:srgbClr val="FFFFCC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</a:t>
          </a:r>
          <a:r>
            <a:rPr lang="el-G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ΟΔΗΓΙΕΣ</a:t>
          </a:r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Συμπληρώνουμε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στον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πίνακα Ι 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 στήλη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τα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τετραγωνίδια με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ρόζ 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χρώμα ),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τον αύξοντα αριθμό τών πλανητών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που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λαμβάνουμε από την στήλη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τού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πίνακα ΙΙ - Στοιχεία Τροχιάς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Πλανητών.                                        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Εμφανίζονται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οι αποστάσεις τών πλανητών από τον Ήλιο, η ελαχίστη και η μεγίστη απόσταση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Δ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η γωνία Περισκοπικής Δυνάμεως (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ΠΔ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) και Περισκοπικής Ανεπάρκειας (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ΠΑ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και η απόκλιση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δ.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Μπορούμε να βρούμε οποιαδήποτε τιμή τής αποστάσεως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Δ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μεταξύ τών πλανητών δίνοντας τις  τιμές τής τοποθεσίας τους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λ</a:t>
          </a:r>
          <a:r>
            <a:rPr lang="el-GR" sz="11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ο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στην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στήλη 3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και θα βρούμε το αποτέλεσμα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στίς στήλες 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13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και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14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                                                                                                                               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Επειδή οι τροχιές τών πλανητών έχουν πολύ μικρή κλίση ως προς την εκλειπτική, εκτός από  τον Πλούτωνα (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= 17 % ), η ακρίβεια τών Περισκοπικών Δυνάμεων θεωρείται άκρως ικανοποιητική.   Όσον αφορά τον Πλούτωνα λαμβάνουμε τα δεδομένα ενδεικτικά σε κάτοψη ( κατά προσέγγιση ).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Μπορούμε να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αλλάξουμε όλα τα στοιχεία και να θέσουμε με δική μας επιλογή, στις στήλες 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6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τού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πίνακα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ΙΙ , 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τα επιθυμητά στοιχεία τών πλανητικών τροχιών κάποιας άλλης εποχής.  Βέβαια οι διαφορές θα είναι ασήμαντες για την κατάστρωση ωροσκοπίων διότι η μετακίνηση τών περιηλίων </a:t>
          </a:r>
          <a:r>
            <a:rPr lang="el-G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Π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τών πλανητών ανά αιώνα είναι τής τάξεως τής  1</a:t>
          </a:r>
          <a:r>
            <a:rPr lang="el-GR" sz="1100" b="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ο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έως 1,5</a:t>
          </a:r>
          <a:r>
            <a:rPr lang="el-GR" sz="1100" b="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ο</a:t>
          </a:r>
          <a:r>
            <a:rPr lang="el-G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l-GR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297873</xdr:colOff>
      <xdr:row>40</xdr:row>
      <xdr:rowOff>242455</xdr:rowOff>
    </xdr:from>
    <xdr:to>
      <xdr:col>1</xdr:col>
      <xdr:colOff>553459</xdr:colOff>
      <xdr:row>42</xdr:row>
      <xdr:rowOff>20963</xdr:rowOff>
    </xdr:to>
    <xdr:sp macro="" textlink="">
      <xdr:nvSpPr>
        <xdr:cNvPr id="5" name="4 - Δεξιό βέλος"/>
        <xdr:cNvSpPr/>
      </xdr:nvSpPr>
      <xdr:spPr>
        <a:xfrm>
          <a:off x="609600" y="8806296"/>
          <a:ext cx="255586" cy="28073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2</xdr:col>
      <xdr:colOff>400050</xdr:colOff>
      <xdr:row>2051</xdr:row>
      <xdr:rowOff>120600</xdr:rowOff>
    </xdr:from>
    <xdr:to>
      <xdr:col>2</xdr:col>
      <xdr:colOff>508050</xdr:colOff>
      <xdr:row>2052</xdr:row>
      <xdr:rowOff>104775</xdr:rowOff>
    </xdr:to>
    <xdr:sp macro="" textlink="">
      <xdr:nvSpPr>
        <xdr:cNvPr id="6" name="5 - Διάσημα"/>
        <xdr:cNvSpPr/>
      </xdr:nvSpPr>
      <xdr:spPr>
        <a:xfrm rot="16200000">
          <a:off x="150018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2</xdr:col>
      <xdr:colOff>400050</xdr:colOff>
      <xdr:row>2052</xdr:row>
      <xdr:rowOff>123825</xdr:rowOff>
    </xdr:from>
    <xdr:to>
      <xdr:col>2</xdr:col>
      <xdr:colOff>508050</xdr:colOff>
      <xdr:row>2053</xdr:row>
      <xdr:rowOff>22275</xdr:rowOff>
    </xdr:to>
    <xdr:sp macro="" textlink="">
      <xdr:nvSpPr>
        <xdr:cNvPr id="7" name="6 - Διάσημα"/>
        <xdr:cNvSpPr/>
      </xdr:nvSpPr>
      <xdr:spPr>
        <a:xfrm rot="16200000">
          <a:off x="156210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232</xdr:row>
      <xdr:rowOff>66675</xdr:rowOff>
    </xdr:from>
    <xdr:to>
      <xdr:col>14</xdr:col>
      <xdr:colOff>374700</xdr:colOff>
      <xdr:row>232</xdr:row>
      <xdr:rowOff>174675</xdr:rowOff>
    </xdr:to>
    <xdr:sp macro="" textlink="">
      <xdr:nvSpPr>
        <xdr:cNvPr id="8" name="7 - Διάσημα"/>
        <xdr:cNvSpPr/>
      </xdr:nvSpPr>
      <xdr:spPr>
        <a:xfrm rot="10800000">
          <a:off x="11049000" y="45681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232</xdr:row>
      <xdr:rowOff>66675</xdr:rowOff>
    </xdr:from>
    <xdr:to>
      <xdr:col>14</xdr:col>
      <xdr:colOff>508050</xdr:colOff>
      <xdr:row>232</xdr:row>
      <xdr:rowOff>174675</xdr:rowOff>
    </xdr:to>
    <xdr:sp macro="" textlink="">
      <xdr:nvSpPr>
        <xdr:cNvPr id="9" name="8 - Διάσημα"/>
        <xdr:cNvSpPr/>
      </xdr:nvSpPr>
      <xdr:spPr>
        <a:xfrm rot="10800000">
          <a:off x="11182350" y="45681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3</xdr:col>
      <xdr:colOff>400050</xdr:colOff>
      <xdr:row>2051</xdr:row>
      <xdr:rowOff>120600</xdr:rowOff>
    </xdr:from>
    <xdr:to>
      <xdr:col>3</xdr:col>
      <xdr:colOff>508050</xdr:colOff>
      <xdr:row>2052</xdr:row>
      <xdr:rowOff>104775</xdr:rowOff>
    </xdr:to>
    <xdr:sp macro="" textlink="">
      <xdr:nvSpPr>
        <xdr:cNvPr id="10" name="9 - Διάσημα"/>
        <xdr:cNvSpPr/>
      </xdr:nvSpPr>
      <xdr:spPr>
        <a:xfrm rot="16200000">
          <a:off x="241458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3</xdr:col>
      <xdr:colOff>400050</xdr:colOff>
      <xdr:row>2052</xdr:row>
      <xdr:rowOff>123825</xdr:rowOff>
    </xdr:from>
    <xdr:to>
      <xdr:col>3</xdr:col>
      <xdr:colOff>508050</xdr:colOff>
      <xdr:row>2053</xdr:row>
      <xdr:rowOff>22275</xdr:rowOff>
    </xdr:to>
    <xdr:sp macro="" textlink="">
      <xdr:nvSpPr>
        <xdr:cNvPr id="11" name="10 - Διάσημα"/>
        <xdr:cNvSpPr/>
      </xdr:nvSpPr>
      <xdr:spPr>
        <a:xfrm rot="16200000">
          <a:off x="247650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</xdr:col>
      <xdr:colOff>400050</xdr:colOff>
      <xdr:row>2051</xdr:row>
      <xdr:rowOff>120600</xdr:rowOff>
    </xdr:from>
    <xdr:to>
      <xdr:col>4</xdr:col>
      <xdr:colOff>508050</xdr:colOff>
      <xdr:row>2052</xdr:row>
      <xdr:rowOff>104775</xdr:rowOff>
    </xdr:to>
    <xdr:sp macro="" textlink="">
      <xdr:nvSpPr>
        <xdr:cNvPr id="12" name="11 - Διάσημα"/>
        <xdr:cNvSpPr/>
      </xdr:nvSpPr>
      <xdr:spPr>
        <a:xfrm rot="16200000">
          <a:off x="346233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</xdr:col>
      <xdr:colOff>400050</xdr:colOff>
      <xdr:row>2052</xdr:row>
      <xdr:rowOff>123825</xdr:rowOff>
    </xdr:from>
    <xdr:to>
      <xdr:col>4</xdr:col>
      <xdr:colOff>508050</xdr:colOff>
      <xdr:row>2053</xdr:row>
      <xdr:rowOff>22275</xdr:rowOff>
    </xdr:to>
    <xdr:sp macro="" textlink="">
      <xdr:nvSpPr>
        <xdr:cNvPr id="13" name="12 - Διάσημα"/>
        <xdr:cNvSpPr/>
      </xdr:nvSpPr>
      <xdr:spPr>
        <a:xfrm rot="16200000">
          <a:off x="352425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5</xdr:col>
      <xdr:colOff>400050</xdr:colOff>
      <xdr:row>2051</xdr:row>
      <xdr:rowOff>120600</xdr:rowOff>
    </xdr:from>
    <xdr:to>
      <xdr:col>5</xdr:col>
      <xdr:colOff>508050</xdr:colOff>
      <xdr:row>2052</xdr:row>
      <xdr:rowOff>104775</xdr:rowOff>
    </xdr:to>
    <xdr:sp macro="" textlink="">
      <xdr:nvSpPr>
        <xdr:cNvPr id="14" name="13 - Διάσημα"/>
        <xdr:cNvSpPr/>
      </xdr:nvSpPr>
      <xdr:spPr>
        <a:xfrm rot="16200000">
          <a:off x="437673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5</xdr:col>
      <xdr:colOff>400050</xdr:colOff>
      <xdr:row>2052</xdr:row>
      <xdr:rowOff>123825</xdr:rowOff>
    </xdr:from>
    <xdr:to>
      <xdr:col>5</xdr:col>
      <xdr:colOff>508050</xdr:colOff>
      <xdr:row>2053</xdr:row>
      <xdr:rowOff>22275</xdr:rowOff>
    </xdr:to>
    <xdr:sp macro="" textlink="">
      <xdr:nvSpPr>
        <xdr:cNvPr id="15" name="14 - Διάσημα"/>
        <xdr:cNvSpPr/>
      </xdr:nvSpPr>
      <xdr:spPr>
        <a:xfrm rot="16200000">
          <a:off x="443865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6</xdr:col>
      <xdr:colOff>400050</xdr:colOff>
      <xdr:row>2051</xdr:row>
      <xdr:rowOff>120600</xdr:rowOff>
    </xdr:from>
    <xdr:to>
      <xdr:col>6</xdr:col>
      <xdr:colOff>508050</xdr:colOff>
      <xdr:row>2052</xdr:row>
      <xdr:rowOff>104775</xdr:rowOff>
    </xdr:to>
    <xdr:sp macro="" textlink="">
      <xdr:nvSpPr>
        <xdr:cNvPr id="16" name="15 - Διάσημα"/>
        <xdr:cNvSpPr/>
      </xdr:nvSpPr>
      <xdr:spPr>
        <a:xfrm rot="16200000">
          <a:off x="529113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6</xdr:col>
      <xdr:colOff>400050</xdr:colOff>
      <xdr:row>2052</xdr:row>
      <xdr:rowOff>123825</xdr:rowOff>
    </xdr:from>
    <xdr:to>
      <xdr:col>6</xdr:col>
      <xdr:colOff>508050</xdr:colOff>
      <xdr:row>2053</xdr:row>
      <xdr:rowOff>22275</xdr:rowOff>
    </xdr:to>
    <xdr:sp macro="" textlink="">
      <xdr:nvSpPr>
        <xdr:cNvPr id="17" name="16 - Διάσημα"/>
        <xdr:cNvSpPr/>
      </xdr:nvSpPr>
      <xdr:spPr>
        <a:xfrm rot="16200000">
          <a:off x="535305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7</xdr:col>
      <xdr:colOff>400050</xdr:colOff>
      <xdr:row>2051</xdr:row>
      <xdr:rowOff>120600</xdr:rowOff>
    </xdr:from>
    <xdr:to>
      <xdr:col>7</xdr:col>
      <xdr:colOff>508050</xdr:colOff>
      <xdr:row>2052</xdr:row>
      <xdr:rowOff>104775</xdr:rowOff>
    </xdr:to>
    <xdr:sp macro="" textlink="">
      <xdr:nvSpPr>
        <xdr:cNvPr id="18" name="17 - Διάσημα"/>
        <xdr:cNvSpPr/>
      </xdr:nvSpPr>
      <xdr:spPr>
        <a:xfrm rot="16200000">
          <a:off x="6138862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7</xdr:col>
      <xdr:colOff>400050</xdr:colOff>
      <xdr:row>2052</xdr:row>
      <xdr:rowOff>123825</xdr:rowOff>
    </xdr:from>
    <xdr:to>
      <xdr:col>7</xdr:col>
      <xdr:colOff>508050</xdr:colOff>
      <xdr:row>2053</xdr:row>
      <xdr:rowOff>22275</xdr:rowOff>
    </xdr:to>
    <xdr:sp macro="" textlink="">
      <xdr:nvSpPr>
        <xdr:cNvPr id="19" name="18 - Διάσημα"/>
        <xdr:cNvSpPr/>
      </xdr:nvSpPr>
      <xdr:spPr>
        <a:xfrm rot="16200000">
          <a:off x="6200775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8</xdr:col>
      <xdr:colOff>400050</xdr:colOff>
      <xdr:row>2051</xdr:row>
      <xdr:rowOff>120600</xdr:rowOff>
    </xdr:from>
    <xdr:to>
      <xdr:col>8</xdr:col>
      <xdr:colOff>508050</xdr:colOff>
      <xdr:row>2052</xdr:row>
      <xdr:rowOff>104775</xdr:rowOff>
    </xdr:to>
    <xdr:sp macro="" textlink="">
      <xdr:nvSpPr>
        <xdr:cNvPr id="20" name="19 - Διάσημα"/>
        <xdr:cNvSpPr/>
      </xdr:nvSpPr>
      <xdr:spPr>
        <a:xfrm rot="16200000">
          <a:off x="685323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8</xdr:col>
      <xdr:colOff>400050</xdr:colOff>
      <xdr:row>2052</xdr:row>
      <xdr:rowOff>123825</xdr:rowOff>
    </xdr:from>
    <xdr:to>
      <xdr:col>8</xdr:col>
      <xdr:colOff>508050</xdr:colOff>
      <xdr:row>2053</xdr:row>
      <xdr:rowOff>22275</xdr:rowOff>
    </xdr:to>
    <xdr:sp macro="" textlink="">
      <xdr:nvSpPr>
        <xdr:cNvPr id="21" name="20 - Διάσημα"/>
        <xdr:cNvSpPr/>
      </xdr:nvSpPr>
      <xdr:spPr>
        <a:xfrm rot="16200000">
          <a:off x="691515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9</xdr:col>
      <xdr:colOff>400050</xdr:colOff>
      <xdr:row>2051</xdr:row>
      <xdr:rowOff>120600</xdr:rowOff>
    </xdr:from>
    <xdr:to>
      <xdr:col>9</xdr:col>
      <xdr:colOff>508050</xdr:colOff>
      <xdr:row>2052</xdr:row>
      <xdr:rowOff>104775</xdr:rowOff>
    </xdr:to>
    <xdr:sp macro="" textlink="">
      <xdr:nvSpPr>
        <xdr:cNvPr id="22" name="21 - Διάσημα"/>
        <xdr:cNvSpPr/>
      </xdr:nvSpPr>
      <xdr:spPr>
        <a:xfrm rot="16200000">
          <a:off x="7567612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9</xdr:col>
      <xdr:colOff>400050</xdr:colOff>
      <xdr:row>2052</xdr:row>
      <xdr:rowOff>123825</xdr:rowOff>
    </xdr:from>
    <xdr:to>
      <xdr:col>9</xdr:col>
      <xdr:colOff>508050</xdr:colOff>
      <xdr:row>2053</xdr:row>
      <xdr:rowOff>22275</xdr:rowOff>
    </xdr:to>
    <xdr:sp macro="" textlink="">
      <xdr:nvSpPr>
        <xdr:cNvPr id="23" name="22 - Διάσημα"/>
        <xdr:cNvSpPr/>
      </xdr:nvSpPr>
      <xdr:spPr>
        <a:xfrm rot="16200000">
          <a:off x="7629525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10</xdr:col>
      <xdr:colOff>400050</xdr:colOff>
      <xdr:row>2051</xdr:row>
      <xdr:rowOff>120600</xdr:rowOff>
    </xdr:from>
    <xdr:to>
      <xdr:col>10</xdr:col>
      <xdr:colOff>508050</xdr:colOff>
      <xdr:row>2052</xdr:row>
      <xdr:rowOff>104775</xdr:rowOff>
    </xdr:to>
    <xdr:sp macro="" textlink="">
      <xdr:nvSpPr>
        <xdr:cNvPr id="24" name="23 - Διάσημα"/>
        <xdr:cNvSpPr/>
      </xdr:nvSpPr>
      <xdr:spPr>
        <a:xfrm rot="16200000">
          <a:off x="8348662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10</xdr:col>
      <xdr:colOff>400050</xdr:colOff>
      <xdr:row>2052</xdr:row>
      <xdr:rowOff>123825</xdr:rowOff>
    </xdr:from>
    <xdr:to>
      <xdr:col>10</xdr:col>
      <xdr:colOff>508050</xdr:colOff>
      <xdr:row>2053</xdr:row>
      <xdr:rowOff>22275</xdr:rowOff>
    </xdr:to>
    <xdr:sp macro="" textlink="">
      <xdr:nvSpPr>
        <xdr:cNvPr id="25" name="24 - Διάσημα"/>
        <xdr:cNvSpPr/>
      </xdr:nvSpPr>
      <xdr:spPr>
        <a:xfrm rot="16200000">
          <a:off x="8410575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11</xdr:col>
      <xdr:colOff>400050</xdr:colOff>
      <xdr:row>2051</xdr:row>
      <xdr:rowOff>120600</xdr:rowOff>
    </xdr:from>
    <xdr:to>
      <xdr:col>11</xdr:col>
      <xdr:colOff>508050</xdr:colOff>
      <xdr:row>2052</xdr:row>
      <xdr:rowOff>104775</xdr:rowOff>
    </xdr:to>
    <xdr:sp macro="" textlink="">
      <xdr:nvSpPr>
        <xdr:cNvPr id="26" name="25 - Διάσημα"/>
        <xdr:cNvSpPr/>
      </xdr:nvSpPr>
      <xdr:spPr>
        <a:xfrm rot="16200000">
          <a:off x="919638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11</xdr:col>
      <xdr:colOff>400050</xdr:colOff>
      <xdr:row>2052</xdr:row>
      <xdr:rowOff>123825</xdr:rowOff>
    </xdr:from>
    <xdr:to>
      <xdr:col>11</xdr:col>
      <xdr:colOff>508050</xdr:colOff>
      <xdr:row>2053</xdr:row>
      <xdr:rowOff>22275</xdr:rowOff>
    </xdr:to>
    <xdr:sp macro="" textlink="">
      <xdr:nvSpPr>
        <xdr:cNvPr id="27" name="26 - Διάσημα"/>
        <xdr:cNvSpPr/>
      </xdr:nvSpPr>
      <xdr:spPr>
        <a:xfrm rot="16200000">
          <a:off x="925830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12</xdr:col>
      <xdr:colOff>400050</xdr:colOff>
      <xdr:row>2051</xdr:row>
      <xdr:rowOff>120600</xdr:rowOff>
    </xdr:from>
    <xdr:to>
      <xdr:col>12</xdr:col>
      <xdr:colOff>508050</xdr:colOff>
      <xdr:row>2052</xdr:row>
      <xdr:rowOff>104775</xdr:rowOff>
    </xdr:to>
    <xdr:sp macro="" textlink="">
      <xdr:nvSpPr>
        <xdr:cNvPr id="28" name="27 - Διάσημα"/>
        <xdr:cNvSpPr/>
      </xdr:nvSpPr>
      <xdr:spPr>
        <a:xfrm rot="16200000">
          <a:off x="1003458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12</xdr:col>
      <xdr:colOff>400050</xdr:colOff>
      <xdr:row>2052</xdr:row>
      <xdr:rowOff>123825</xdr:rowOff>
    </xdr:from>
    <xdr:to>
      <xdr:col>12</xdr:col>
      <xdr:colOff>508050</xdr:colOff>
      <xdr:row>2053</xdr:row>
      <xdr:rowOff>22275</xdr:rowOff>
    </xdr:to>
    <xdr:sp macro="" textlink="">
      <xdr:nvSpPr>
        <xdr:cNvPr id="29" name="28 - Διάσημα"/>
        <xdr:cNvSpPr/>
      </xdr:nvSpPr>
      <xdr:spPr>
        <a:xfrm rot="16200000">
          <a:off x="1009650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212</xdr:row>
      <xdr:rowOff>66675</xdr:rowOff>
    </xdr:from>
    <xdr:to>
      <xdr:col>14</xdr:col>
      <xdr:colOff>374700</xdr:colOff>
      <xdr:row>212</xdr:row>
      <xdr:rowOff>174675</xdr:rowOff>
    </xdr:to>
    <xdr:sp macro="" textlink="">
      <xdr:nvSpPr>
        <xdr:cNvPr id="30" name="29 - Διάσημα"/>
        <xdr:cNvSpPr/>
      </xdr:nvSpPr>
      <xdr:spPr>
        <a:xfrm rot="10800000">
          <a:off x="11049000" y="40728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212</xdr:row>
      <xdr:rowOff>66675</xdr:rowOff>
    </xdr:from>
    <xdr:to>
      <xdr:col>14</xdr:col>
      <xdr:colOff>508050</xdr:colOff>
      <xdr:row>212</xdr:row>
      <xdr:rowOff>174675</xdr:rowOff>
    </xdr:to>
    <xdr:sp macro="" textlink="">
      <xdr:nvSpPr>
        <xdr:cNvPr id="31" name="30 - Διάσημα"/>
        <xdr:cNvSpPr/>
      </xdr:nvSpPr>
      <xdr:spPr>
        <a:xfrm rot="10800000">
          <a:off x="11182350" y="40728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214</xdr:row>
      <xdr:rowOff>66675</xdr:rowOff>
    </xdr:from>
    <xdr:to>
      <xdr:col>14</xdr:col>
      <xdr:colOff>374700</xdr:colOff>
      <xdr:row>214</xdr:row>
      <xdr:rowOff>174675</xdr:rowOff>
    </xdr:to>
    <xdr:sp macro="" textlink="">
      <xdr:nvSpPr>
        <xdr:cNvPr id="32" name="31 - Διάσημα"/>
        <xdr:cNvSpPr/>
      </xdr:nvSpPr>
      <xdr:spPr>
        <a:xfrm rot="10800000">
          <a:off x="11049000" y="41224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214</xdr:row>
      <xdr:rowOff>66675</xdr:rowOff>
    </xdr:from>
    <xdr:to>
      <xdr:col>14</xdr:col>
      <xdr:colOff>508050</xdr:colOff>
      <xdr:row>214</xdr:row>
      <xdr:rowOff>174675</xdr:rowOff>
    </xdr:to>
    <xdr:sp macro="" textlink="">
      <xdr:nvSpPr>
        <xdr:cNvPr id="33" name="32 - Διάσημα"/>
        <xdr:cNvSpPr/>
      </xdr:nvSpPr>
      <xdr:spPr>
        <a:xfrm rot="10800000">
          <a:off x="11182350" y="41224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216</xdr:row>
      <xdr:rowOff>66675</xdr:rowOff>
    </xdr:from>
    <xdr:to>
      <xdr:col>14</xdr:col>
      <xdr:colOff>374700</xdr:colOff>
      <xdr:row>216</xdr:row>
      <xdr:rowOff>174675</xdr:rowOff>
    </xdr:to>
    <xdr:sp macro="" textlink="">
      <xdr:nvSpPr>
        <xdr:cNvPr id="34" name="33 - Διάσημα"/>
        <xdr:cNvSpPr/>
      </xdr:nvSpPr>
      <xdr:spPr>
        <a:xfrm rot="10800000">
          <a:off x="11049000" y="41719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216</xdr:row>
      <xdr:rowOff>66675</xdr:rowOff>
    </xdr:from>
    <xdr:to>
      <xdr:col>14</xdr:col>
      <xdr:colOff>508050</xdr:colOff>
      <xdr:row>216</xdr:row>
      <xdr:rowOff>174675</xdr:rowOff>
    </xdr:to>
    <xdr:sp macro="" textlink="">
      <xdr:nvSpPr>
        <xdr:cNvPr id="35" name="34 - Διάσημα"/>
        <xdr:cNvSpPr/>
      </xdr:nvSpPr>
      <xdr:spPr>
        <a:xfrm rot="10800000">
          <a:off x="11182350" y="41719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218</xdr:row>
      <xdr:rowOff>66675</xdr:rowOff>
    </xdr:from>
    <xdr:to>
      <xdr:col>14</xdr:col>
      <xdr:colOff>374700</xdr:colOff>
      <xdr:row>218</xdr:row>
      <xdr:rowOff>174675</xdr:rowOff>
    </xdr:to>
    <xdr:sp macro="" textlink="">
      <xdr:nvSpPr>
        <xdr:cNvPr id="36" name="35 - Διάσημα"/>
        <xdr:cNvSpPr/>
      </xdr:nvSpPr>
      <xdr:spPr>
        <a:xfrm rot="10800000">
          <a:off x="11049000" y="42214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218</xdr:row>
      <xdr:rowOff>66675</xdr:rowOff>
    </xdr:from>
    <xdr:to>
      <xdr:col>14</xdr:col>
      <xdr:colOff>508050</xdr:colOff>
      <xdr:row>218</xdr:row>
      <xdr:rowOff>174675</xdr:rowOff>
    </xdr:to>
    <xdr:sp macro="" textlink="">
      <xdr:nvSpPr>
        <xdr:cNvPr id="37" name="36 - Διάσημα"/>
        <xdr:cNvSpPr/>
      </xdr:nvSpPr>
      <xdr:spPr>
        <a:xfrm rot="10800000">
          <a:off x="11182350" y="42214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220</xdr:row>
      <xdr:rowOff>66675</xdr:rowOff>
    </xdr:from>
    <xdr:to>
      <xdr:col>14</xdr:col>
      <xdr:colOff>374700</xdr:colOff>
      <xdr:row>220</xdr:row>
      <xdr:rowOff>174675</xdr:rowOff>
    </xdr:to>
    <xdr:sp macro="" textlink="">
      <xdr:nvSpPr>
        <xdr:cNvPr id="38" name="37 - Διάσημα"/>
        <xdr:cNvSpPr/>
      </xdr:nvSpPr>
      <xdr:spPr>
        <a:xfrm rot="10800000">
          <a:off x="11049000" y="42710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220</xdr:row>
      <xdr:rowOff>66675</xdr:rowOff>
    </xdr:from>
    <xdr:to>
      <xdr:col>14</xdr:col>
      <xdr:colOff>508050</xdr:colOff>
      <xdr:row>220</xdr:row>
      <xdr:rowOff>174675</xdr:rowOff>
    </xdr:to>
    <xdr:sp macro="" textlink="">
      <xdr:nvSpPr>
        <xdr:cNvPr id="39" name="38 - Διάσημα"/>
        <xdr:cNvSpPr/>
      </xdr:nvSpPr>
      <xdr:spPr>
        <a:xfrm rot="10800000">
          <a:off x="11182350" y="42710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222</xdr:row>
      <xdr:rowOff>66675</xdr:rowOff>
    </xdr:from>
    <xdr:to>
      <xdr:col>14</xdr:col>
      <xdr:colOff>374700</xdr:colOff>
      <xdr:row>222</xdr:row>
      <xdr:rowOff>174675</xdr:rowOff>
    </xdr:to>
    <xdr:sp macro="" textlink="">
      <xdr:nvSpPr>
        <xdr:cNvPr id="40" name="39 - Διάσημα"/>
        <xdr:cNvSpPr/>
      </xdr:nvSpPr>
      <xdr:spPr>
        <a:xfrm rot="10800000">
          <a:off x="11049000" y="43205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222</xdr:row>
      <xdr:rowOff>66675</xdr:rowOff>
    </xdr:from>
    <xdr:to>
      <xdr:col>14</xdr:col>
      <xdr:colOff>508050</xdr:colOff>
      <xdr:row>222</xdr:row>
      <xdr:rowOff>174675</xdr:rowOff>
    </xdr:to>
    <xdr:sp macro="" textlink="">
      <xdr:nvSpPr>
        <xdr:cNvPr id="41" name="40 - Διάσημα"/>
        <xdr:cNvSpPr/>
      </xdr:nvSpPr>
      <xdr:spPr>
        <a:xfrm rot="10800000">
          <a:off x="11182350" y="43205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224</xdr:row>
      <xdr:rowOff>66675</xdr:rowOff>
    </xdr:from>
    <xdr:to>
      <xdr:col>14</xdr:col>
      <xdr:colOff>374700</xdr:colOff>
      <xdr:row>224</xdr:row>
      <xdr:rowOff>174675</xdr:rowOff>
    </xdr:to>
    <xdr:sp macro="" textlink="">
      <xdr:nvSpPr>
        <xdr:cNvPr id="42" name="41 - Διάσημα"/>
        <xdr:cNvSpPr/>
      </xdr:nvSpPr>
      <xdr:spPr>
        <a:xfrm rot="10800000">
          <a:off x="11049000" y="43700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224</xdr:row>
      <xdr:rowOff>66675</xdr:rowOff>
    </xdr:from>
    <xdr:to>
      <xdr:col>14</xdr:col>
      <xdr:colOff>508050</xdr:colOff>
      <xdr:row>224</xdr:row>
      <xdr:rowOff>174675</xdr:rowOff>
    </xdr:to>
    <xdr:sp macro="" textlink="">
      <xdr:nvSpPr>
        <xdr:cNvPr id="43" name="42 - Διάσημα"/>
        <xdr:cNvSpPr/>
      </xdr:nvSpPr>
      <xdr:spPr>
        <a:xfrm rot="10800000">
          <a:off x="11182350" y="43700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226</xdr:row>
      <xdr:rowOff>66675</xdr:rowOff>
    </xdr:from>
    <xdr:to>
      <xdr:col>14</xdr:col>
      <xdr:colOff>374700</xdr:colOff>
      <xdr:row>226</xdr:row>
      <xdr:rowOff>174675</xdr:rowOff>
    </xdr:to>
    <xdr:sp macro="" textlink="">
      <xdr:nvSpPr>
        <xdr:cNvPr id="44" name="43 - Διάσημα"/>
        <xdr:cNvSpPr/>
      </xdr:nvSpPr>
      <xdr:spPr>
        <a:xfrm rot="10800000">
          <a:off x="11049000" y="44196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226</xdr:row>
      <xdr:rowOff>66675</xdr:rowOff>
    </xdr:from>
    <xdr:to>
      <xdr:col>14</xdr:col>
      <xdr:colOff>508050</xdr:colOff>
      <xdr:row>226</xdr:row>
      <xdr:rowOff>174675</xdr:rowOff>
    </xdr:to>
    <xdr:sp macro="" textlink="">
      <xdr:nvSpPr>
        <xdr:cNvPr id="45" name="44 - Διάσημα"/>
        <xdr:cNvSpPr/>
      </xdr:nvSpPr>
      <xdr:spPr>
        <a:xfrm rot="10800000">
          <a:off x="11182350" y="44196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228</xdr:row>
      <xdr:rowOff>66675</xdr:rowOff>
    </xdr:from>
    <xdr:to>
      <xdr:col>14</xdr:col>
      <xdr:colOff>374700</xdr:colOff>
      <xdr:row>228</xdr:row>
      <xdr:rowOff>174675</xdr:rowOff>
    </xdr:to>
    <xdr:sp macro="" textlink="">
      <xdr:nvSpPr>
        <xdr:cNvPr id="46" name="45 - Διάσημα"/>
        <xdr:cNvSpPr/>
      </xdr:nvSpPr>
      <xdr:spPr>
        <a:xfrm rot="10800000">
          <a:off x="11049000" y="44691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228</xdr:row>
      <xdr:rowOff>66675</xdr:rowOff>
    </xdr:from>
    <xdr:to>
      <xdr:col>14</xdr:col>
      <xdr:colOff>508050</xdr:colOff>
      <xdr:row>228</xdr:row>
      <xdr:rowOff>174675</xdr:rowOff>
    </xdr:to>
    <xdr:sp macro="" textlink="">
      <xdr:nvSpPr>
        <xdr:cNvPr id="47" name="46 - Διάσημα"/>
        <xdr:cNvSpPr/>
      </xdr:nvSpPr>
      <xdr:spPr>
        <a:xfrm rot="10800000">
          <a:off x="11182350" y="44691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230</xdr:row>
      <xdr:rowOff>66675</xdr:rowOff>
    </xdr:from>
    <xdr:to>
      <xdr:col>14</xdr:col>
      <xdr:colOff>374700</xdr:colOff>
      <xdr:row>230</xdr:row>
      <xdr:rowOff>174675</xdr:rowOff>
    </xdr:to>
    <xdr:sp macro="" textlink="">
      <xdr:nvSpPr>
        <xdr:cNvPr id="48" name="47 - Διάσημα"/>
        <xdr:cNvSpPr/>
      </xdr:nvSpPr>
      <xdr:spPr>
        <a:xfrm rot="10800000">
          <a:off x="11049000" y="45186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230</xdr:row>
      <xdr:rowOff>66675</xdr:rowOff>
    </xdr:from>
    <xdr:to>
      <xdr:col>14</xdr:col>
      <xdr:colOff>508050</xdr:colOff>
      <xdr:row>230</xdr:row>
      <xdr:rowOff>174675</xdr:rowOff>
    </xdr:to>
    <xdr:sp macro="" textlink="">
      <xdr:nvSpPr>
        <xdr:cNvPr id="49" name="48 - Διάσημα"/>
        <xdr:cNvSpPr/>
      </xdr:nvSpPr>
      <xdr:spPr>
        <a:xfrm rot="10800000">
          <a:off x="11182350" y="45186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198</xdr:row>
      <xdr:rowOff>66675</xdr:rowOff>
    </xdr:from>
    <xdr:to>
      <xdr:col>14</xdr:col>
      <xdr:colOff>374700</xdr:colOff>
      <xdr:row>198</xdr:row>
      <xdr:rowOff>174675</xdr:rowOff>
    </xdr:to>
    <xdr:sp macro="" textlink="">
      <xdr:nvSpPr>
        <xdr:cNvPr id="50" name="49 - Διάσημα"/>
        <xdr:cNvSpPr/>
      </xdr:nvSpPr>
      <xdr:spPr>
        <a:xfrm rot="10800000">
          <a:off x="11049000" y="37261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198</xdr:row>
      <xdr:rowOff>66675</xdr:rowOff>
    </xdr:from>
    <xdr:to>
      <xdr:col>14</xdr:col>
      <xdr:colOff>508050</xdr:colOff>
      <xdr:row>198</xdr:row>
      <xdr:rowOff>174675</xdr:rowOff>
    </xdr:to>
    <xdr:sp macro="" textlink="">
      <xdr:nvSpPr>
        <xdr:cNvPr id="51" name="50 - Διάσημα"/>
        <xdr:cNvSpPr/>
      </xdr:nvSpPr>
      <xdr:spPr>
        <a:xfrm rot="10800000">
          <a:off x="11182350" y="37261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200</xdr:row>
      <xdr:rowOff>66675</xdr:rowOff>
    </xdr:from>
    <xdr:to>
      <xdr:col>14</xdr:col>
      <xdr:colOff>374700</xdr:colOff>
      <xdr:row>200</xdr:row>
      <xdr:rowOff>174675</xdr:rowOff>
    </xdr:to>
    <xdr:sp macro="" textlink="">
      <xdr:nvSpPr>
        <xdr:cNvPr id="52" name="51 - Διάσημα"/>
        <xdr:cNvSpPr/>
      </xdr:nvSpPr>
      <xdr:spPr>
        <a:xfrm rot="10800000">
          <a:off x="11049000" y="37757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200</xdr:row>
      <xdr:rowOff>66675</xdr:rowOff>
    </xdr:from>
    <xdr:to>
      <xdr:col>14</xdr:col>
      <xdr:colOff>508050</xdr:colOff>
      <xdr:row>200</xdr:row>
      <xdr:rowOff>174675</xdr:rowOff>
    </xdr:to>
    <xdr:sp macro="" textlink="">
      <xdr:nvSpPr>
        <xdr:cNvPr id="53" name="52 - Διάσημα"/>
        <xdr:cNvSpPr/>
      </xdr:nvSpPr>
      <xdr:spPr>
        <a:xfrm rot="10800000">
          <a:off x="11182350" y="37757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202</xdr:row>
      <xdr:rowOff>66675</xdr:rowOff>
    </xdr:from>
    <xdr:to>
      <xdr:col>14</xdr:col>
      <xdr:colOff>374700</xdr:colOff>
      <xdr:row>202</xdr:row>
      <xdr:rowOff>174675</xdr:rowOff>
    </xdr:to>
    <xdr:sp macro="" textlink="">
      <xdr:nvSpPr>
        <xdr:cNvPr id="54" name="53 - Διάσημα"/>
        <xdr:cNvSpPr/>
      </xdr:nvSpPr>
      <xdr:spPr>
        <a:xfrm rot="10800000">
          <a:off x="11049000" y="38252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202</xdr:row>
      <xdr:rowOff>66675</xdr:rowOff>
    </xdr:from>
    <xdr:to>
      <xdr:col>14</xdr:col>
      <xdr:colOff>508050</xdr:colOff>
      <xdr:row>202</xdr:row>
      <xdr:rowOff>174675</xdr:rowOff>
    </xdr:to>
    <xdr:sp macro="" textlink="">
      <xdr:nvSpPr>
        <xdr:cNvPr id="55" name="54 - Διάσημα"/>
        <xdr:cNvSpPr/>
      </xdr:nvSpPr>
      <xdr:spPr>
        <a:xfrm rot="10800000">
          <a:off x="11182350" y="38252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204</xdr:row>
      <xdr:rowOff>66675</xdr:rowOff>
    </xdr:from>
    <xdr:to>
      <xdr:col>14</xdr:col>
      <xdr:colOff>374700</xdr:colOff>
      <xdr:row>204</xdr:row>
      <xdr:rowOff>174675</xdr:rowOff>
    </xdr:to>
    <xdr:sp macro="" textlink="">
      <xdr:nvSpPr>
        <xdr:cNvPr id="56" name="55 - Διάσημα"/>
        <xdr:cNvSpPr/>
      </xdr:nvSpPr>
      <xdr:spPr>
        <a:xfrm rot="10800000">
          <a:off x="11049000" y="38747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204</xdr:row>
      <xdr:rowOff>66675</xdr:rowOff>
    </xdr:from>
    <xdr:to>
      <xdr:col>14</xdr:col>
      <xdr:colOff>508050</xdr:colOff>
      <xdr:row>204</xdr:row>
      <xdr:rowOff>174675</xdr:rowOff>
    </xdr:to>
    <xdr:sp macro="" textlink="">
      <xdr:nvSpPr>
        <xdr:cNvPr id="57" name="56 - Διάσημα"/>
        <xdr:cNvSpPr/>
      </xdr:nvSpPr>
      <xdr:spPr>
        <a:xfrm rot="10800000">
          <a:off x="11182350" y="38747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206</xdr:row>
      <xdr:rowOff>66675</xdr:rowOff>
    </xdr:from>
    <xdr:to>
      <xdr:col>14</xdr:col>
      <xdr:colOff>374700</xdr:colOff>
      <xdr:row>206</xdr:row>
      <xdr:rowOff>174675</xdr:rowOff>
    </xdr:to>
    <xdr:sp macro="" textlink="">
      <xdr:nvSpPr>
        <xdr:cNvPr id="58" name="57 - Διάσημα"/>
        <xdr:cNvSpPr/>
      </xdr:nvSpPr>
      <xdr:spPr>
        <a:xfrm rot="10800000">
          <a:off x="11049000" y="39243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206</xdr:row>
      <xdr:rowOff>66675</xdr:rowOff>
    </xdr:from>
    <xdr:to>
      <xdr:col>14</xdr:col>
      <xdr:colOff>508050</xdr:colOff>
      <xdr:row>206</xdr:row>
      <xdr:rowOff>174675</xdr:rowOff>
    </xdr:to>
    <xdr:sp macro="" textlink="">
      <xdr:nvSpPr>
        <xdr:cNvPr id="59" name="58 - Διάσημα"/>
        <xdr:cNvSpPr/>
      </xdr:nvSpPr>
      <xdr:spPr>
        <a:xfrm rot="10800000">
          <a:off x="11182350" y="39243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208</xdr:row>
      <xdr:rowOff>66675</xdr:rowOff>
    </xdr:from>
    <xdr:to>
      <xdr:col>14</xdr:col>
      <xdr:colOff>374700</xdr:colOff>
      <xdr:row>208</xdr:row>
      <xdr:rowOff>174675</xdr:rowOff>
    </xdr:to>
    <xdr:sp macro="" textlink="">
      <xdr:nvSpPr>
        <xdr:cNvPr id="60" name="59 - Διάσημα"/>
        <xdr:cNvSpPr/>
      </xdr:nvSpPr>
      <xdr:spPr>
        <a:xfrm rot="10800000">
          <a:off x="11049000" y="39738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208</xdr:row>
      <xdr:rowOff>66675</xdr:rowOff>
    </xdr:from>
    <xdr:to>
      <xdr:col>14</xdr:col>
      <xdr:colOff>508050</xdr:colOff>
      <xdr:row>208</xdr:row>
      <xdr:rowOff>174675</xdr:rowOff>
    </xdr:to>
    <xdr:sp macro="" textlink="">
      <xdr:nvSpPr>
        <xdr:cNvPr id="61" name="60 - Διάσημα"/>
        <xdr:cNvSpPr/>
      </xdr:nvSpPr>
      <xdr:spPr>
        <a:xfrm rot="10800000">
          <a:off x="11182350" y="39738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210</xdr:row>
      <xdr:rowOff>66675</xdr:rowOff>
    </xdr:from>
    <xdr:to>
      <xdr:col>14</xdr:col>
      <xdr:colOff>374700</xdr:colOff>
      <xdr:row>210</xdr:row>
      <xdr:rowOff>174675</xdr:rowOff>
    </xdr:to>
    <xdr:sp macro="" textlink="">
      <xdr:nvSpPr>
        <xdr:cNvPr id="62" name="61 - Διάσημα"/>
        <xdr:cNvSpPr/>
      </xdr:nvSpPr>
      <xdr:spPr>
        <a:xfrm rot="10800000">
          <a:off x="11049000" y="40233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210</xdr:row>
      <xdr:rowOff>66675</xdr:rowOff>
    </xdr:from>
    <xdr:to>
      <xdr:col>14</xdr:col>
      <xdr:colOff>508050</xdr:colOff>
      <xdr:row>210</xdr:row>
      <xdr:rowOff>174675</xdr:rowOff>
    </xdr:to>
    <xdr:sp macro="" textlink="">
      <xdr:nvSpPr>
        <xdr:cNvPr id="63" name="62 - Διάσημα"/>
        <xdr:cNvSpPr/>
      </xdr:nvSpPr>
      <xdr:spPr>
        <a:xfrm rot="10800000">
          <a:off x="11182350" y="40233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184</xdr:row>
      <xdr:rowOff>66675</xdr:rowOff>
    </xdr:from>
    <xdr:to>
      <xdr:col>14</xdr:col>
      <xdr:colOff>374700</xdr:colOff>
      <xdr:row>184</xdr:row>
      <xdr:rowOff>174675</xdr:rowOff>
    </xdr:to>
    <xdr:sp macro="" textlink="">
      <xdr:nvSpPr>
        <xdr:cNvPr id="64" name="63 - Διάσημα"/>
        <xdr:cNvSpPr/>
      </xdr:nvSpPr>
      <xdr:spPr>
        <a:xfrm rot="10800000">
          <a:off x="11049000" y="33794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184</xdr:row>
      <xdr:rowOff>66675</xdr:rowOff>
    </xdr:from>
    <xdr:to>
      <xdr:col>14</xdr:col>
      <xdr:colOff>508050</xdr:colOff>
      <xdr:row>184</xdr:row>
      <xdr:rowOff>174675</xdr:rowOff>
    </xdr:to>
    <xdr:sp macro="" textlink="">
      <xdr:nvSpPr>
        <xdr:cNvPr id="65" name="64 - Διάσημα"/>
        <xdr:cNvSpPr/>
      </xdr:nvSpPr>
      <xdr:spPr>
        <a:xfrm rot="10800000">
          <a:off x="11182350" y="33794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186</xdr:row>
      <xdr:rowOff>66675</xdr:rowOff>
    </xdr:from>
    <xdr:to>
      <xdr:col>14</xdr:col>
      <xdr:colOff>374700</xdr:colOff>
      <xdr:row>186</xdr:row>
      <xdr:rowOff>174675</xdr:rowOff>
    </xdr:to>
    <xdr:sp macro="" textlink="">
      <xdr:nvSpPr>
        <xdr:cNvPr id="66" name="65 - Διάσημα"/>
        <xdr:cNvSpPr/>
      </xdr:nvSpPr>
      <xdr:spPr>
        <a:xfrm rot="10800000">
          <a:off x="11049000" y="34290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186</xdr:row>
      <xdr:rowOff>66675</xdr:rowOff>
    </xdr:from>
    <xdr:to>
      <xdr:col>14</xdr:col>
      <xdr:colOff>508050</xdr:colOff>
      <xdr:row>186</xdr:row>
      <xdr:rowOff>174675</xdr:rowOff>
    </xdr:to>
    <xdr:sp macro="" textlink="">
      <xdr:nvSpPr>
        <xdr:cNvPr id="67" name="66 - Διάσημα"/>
        <xdr:cNvSpPr/>
      </xdr:nvSpPr>
      <xdr:spPr>
        <a:xfrm rot="10800000">
          <a:off x="11182350" y="34290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188</xdr:row>
      <xdr:rowOff>66675</xdr:rowOff>
    </xdr:from>
    <xdr:to>
      <xdr:col>14</xdr:col>
      <xdr:colOff>374700</xdr:colOff>
      <xdr:row>188</xdr:row>
      <xdr:rowOff>174675</xdr:rowOff>
    </xdr:to>
    <xdr:sp macro="" textlink="">
      <xdr:nvSpPr>
        <xdr:cNvPr id="68" name="67 - Διάσημα"/>
        <xdr:cNvSpPr/>
      </xdr:nvSpPr>
      <xdr:spPr>
        <a:xfrm rot="10800000">
          <a:off x="11049000" y="34785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188</xdr:row>
      <xdr:rowOff>66675</xdr:rowOff>
    </xdr:from>
    <xdr:to>
      <xdr:col>14</xdr:col>
      <xdr:colOff>508050</xdr:colOff>
      <xdr:row>188</xdr:row>
      <xdr:rowOff>174675</xdr:rowOff>
    </xdr:to>
    <xdr:sp macro="" textlink="">
      <xdr:nvSpPr>
        <xdr:cNvPr id="69" name="68 - Διάσημα"/>
        <xdr:cNvSpPr/>
      </xdr:nvSpPr>
      <xdr:spPr>
        <a:xfrm rot="10800000">
          <a:off x="11182350" y="34785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190</xdr:row>
      <xdr:rowOff>66675</xdr:rowOff>
    </xdr:from>
    <xdr:to>
      <xdr:col>14</xdr:col>
      <xdr:colOff>374700</xdr:colOff>
      <xdr:row>190</xdr:row>
      <xdr:rowOff>174675</xdr:rowOff>
    </xdr:to>
    <xdr:sp macro="" textlink="">
      <xdr:nvSpPr>
        <xdr:cNvPr id="70" name="69 - Διάσημα"/>
        <xdr:cNvSpPr/>
      </xdr:nvSpPr>
      <xdr:spPr>
        <a:xfrm rot="10800000">
          <a:off x="11049000" y="35280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190</xdr:row>
      <xdr:rowOff>66675</xdr:rowOff>
    </xdr:from>
    <xdr:to>
      <xdr:col>14</xdr:col>
      <xdr:colOff>508050</xdr:colOff>
      <xdr:row>190</xdr:row>
      <xdr:rowOff>174675</xdr:rowOff>
    </xdr:to>
    <xdr:sp macro="" textlink="">
      <xdr:nvSpPr>
        <xdr:cNvPr id="71" name="70 - Διάσημα"/>
        <xdr:cNvSpPr/>
      </xdr:nvSpPr>
      <xdr:spPr>
        <a:xfrm rot="10800000">
          <a:off x="11182350" y="35280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192</xdr:row>
      <xdr:rowOff>66675</xdr:rowOff>
    </xdr:from>
    <xdr:to>
      <xdr:col>14</xdr:col>
      <xdr:colOff>374700</xdr:colOff>
      <xdr:row>192</xdr:row>
      <xdr:rowOff>174675</xdr:rowOff>
    </xdr:to>
    <xdr:sp macro="" textlink="">
      <xdr:nvSpPr>
        <xdr:cNvPr id="72" name="71 - Διάσημα"/>
        <xdr:cNvSpPr/>
      </xdr:nvSpPr>
      <xdr:spPr>
        <a:xfrm rot="10800000">
          <a:off x="11049000" y="35775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192</xdr:row>
      <xdr:rowOff>66675</xdr:rowOff>
    </xdr:from>
    <xdr:to>
      <xdr:col>14</xdr:col>
      <xdr:colOff>508050</xdr:colOff>
      <xdr:row>192</xdr:row>
      <xdr:rowOff>174675</xdr:rowOff>
    </xdr:to>
    <xdr:sp macro="" textlink="">
      <xdr:nvSpPr>
        <xdr:cNvPr id="73" name="72 - Διάσημα"/>
        <xdr:cNvSpPr/>
      </xdr:nvSpPr>
      <xdr:spPr>
        <a:xfrm rot="10800000">
          <a:off x="11182350" y="35775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194</xdr:row>
      <xdr:rowOff>66675</xdr:rowOff>
    </xdr:from>
    <xdr:to>
      <xdr:col>14</xdr:col>
      <xdr:colOff>374700</xdr:colOff>
      <xdr:row>194</xdr:row>
      <xdr:rowOff>174675</xdr:rowOff>
    </xdr:to>
    <xdr:sp macro="" textlink="">
      <xdr:nvSpPr>
        <xdr:cNvPr id="74" name="73 - Διάσημα"/>
        <xdr:cNvSpPr/>
      </xdr:nvSpPr>
      <xdr:spPr>
        <a:xfrm rot="10800000">
          <a:off x="11049000" y="36271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194</xdr:row>
      <xdr:rowOff>66675</xdr:rowOff>
    </xdr:from>
    <xdr:to>
      <xdr:col>14</xdr:col>
      <xdr:colOff>508050</xdr:colOff>
      <xdr:row>194</xdr:row>
      <xdr:rowOff>174675</xdr:rowOff>
    </xdr:to>
    <xdr:sp macro="" textlink="">
      <xdr:nvSpPr>
        <xdr:cNvPr id="75" name="74 - Διάσημα"/>
        <xdr:cNvSpPr/>
      </xdr:nvSpPr>
      <xdr:spPr>
        <a:xfrm rot="10800000">
          <a:off x="11182350" y="36271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196</xdr:row>
      <xdr:rowOff>66675</xdr:rowOff>
    </xdr:from>
    <xdr:to>
      <xdr:col>14</xdr:col>
      <xdr:colOff>374700</xdr:colOff>
      <xdr:row>196</xdr:row>
      <xdr:rowOff>174675</xdr:rowOff>
    </xdr:to>
    <xdr:sp macro="" textlink="">
      <xdr:nvSpPr>
        <xdr:cNvPr id="76" name="75 - Διάσημα"/>
        <xdr:cNvSpPr/>
      </xdr:nvSpPr>
      <xdr:spPr>
        <a:xfrm rot="10800000">
          <a:off x="11049000" y="36766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196</xdr:row>
      <xdr:rowOff>66675</xdr:rowOff>
    </xdr:from>
    <xdr:to>
      <xdr:col>14</xdr:col>
      <xdr:colOff>508050</xdr:colOff>
      <xdr:row>196</xdr:row>
      <xdr:rowOff>174675</xdr:rowOff>
    </xdr:to>
    <xdr:sp macro="" textlink="">
      <xdr:nvSpPr>
        <xdr:cNvPr id="77" name="76 - Διάσημα"/>
        <xdr:cNvSpPr/>
      </xdr:nvSpPr>
      <xdr:spPr>
        <a:xfrm rot="10800000">
          <a:off x="11182350" y="36766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176</xdr:row>
      <xdr:rowOff>66675</xdr:rowOff>
    </xdr:from>
    <xdr:to>
      <xdr:col>14</xdr:col>
      <xdr:colOff>374700</xdr:colOff>
      <xdr:row>176</xdr:row>
      <xdr:rowOff>174675</xdr:rowOff>
    </xdr:to>
    <xdr:sp macro="" textlink="">
      <xdr:nvSpPr>
        <xdr:cNvPr id="78" name="77 - Διάσημα"/>
        <xdr:cNvSpPr/>
      </xdr:nvSpPr>
      <xdr:spPr>
        <a:xfrm rot="10800000">
          <a:off x="11049000" y="31813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176</xdr:row>
      <xdr:rowOff>66675</xdr:rowOff>
    </xdr:from>
    <xdr:to>
      <xdr:col>14</xdr:col>
      <xdr:colOff>508050</xdr:colOff>
      <xdr:row>176</xdr:row>
      <xdr:rowOff>174675</xdr:rowOff>
    </xdr:to>
    <xdr:sp macro="" textlink="">
      <xdr:nvSpPr>
        <xdr:cNvPr id="79" name="78 - Διάσημα"/>
        <xdr:cNvSpPr/>
      </xdr:nvSpPr>
      <xdr:spPr>
        <a:xfrm rot="10800000">
          <a:off x="11182350" y="31813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178</xdr:row>
      <xdr:rowOff>66675</xdr:rowOff>
    </xdr:from>
    <xdr:to>
      <xdr:col>14</xdr:col>
      <xdr:colOff>374700</xdr:colOff>
      <xdr:row>178</xdr:row>
      <xdr:rowOff>174675</xdr:rowOff>
    </xdr:to>
    <xdr:sp macro="" textlink="">
      <xdr:nvSpPr>
        <xdr:cNvPr id="80" name="79 - Διάσημα"/>
        <xdr:cNvSpPr/>
      </xdr:nvSpPr>
      <xdr:spPr>
        <a:xfrm rot="10800000">
          <a:off x="11049000" y="32308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178</xdr:row>
      <xdr:rowOff>66675</xdr:rowOff>
    </xdr:from>
    <xdr:to>
      <xdr:col>14</xdr:col>
      <xdr:colOff>508050</xdr:colOff>
      <xdr:row>178</xdr:row>
      <xdr:rowOff>174675</xdr:rowOff>
    </xdr:to>
    <xdr:sp macro="" textlink="">
      <xdr:nvSpPr>
        <xdr:cNvPr id="81" name="80 - Διάσημα"/>
        <xdr:cNvSpPr/>
      </xdr:nvSpPr>
      <xdr:spPr>
        <a:xfrm rot="10800000">
          <a:off x="11182350" y="32308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180</xdr:row>
      <xdr:rowOff>66675</xdr:rowOff>
    </xdr:from>
    <xdr:to>
      <xdr:col>14</xdr:col>
      <xdr:colOff>374700</xdr:colOff>
      <xdr:row>180</xdr:row>
      <xdr:rowOff>174675</xdr:rowOff>
    </xdr:to>
    <xdr:sp macro="" textlink="">
      <xdr:nvSpPr>
        <xdr:cNvPr id="82" name="81 - Διάσημα"/>
        <xdr:cNvSpPr/>
      </xdr:nvSpPr>
      <xdr:spPr>
        <a:xfrm rot="10800000">
          <a:off x="11049000" y="32804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180</xdr:row>
      <xdr:rowOff>66675</xdr:rowOff>
    </xdr:from>
    <xdr:to>
      <xdr:col>14</xdr:col>
      <xdr:colOff>508050</xdr:colOff>
      <xdr:row>180</xdr:row>
      <xdr:rowOff>174675</xdr:rowOff>
    </xdr:to>
    <xdr:sp macro="" textlink="">
      <xdr:nvSpPr>
        <xdr:cNvPr id="83" name="82 - Διάσημα"/>
        <xdr:cNvSpPr/>
      </xdr:nvSpPr>
      <xdr:spPr>
        <a:xfrm rot="10800000">
          <a:off x="11182350" y="32804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266700</xdr:colOff>
      <xdr:row>182</xdr:row>
      <xdr:rowOff>66675</xdr:rowOff>
    </xdr:from>
    <xdr:to>
      <xdr:col>14</xdr:col>
      <xdr:colOff>374700</xdr:colOff>
      <xdr:row>182</xdr:row>
      <xdr:rowOff>174675</xdr:rowOff>
    </xdr:to>
    <xdr:sp macro="" textlink="">
      <xdr:nvSpPr>
        <xdr:cNvPr id="84" name="83 - Διάσημα"/>
        <xdr:cNvSpPr/>
      </xdr:nvSpPr>
      <xdr:spPr>
        <a:xfrm rot="10800000">
          <a:off x="11049000" y="33299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400050</xdr:colOff>
      <xdr:row>182</xdr:row>
      <xdr:rowOff>66675</xdr:rowOff>
    </xdr:from>
    <xdr:to>
      <xdr:col>14</xdr:col>
      <xdr:colOff>508050</xdr:colOff>
      <xdr:row>182</xdr:row>
      <xdr:rowOff>174675</xdr:rowOff>
    </xdr:to>
    <xdr:sp macro="" textlink="">
      <xdr:nvSpPr>
        <xdr:cNvPr id="85" name="84 - Διάσημα"/>
        <xdr:cNvSpPr/>
      </xdr:nvSpPr>
      <xdr:spPr>
        <a:xfrm rot="10800000">
          <a:off x="11182350" y="33299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328612</xdr:colOff>
      <xdr:row>171</xdr:row>
      <xdr:rowOff>2</xdr:rowOff>
    </xdr:from>
    <xdr:to>
      <xdr:col>14</xdr:col>
      <xdr:colOff>514349</xdr:colOff>
      <xdr:row>171</xdr:row>
      <xdr:rowOff>252413</xdr:rowOff>
    </xdr:to>
    <xdr:sp macro="" textlink="">
      <xdr:nvSpPr>
        <xdr:cNvPr id="86" name="85 - Δεξιό βέλος"/>
        <xdr:cNvSpPr/>
      </xdr:nvSpPr>
      <xdr:spPr>
        <a:xfrm rot="5400000">
          <a:off x="11077575" y="30570489"/>
          <a:ext cx="252411" cy="185737"/>
        </a:xfrm>
        <a:prstGeom prst="rightArrow">
          <a:avLst/>
        </a:prstGeom>
        <a:solidFill>
          <a:schemeClr val="accent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14</xdr:col>
      <xdr:colOff>276225</xdr:colOff>
      <xdr:row>2052</xdr:row>
      <xdr:rowOff>28575</xdr:rowOff>
    </xdr:from>
    <xdr:to>
      <xdr:col>14</xdr:col>
      <xdr:colOff>561975</xdr:colOff>
      <xdr:row>2052</xdr:row>
      <xdr:rowOff>200025</xdr:rowOff>
    </xdr:to>
    <xdr:sp macro="" textlink="">
      <xdr:nvSpPr>
        <xdr:cNvPr id="87" name="86 - Δεξιό βέλος"/>
        <xdr:cNvSpPr/>
      </xdr:nvSpPr>
      <xdr:spPr>
        <a:xfrm rot="10800000">
          <a:off x="11058525" y="494880900"/>
          <a:ext cx="285750" cy="171450"/>
        </a:xfrm>
        <a:prstGeom prst="rightArrow">
          <a:avLst/>
        </a:prstGeom>
        <a:solidFill>
          <a:schemeClr val="accent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</xdr:col>
      <xdr:colOff>400050</xdr:colOff>
      <xdr:row>2051</xdr:row>
      <xdr:rowOff>120600</xdr:rowOff>
    </xdr:from>
    <xdr:to>
      <xdr:col>1</xdr:col>
      <xdr:colOff>508050</xdr:colOff>
      <xdr:row>2052</xdr:row>
      <xdr:rowOff>104775</xdr:rowOff>
    </xdr:to>
    <xdr:sp macro="" textlink="">
      <xdr:nvSpPr>
        <xdr:cNvPr id="88" name="87 - Διάσημα"/>
        <xdr:cNvSpPr/>
      </xdr:nvSpPr>
      <xdr:spPr>
        <a:xfrm rot="16200000">
          <a:off x="585787" y="494787188"/>
          <a:ext cx="231825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</xdr:col>
      <xdr:colOff>400050</xdr:colOff>
      <xdr:row>2052</xdr:row>
      <xdr:rowOff>123825</xdr:rowOff>
    </xdr:from>
    <xdr:to>
      <xdr:col>1</xdr:col>
      <xdr:colOff>508050</xdr:colOff>
      <xdr:row>2053</xdr:row>
      <xdr:rowOff>22275</xdr:rowOff>
    </xdr:to>
    <xdr:sp macro="" textlink="">
      <xdr:nvSpPr>
        <xdr:cNvPr id="89" name="88 - Διάσημα"/>
        <xdr:cNvSpPr/>
      </xdr:nvSpPr>
      <xdr:spPr>
        <a:xfrm rot="16200000">
          <a:off x="647700" y="49497615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</xdr:col>
      <xdr:colOff>165965</xdr:colOff>
      <xdr:row>5</xdr:row>
      <xdr:rowOff>59172</xdr:rowOff>
    </xdr:from>
    <xdr:to>
      <xdr:col>4</xdr:col>
      <xdr:colOff>780760</xdr:colOff>
      <xdr:row>6</xdr:row>
      <xdr:rowOff>3610</xdr:rowOff>
    </xdr:to>
    <xdr:sp macro="" textlink="">
      <xdr:nvSpPr>
        <xdr:cNvPr id="90" name="89 - Έλλειψη"/>
        <xdr:cNvSpPr/>
      </xdr:nvSpPr>
      <xdr:spPr>
        <a:xfrm>
          <a:off x="3290165" y="1135497"/>
          <a:ext cx="614795" cy="192088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5</xdr:col>
      <xdr:colOff>169501</xdr:colOff>
      <xdr:row>5</xdr:row>
      <xdr:rowOff>65117</xdr:rowOff>
    </xdr:from>
    <xdr:to>
      <xdr:col>5</xdr:col>
      <xdr:colOff>784296</xdr:colOff>
      <xdr:row>6</xdr:row>
      <xdr:rowOff>9555</xdr:rowOff>
    </xdr:to>
    <xdr:sp macro="" textlink="">
      <xdr:nvSpPr>
        <xdr:cNvPr id="91" name="90 - Έλλειψη"/>
        <xdr:cNvSpPr/>
      </xdr:nvSpPr>
      <xdr:spPr>
        <a:xfrm>
          <a:off x="4208101" y="1141442"/>
          <a:ext cx="614795" cy="192088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6</xdr:col>
      <xdr:colOff>112567</xdr:colOff>
      <xdr:row>5</xdr:row>
      <xdr:rowOff>65120</xdr:rowOff>
    </xdr:from>
    <xdr:to>
      <xdr:col>6</xdr:col>
      <xdr:colOff>727362</xdr:colOff>
      <xdr:row>6</xdr:row>
      <xdr:rowOff>9558</xdr:rowOff>
    </xdr:to>
    <xdr:sp macro="" textlink="">
      <xdr:nvSpPr>
        <xdr:cNvPr id="92" name="91 - Έλλειψη"/>
        <xdr:cNvSpPr/>
      </xdr:nvSpPr>
      <xdr:spPr>
        <a:xfrm>
          <a:off x="5065567" y="1141445"/>
          <a:ext cx="614795" cy="192088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4</xdr:col>
      <xdr:colOff>443917</xdr:colOff>
      <xdr:row>5</xdr:row>
      <xdr:rowOff>157633</xdr:rowOff>
    </xdr:from>
    <xdr:to>
      <xdr:col>4</xdr:col>
      <xdr:colOff>767917</xdr:colOff>
      <xdr:row>5</xdr:row>
      <xdr:rowOff>157633</xdr:rowOff>
    </xdr:to>
    <xdr:cxnSp macro="">
      <xdr:nvCxnSpPr>
        <xdr:cNvPr id="93" name="92 - Ευθεία γραμμή σύνδεσης"/>
        <xdr:cNvCxnSpPr/>
      </xdr:nvCxnSpPr>
      <xdr:spPr>
        <a:xfrm>
          <a:off x="3568117" y="1233958"/>
          <a:ext cx="324000" cy="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497214</xdr:colOff>
      <xdr:row>5</xdr:row>
      <xdr:rowOff>75769</xdr:rowOff>
    </xdr:from>
    <xdr:to>
      <xdr:col>5</xdr:col>
      <xdr:colOff>497214</xdr:colOff>
      <xdr:row>6</xdr:row>
      <xdr:rowOff>9707</xdr:rowOff>
    </xdr:to>
    <xdr:cxnSp macro="">
      <xdr:nvCxnSpPr>
        <xdr:cNvPr id="94" name="93 - Ευθεία γραμμή σύνδεσης"/>
        <xdr:cNvCxnSpPr/>
      </xdr:nvCxnSpPr>
      <xdr:spPr>
        <a:xfrm rot="120000" flipH="1" flipV="1">
          <a:off x="4535814" y="1152094"/>
          <a:ext cx="0" cy="181588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122669</xdr:colOff>
      <xdr:row>5</xdr:row>
      <xdr:rowOff>174987</xdr:rowOff>
    </xdr:from>
    <xdr:to>
      <xdr:col>6</xdr:col>
      <xdr:colOff>734669</xdr:colOff>
      <xdr:row>5</xdr:row>
      <xdr:rowOff>174987</xdr:rowOff>
    </xdr:to>
    <xdr:cxnSp macro="">
      <xdr:nvCxnSpPr>
        <xdr:cNvPr id="95" name="94 - Ευθεία γραμμή σύνδεσης"/>
        <xdr:cNvCxnSpPr/>
      </xdr:nvCxnSpPr>
      <xdr:spPr>
        <a:xfrm>
          <a:off x="5075669" y="1251312"/>
          <a:ext cx="612000" cy="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175888</xdr:colOff>
      <xdr:row>5</xdr:row>
      <xdr:rowOff>168313</xdr:rowOff>
    </xdr:from>
    <xdr:to>
      <xdr:col>5</xdr:col>
      <xdr:colOff>787888</xdr:colOff>
      <xdr:row>5</xdr:row>
      <xdr:rowOff>168313</xdr:rowOff>
    </xdr:to>
    <xdr:cxnSp macro="">
      <xdr:nvCxnSpPr>
        <xdr:cNvPr id="96" name="95 - Ευθεία γραμμή σύνδεσης"/>
        <xdr:cNvCxnSpPr/>
      </xdr:nvCxnSpPr>
      <xdr:spPr>
        <a:xfrm>
          <a:off x="4214488" y="1244638"/>
          <a:ext cx="612000" cy="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5</xdr:row>
      <xdr:rowOff>67832</xdr:rowOff>
    </xdr:from>
    <xdr:to>
      <xdr:col>4</xdr:col>
      <xdr:colOff>476250</xdr:colOff>
      <xdr:row>6</xdr:row>
      <xdr:rowOff>1770</xdr:rowOff>
    </xdr:to>
    <xdr:cxnSp macro="">
      <xdr:nvCxnSpPr>
        <xdr:cNvPr id="97" name="96 - Ευθεία γραμμή σύνδεσης"/>
        <xdr:cNvCxnSpPr/>
      </xdr:nvCxnSpPr>
      <xdr:spPr>
        <a:xfrm rot="60000" flipH="1" flipV="1">
          <a:off x="3600450" y="1144157"/>
          <a:ext cx="0" cy="181588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412776</xdr:colOff>
      <xdr:row>5</xdr:row>
      <xdr:rowOff>71467</xdr:rowOff>
    </xdr:from>
    <xdr:to>
      <xdr:col>6</xdr:col>
      <xdr:colOff>412776</xdr:colOff>
      <xdr:row>6</xdr:row>
      <xdr:rowOff>5405</xdr:rowOff>
    </xdr:to>
    <xdr:cxnSp macro="">
      <xdr:nvCxnSpPr>
        <xdr:cNvPr id="98" name="97 - Ευθεία γραμμή σύνδεσης"/>
        <xdr:cNvCxnSpPr/>
      </xdr:nvCxnSpPr>
      <xdr:spPr>
        <a:xfrm flipH="1" flipV="1">
          <a:off x="5365776" y="1147792"/>
          <a:ext cx="0" cy="181588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415650</xdr:colOff>
      <xdr:row>5</xdr:row>
      <xdr:rowOff>185690</xdr:rowOff>
    </xdr:from>
    <xdr:to>
      <xdr:col>6</xdr:col>
      <xdr:colOff>595650</xdr:colOff>
      <xdr:row>5</xdr:row>
      <xdr:rowOff>185690</xdr:rowOff>
    </xdr:to>
    <xdr:cxnSp macro="">
      <xdr:nvCxnSpPr>
        <xdr:cNvPr id="99" name="98 - Ευθεία γραμμή σύνδεσης"/>
        <xdr:cNvCxnSpPr/>
      </xdr:nvCxnSpPr>
      <xdr:spPr>
        <a:xfrm>
          <a:off x="5368650" y="1262015"/>
          <a:ext cx="180000" cy="0"/>
        </a:xfrm>
        <a:prstGeom prst="line">
          <a:avLst/>
        </a:prstGeom>
        <a:ln w="19050">
          <a:solidFill>
            <a:srgbClr val="7030A0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174624</xdr:colOff>
      <xdr:row>5</xdr:row>
      <xdr:rowOff>154792</xdr:rowOff>
    </xdr:from>
    <xdr:to>
      <xdr:col>4</xdr:col>
      <xdr:colOff>480624</xdr:colOff>
      <xdr:row>5</xdr:row>
      <xdr:rowOff>154792</xdr:rowOff>
    </xdr:to>
    <xdr:cxnSp macro="">
      <xdr:nvCxnSpPr>
        <xdr:cNvPr id="100" name="99 - Ευθεία γραμμή σύνδεσης"/>
        <xdr:cNvCxnSpPr/>
      </xdr:nvCxnSpPr>
      <xdr:spPr>
        <a:xfrm>
          <a:off x="3298824" y="1231117"/>
          <a:ext cx="306000" cy="0"/>
        </a:xfrm>
        <a:prstGeom prst="line">
          <a:avLst/>
        </a:prstGeom>
        <a:ln w="19050">
          <a:solidFill>
            <a:srgbClr val="7030A0"/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490841</xdr:colOff>
      <xdr:row>5</xdr:row>
      <xdr:rowOff>78504</xdr:rowOff>
    </xdr:from>
    <xdr:to>
      <xdr:col>5</xdr:col>
      <xdr:colOff>490841</xdr:colOff>
      <xdr:row>5</xdr:row>
      <xdr:rowOff>186504</xdr:rowOff>
    </xdr:to>
    <xdr:cxnSp macro="">
      <xdr:nvCxnSpPr>
        <xdr:cNvPr id="101" name="100 - Ευθεία γραμμή σύνδεσης"/>
        <xdr:cNvCxnSpPr/>
      </xdr:nvCxnSpPr>
      <xdr:spPr>
        <a:xfrm flipV="1">
          <a:off x="4529441" y="1154829"/>
          <a:ext cx="0" cy="108000"/>
        </a:xfrm>
        <a:prstGeom prst="line">
          <a:avLst/>
        </a:prstGeom>
        <a:ln w="19050">
          <a:solidFill>
            <a:srgbClr val="7030A0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182563</xdr:colOff>
      <xdr:row>14</xdr:row>
      <xdr:rowOff>87313</xdr:rowOff>
    </xdr:from>
    <xdr:to>
      <xdr:col>1</xdr:col>
      <xdr:colOff>797358</xdr:colOff>
      <xdr:row>15</xdr:row>
      <xdr:rowOff>87313</xdr:rowOff>
    </xdr:to>
    <xdr:sp macro="" textlink="">
      <xdr:nvSpPr>
        <xdr:cNvPr id="102" name="101 - Έλλειψη"/>
        <xdr:cNvSpPr/>
      </xdr:nvSpPr>
      <xdr:spPr>
        <a:xfrm>
          <a:off x="430213" y="3087688"/>
          <a:ext cx="614795" cy="2095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2</xdr:col>
      <xdr:colOff>170295</xdr:colOff>
      <xdr:row>14</xdr:row>
      <xdr:rowOff>95252</xdr:rowOff>
    </xdr:from>
    <xdr:to>
      <xdr:col>2</xdr:col>
      <xdr:colOff>785090</xdr:colOff>
      <xdr:row>15</xdr:row>
      <xdr:rowOff>95252</xdr:rowOff>
    </xdr:to>
    <xdr:sp macro="" textlink="">
      <xdr:nvSpPr>
        <xdr:cNvPr id="103" name="102 - Έλλειψη"/>
        <xdr:cNvSpPr/>
      </xdr:nvSpPr>
      <xdr:spPr>
        <a:xfrm>
          <a:off x="1332345" y="3095627"/>
          <a:ext cx="614795" cy="2095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1</xdr:col>
      <xdr:colOff>206376</xdr:colOff>
      <xdr:row>14</xdr:row>
      <xdr:rowOff>199882</xdr:rowOff>
    </xdr:from>
    <xdr:to>
      <xdr:col>1</xdr:col>
      <xdr:colOff>782376</xdr:colOff>
      <xdr:row>14</xdr:row>
      <xdr:rowOff>199882</xdr:rowOff>
    </xdr:to>
    <xdr:cxnSp macro="">
      <xdr:nvCxnSpPr>
        <xdr:cNvPr id="104" name="103 - Ευθεία γραμμή σύνδεσης"/>
        <xdr:cNvCxnSpPr/>
      </xdr:nvCxnSpPr>
      <xdr:spPr>
        <a:xfrm>
          <a:off x="454026" y="3200257"/>
          <a:ext cx="576000" cy="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186172</xdr:colOff>
      <xdr:row>14</xdr:row>
      <xdr:rowOff>207099</xdr:rowOff>
    </xdr:from>
    <xdr:to>
      <xdr:col>2</xdr:col>
      <xdr:colOff>762172</xdr:colOff>
      <xdr:row>14</xdr:row>
      <xdr:rowOff>207099</xdr:rowOff>
    </xdr:to>
    <xdr:cxnSp macro="">
      <xdr:nvCxnSpPr>
        <xdr:cNvPr id="105" name="104 - Ευθεία γραμμή σύνδεσης"/>
        <xdr:cNvCxnSpPr/>
      </xdr:nvCxnSpPr>
      <xdr:spPr>
        <a:xfrm>
          <a:off x="1348222" y="3207474"/>
          <a:ext cx="576000" cy="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14</xdr:row>
      <xdr:rowOff>195202</xdr:rowOff>
    </xdr:from>
    <xdr:to>
      <xdr:col>1</xdr:col>
      <xdr:colOff>370500</xdr:colOff>
      <xdr:row>14</xdr:row>
      <xdr:rowOff>195202</xdr:rowOff>
    </xdr:to>
    <xdr:cxnSp macro="">
      <xdr:nvCxnSpPr>
        <xdr:cNvPr id="106" name="105 - Ευθεία γραμμή σύνδεσης"/>
        <xdr:cNvCxnSpPr/>
      </xdr:nvCxnSpPr>
      <xdr:spPr>
        <a:xfrm>
          <a:off x="438150" y="3195577"/>
          <a:ext cx="180000" cy="0"/>
        </a:xfrm>
        <a:prstGeom prst="line">
          <a:avLst/>
        </a:prstGeom>
        <a:ln w="19050">
          <a:solidFill>
            <a:srgbClr val="7030A0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190512</xdr:colOff>
      <xdr:row>15</xdr:row>
      <xdr:rowOff>241</xdr:rowOff>
    </xdr:from>
    <xdr:to>
      <xdr:col>2</xdr:col>
      <xdr:colOff>622512</xdr:colOff>
      <xdr:row>15</xdr:row>
      <xdr:rowOff>241</xdr:rowOff>
    </xdr:to>
    <xdr:cxnSp macro="">
      <xdr:nvCxnSpPr>
        <xdr:cNvPr id="107" name="106 - Ευθεία γραμμή σύνδεσης"/>
        <xdr:cNvCxnSpPr/>
      </xdr:nvCxnSpPr>
      <xdr:spPr>
        <a:xfrm>
          <a:off x="1352562" y="3210166"/>
          <a:ext cx="432000" cy="0"/>
        </a:xfrm>
        <a:prstGeom prst="line">
          <a:avLst/>
        </a:prstGeom>
        <a:ln w="19050">
          <a:solidFill>
            <a:srgbClr val="7030A0"/>
          </a:solidFill>
          <a:headEnd type="none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492126</xdr:colOff>
      <xdr:row>14</xdr:row>
      <xdr:rowOff>103187</xdr:rowOff>
    </xdr:from>
    <xdr:to>
      <xdr:col>1</xdr:col>
      <xdr:colOff>492126</xdr:colOff>
      <xdr:row>15</xdr:row>
      <xdr:rowOff>92687</xdr:rowOff>
    </xdr:to>
    <xdr:cxnSp macro="">
      <xdr:nvCxnSpPr>
        <xdr:cNvPr id="108" name="107 - Ευθεία γραμμή σύνδεσης"/>
        <xdr:cNvCxnSpPr/>
      </xdr:nvCxnSpPr>
      <xdr:spPr>
        <a:xfrm rot="60000" flipH="1" flipV="1">
          <a:off x="739776" y="3103562"/>
          <a:ext cx="0" cy="19905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497177</xdr:colOff>
      <xdr:row>14</xdr:row>
      <xdr:rowOff>95249</xdr:rowOff>
    </xdr:from>
    <xdr:to>
      <xdr:col>2</xdr:col>
      <xdr:colOff>497177</xdr:colOff>
      <xdr:row>15</xdr:row>
      <xdr:rowOff>84749</xdr:rowOff>
    </xdr:to>
    <xdr:cxnSp macro="">
      <xdr:nvCxnSpPr>
        <xdr:cNvPr id="109" name="108 - Ευθεία γραμμή σύνδεσης"/>
        <xdr:cNvCxnSpPr/>
      </xdr:nvCxnSpPr>
      <xdr:spPr>
        <a:xfrm rot="60000" flipH="1" flipV="1">
          <a:off x="1659227" y="3095624"/>
          <a:ext cx="0" cy="19905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213589</xdr:colOff>
      <xdr:row>14</xdr:row>
      <xdr:rowOff>103911</xdr:rowOff>
    </xdr:from>
    <xdr:to>
      <xdr:col>3</xdr:col>
      <xdr:colOff>828384</xdr:colOff>
      <xdr:row>15</xdr:row>
      <xdr:rowOff>103911</xdr:rowOff>
    </xdr:to>
    <xdr:sp macro="" textlink="">
      <xdr:nvSpPr>
        <xdr:cNvPr id="112" name="111 - Έλλειψη"/>
        <xdr:cNvSpPr/>
      </xdr:nvSpPr>
      <xdr:spPr>
        <a:xfrm>
          <a:off x="2290039" y="3104286"/>
          <a:ext cx="614795" cy="2095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3</xdr:col>
      <xdr:colOff>238126</xdr:colOff>
      <xdr:row>15</xdr:row>
      <xdr:rowOff>7939</xdr:rowOff>
    </xdr:from>
    <xdr:to>
      <xdr:col>3</xdr:col>
      <xdr:colOff>814126</xdr:colOff>
      <xdr:row>15</xdr:row>
      <xdr:rowOff>7939</xdr:rowOff>
    </xdr:to>
    <xdr:cxnSp macro="">
      <xdr:nvCxnSpPr>
        <xdr:cNvPr id="113" name="112 - Ευθεία γραμμή σύνδεσης"/>
        <xdr:cNvCxnSpPr/>
      </xdr:nvCxnSpPr>
      <xdr:spPr>
        <a:xfrm>
          <a:off x="2314576" y="3217864"/>
          <a:ext cx="576000" cy="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540472</xdr:colOff>
      <xdr:row>14</xdr:row>
      <xdr:rowOff>103908</xdr:rowOff>
    </xdr:from>
    <xdr:to>
      <xdr:col>3</xdr:col>
      <xdr:colOff>540472</xdr:colOff>
      <xdr:row>15</xdr:row>
      <xdr:rowOff>93408</xdr:rowOff>
    </xdr:to>
    <xdr:cxnSp macro="">
      <xdr:nvCxnSpPr>
        <xdr:cNvPr id="114" name="113 - Ευθεία γραμμή σύνδεσης"/>
        <xdr:cNvCxnSpPr/>
      </xdr:nvCxnSpPr>
      <xdr:spPr>
        <a:xfrm rot="60000" flipH="1" flipV="1">
          <a:off x="2616922" y="3104283"/>
          <a:ext cx="0" cy="199050"/>
        </a:xfrm>
        <a:prstGeom prst="line">
          <a:avLst/>
        </a:prstGeom>
        <a:ln w="9525">
          <a:solidFill>
            <a:schemeClr val="tx1"/>
          </a:solidFill>
          <a:prstDash val="sysDot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536875</xdr:colOff>
      <xdr:row>14</xdr:row>
      <xdr:rowOff>143004</xdr:rowOff>
    </xdr:from>
    <xdr:to>
      <xdr:col>3</xdr:col>
      <xdr:colOff>738349</xdr:colOff>
      <xdr:row>15</xdr:row>
      <xdr:rowOff>17559</xdr:rowOff>
    </xdr:to>
    <xdr:cxnSp macro="">
      <xdr:nvCxnSpPr>
        <xdr:cNvPr id="115" name="114 - Ευθεία γραμμή σύνδεσης"/>
        <xdr:cNvCxnSpPr/>
      </xdr:nvCxnSpPr>
      <xdr:spPr>
        <a:xfrm flipV="1">
          <a:off x="2613325" y="3143379"/>
          <a:ext cx="201474" cy="84105"/>
        </a:xfrm>
        <a:prstGeom prst="line">
          <a:avLst/>
        </a:prstGeom>
        <a:ln w="19050">
          <a:solidFill>
            <a:srgbClr val="7030A0"/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266700</xdr:colOff>
      <xdr:row>176</xdr:row>
      <xdr:rowOff>66675</xdr:rowOff>
    </xdr:from>
    <xdr:to>
      <xdr:col>40</xdr:col>
      <xdr:colOff>374700</xdr:colOff>
      <xdr:row>176</xdr:row>
      <xdr:rowOff>174675</xdr:rowOff>
    </xdr:to>
    <xdr:sp macro="" textlink="">
      <xdr:nvSpPr>
        <xdr:cNvPr id="116" name="115 - Διάσημα"/>
        <xdr:cNvSpPr/>
      </xdr:nvSpPr>
      <xdr:spPr>
        <a:xfrm rot="10800000">
          <a:off x="20450175" y="31813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176</xdr:row>
      <xdr:rowOff>66675</xdr:rowOff>
    </xdr:from>
    <xdr:to>
      <xdr:col>40</xdr:col>
      <xdr:colOff>508050</xdr:colOff>
      <xdr:row>176</xdr:row>
      <xdr:rowOff>174675</xdr:rowOff>
    </xdr:to>
    <xdr:sp macro="" textlink="">
      <xdr:nvSpPr>
        <xdr:cNvPr id="117" name="116 - Διάσημα"/>
        <xdr:cNvSpPr/>
      </xdr:nvSpPr>
      <xdr:spPr>
        <a:xfrm rot="10800000">
          <a:off x="20583525" y="31813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178</xdr:row>
      <xdr:rowOff>66675</xdr:rowOff>
    </xdr:from>
    <xdr:to>
      <xdr:col>40</xdr:col>
      <xdr:colOff>374700</xdr:colOff>
      <xdr:row>178</xdr:row>
      <xdr:rowOff>174675</xdr:rowOff>
    </xdr:to>
    <xdr:sp macro="" textlink="">
      <xdr:nvSpPr>
        <xdr:cNvPr id="118" name="117 - Διάσημα"/>
        <xdr:cNvSpPr/>
      </xdr:nvSpPr>
      <xdr:spPr>
        <a:xfrm rot="10800000">
          <a:off x="20450175" y="32308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178</xdr:row>
      <xdr:rowOff>66675</xdr:rowOff>
    </xdr:from>
    <xdr:to>
      <xdr:col>40</xdr:col>
      <xdr:colOff>508050</xdr:colOff>
      <xdr:row>178</xdr:row>
      <xdr:rowOff>174675</xdr:rowOff>
    </xdr:to>
    <xdr:sp macro="" textlink="">
      <xdr:nvSpPr>
        <xdr:cNvPr id="119" name="118 - Διάσημα"/>
        <xdr:cNvSpPr/>
      </xdr:nvSpPr>
      <xdr:spPr>
        <a:xfrm rot="10800000">
          <a:off x="20583525" y="32308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180</xdr:row>
      <xdr:rowOff>66675</xdr:rowOff>
    </xdr:from>
    <xdr:to>
      <xdr:col>40</xdr:col>
      <xdr:colOff>374700</xdr:colOff>
      <xdr:row>180</xdr:row>
      <xdr:rowOff>174675</xdr:rowOff>
    </xdr:to>
    <xdr:sp macro="" textlink="">
      <xdr:nvSpPr>
        <xdr:cNvPr id="120" name="119 - Διάσημα"/>
        <xdr:cNvSpPr/>
      </xdr:nvSpPr>
      <xdr:spPr>
        <a:xfrm rot="10800000">
          <a:off x="20450175" y="32804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180</xdr:row>
      <xdr:rowOff>66675</xdr:rowOff>
    </xdr:from>
    <xdr:to>
      <xdr:col>40</xdr:col>
      <xdr:colOff>508050</xdr:colOff>
      <xdr:row>180</xdr:row>
      <xdr:rowOff>174675</xdr:rowOff>
    </xdr:to>
    <xdr:sp macro="" textlink="">
      <xdr:nvSpPr>
        <xdr:cNvPr id="121" name="120 - Διάσημα"/>
        <xdr:cNvSpPr/>
      </xdr:nvSpPr>
      <xdr:spPr>
        <a:xfrm rot="10800000">
          <a:off x="20583525" y="32804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182</xdr:row>
      <xdr:rowOff>66675</xdr:rowOff>
    </xdr:from>
    <xdr:to>
      <xdr:col>40</xdr:col>
      <xdr:colOff>374700</xdr:colOff>
      <xdr:row>182</xdr:row>
      <xdr:rowOff>174675</xdr:rowOff>
    </xdr:to>
    <xdr:sp macro="" textlink="">
      <xdr:nvSpPr>
        <xdr:cNvPr id="122" name="121 - Διάσημα"/>
        <xdr:cNvSpPr/>
      </xdr:nvSpPr>
      <xdr:spPr>
        <a:xfrm rot="10800000">
          <a:off x="20450175" y="33299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182</xdr:row>
      <xdr:rowOff>66675</xdr:rowOff>
    </xdr:from>
    <xdr:to>
      <xdr:col>40</xdr:col>
      <xdr:colOff>508050</xdr:colOff>
      <xdr:row>182</xdr:row>
      <xdr:rowOff>174675</xdr:rowOff>
    </xdr:to>
    <xdr:sp macro="" textlink="">
      <xdr:nvSpPr>
        <xdr:cNvPr id="123" name="122 - Διάσημα"/>
        <xdr:cNvSpPr/>
      </xdr:nvSpPr>
      <xdr:spPr>
        <a:xfrm rot="10800000">
          <a:off x="20583525" y="33299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184</xdr:row>
      <xdr:rowOff>66675</xdr:rowOff>
    </xdr:from>
    <xdr:to>
      <xdr:col>40</xdr:col>
      <xdr:colOff>374700</xdr:colOff>
      <xdr:row>184</xdr:row>
      <xdr:rowOff>174675</xdr:rowOff>
    </xdr:to>
    <xdr:sp macro="" textlink="">
      <xdr:nvSpPr>
        <xdr:cNvPr id="124" name="123 - Διάσημα"/>
        <xdr:cNvSpPr/>
      </xdr:nvSpPr>
      <xdr:spPr>
        <a:xfrm rot="10800000">
          <a:off x="20450175" y="33794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184</xdr:row>
      <xdr:rowOff>66675</xdr:rowOff>
    </xdr:from>
    <xdr:to>
      <xdr:col>40</xdr:col>
      <xdr:colOff>508050</xdr:colOff>
      <xdr:row>184</xdr:row>
      <xdr:rowOff>174675</xdr:rowOff>
    </xdr:to>
    <xdr:sp macro="" textlink="">
      <xdr:nvSpPr>
        <xdr:cNvPr id="125" name="124 - Διάσημα"/>
        <xdr:cNvSpPr/>
      </xdr:nvSpPr>
      <xdr:spPr>
        <a:xfrm rot="10800000">
          <a:off x="20583525" y="33794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186</xdr:row>
      <xdr:rowOff>66675</xdr:rowOff>
    </xdr:from>
    <xdr:to>
      <xdr:col>40</xdr:col>
      <xdr:colOff>374700</xdr:colOff>
      <xdr:row>186</xdr:row>
      <xdr:rowOff>174675</xdr:rowOff>
    </xdr:to>
    <xdr:sp macro="" textlink="">
      <xdr:nvSpPr>
        <xdr:cNvPr id="126" name="125 - Διάσημα"/>
        <xdr:cNvSpPr/>
      </xdr:nvSpPr>
      <xdr:spPr>
        <a:xfrm rot="10800000">
          <a:off x="20450175" y="34290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186</xdr:row>
      <xdr:rowOff>66675</xdr:rowOff>
    </xdr:from>
    <xdr:to>
      <xdr:col>40</xdr:col>
      <xdr:colOff>508050</xdr:colOff>
      <xdr:row>186</xdr:row>
      <xdr:rowOff>174675</xdr:rowOff>
    </xdr:to>
    <xdr:sp macro="" textlink="">
      <xdr:nvSpPr>
        <xdr:cNvPr id="127" name="126 - Διάσημα"/>
        <xdr:cNvSpPr/>
      </xdr:nvSpPr>
      <xdr:spPr>
        <a:xfrm rot="10800000">
          <a:off x="20583525" y="34290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188</xdr:row>
      <xdr:rowOff>66675</xdr:rowOff>
    </xdr:from>
    <xdr:to>
      <xdr:col>40</xdr:col>
      <xdr:colOff>374700</xdr:colOff>
      <xdr:row>188</xdr:row>
      <xdr:rowOff>174675</xdr:rowOff>
    </xdr:to>
    <xdr:sp macro="" textlink="">
      <xdr:nvSpPr>
        <xdr:cNvPr id="128" name="127 - Διάσημα"/>
        <xdr:cNvSpPr/>
      </xdr:nvSpPr>
      <xdr:spPr>
        <a:xfrm rot="10800000">
          <a:off x="20450175" y="34785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188</xdr:row>
      <xdr:rowOff>66675</xdr:rowOff>
    </xdr:from>
    <xdr:to>
      <xdr:col>40</xdr:col>
      <xdr:colOff>508050</xdr:colOff>
      <xdr:row>188</xdr:row>
      <xdr:rowOff>174675</xdr:rowOff>
    </xdr:to>
    <xdr:sp macro="" textlink="">
      <xdr:nvSpPr>
        <xdr:cNvPr id="129" name="128 - Διάσημα"/>
        <xdr:cNvSpPr/>
      </xdr:nvSpPr>
      <xdr:spPr>
        <a:xfrm rot="10800000">
          <a:off x="20583525" y="34785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190</xdr:row>
      <xdr:rowOff>66675</xdr:rowOff>
    </xdr:from>
    <xdr:to>
      <xdr:col>40</xdr:col>
      <xdr:colOff>374700</xdr:colOff>
      <xdr:row>190</xdr:row>
      <xdr:rowOff>174675</xdr:rowOff>
    </xdr:to>
    <xdr:sp macro="" textlink="">
      <xdr:nvSpPr>
        <xdr:cNvPr id="130" name="129 - Διάσημα"/>
        <xdr:cNvSpPr/>
      </xdr:nvSpPr>
      <xdr:spPr>
        <a:xfrm rot="10800000">
          <a:off x="20450175" y="35280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190</xdr:row>
      <xdr:rowOff>66675</xdr:rowOff>
    </xdr:from>
    <xdr:to>
      <xdr:col>40</xdr:col>
      <xdr:colOff>508050</xdr:colOff>
      <xdr:row>190</xdr:row>
      <xdr:rowOff>174675</xdr:rowOff>
    </xdr:to>
    <xdr:sp macro="" textlink="">
      <xdr:nvSpPr>
        <xdr:cNvPr id="131" name="130 - Διάσημα"/>
        <xdr:cNvSpPr/>
      </xdr:nvSpPr>
      <xdr:spPr>
        <a:xfrm rot="10800000">
          <a:off x="20583525" y="35280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192</xdr:row>
      <xdr:rowOff>66675</xdr:rowOff>
    </xdr:from>
    <xdr:to>
      <xdr:col>40</xdr:col>
      <xdr:colOff>374700</xdr:colOff>
      <xdr:row>192</xdr:row>
      <xdr:rowOff>174675</xdr:rowOff>
    </xdr:to>
    <xdr:sp macro="" textlink="">
      <xdr:nvSpPr>
        <xdr:cNvPr id="132" name="131 - Διάσημα"/>
        <xdr:cNvSpPr/>
      </xdr:nvSpPr>
      <xdr:spPr>
        <a:xfrm rot="10800000">
          <a:off x="20450175" y="35775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192</xdr:row>
      <xdr:rowOff>66675</xdr:rowOff>
    </xdr:from>
    <xdr:to>
      <xdr:col>40</xdr:col>
      <xdr:colOff>508050</xdr:colOff>
      <xdr:row>192</xdr:row>
      <xdr:rowOff>174675</xdr:rowOff>
    </xdr:to>
    <xdr:sp macro="" textlink="">
      <xdr:nvSpPr>
        <xdr:cNvPr id="133" name="132 - Διάσημα"/>
        <xdr:cNvSpPr/>
      </xdr:nvSpPr>
      <xdr:spPr>
        <a:xfrm rot="10800000">
          <a:off x="20583525" y="35775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194</xdr:row>
      <xdr:rowOff>66675</xdr:rowOff>
    </xdr:from>
    <xdr:to>
      <xdr:col>40</xdr:col>
      <xdr:colOff>374700</xdr:colOff>
      <xdr:row>194</xdr:row>
      <xdr:rowOff>174675</xdr:rowOff>
    </xdr:to>
    <xdr:sp macro="" textlink="">
      <xdr:nvSpPr>
        <xdr:cNvPr id="134" name="133 - Διάσημα"/>
        <xdr:cNvSpPr/>
      </xdr:nvSpPr>
      <xdr:spPr>
        <a:xfrm rot="10800000">
          <a:off x="20450175" y="36271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194</xdr:row>
      <xdr:rowOff>66675</xdr:rowOff>
    </xdr:from>
    <xdr:to>
      <xdr:col>40</xdr:col>
      <xdr:colOff>508050</xdr:colOff>
      <xdr:row>194</xdr:row>
      <xdr:rowOff>174675</xdr:rowOff>
    </xdr:to>
    <xdr:sp macro="" textlink="">
      <xdr:nvSpPr>
        <xdr:cNvPr id="135" name="134 - Διάσημα"/>
        <xdr:cNvSpPr/>
      </xdr:nvSpPr>
      <xdr:spPr>
        <a:xfrm rot="10800000">
          <a:off x="20583525" y="36271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196</xdr:row>
      <xdr:rowOff>66675</xdr:rowOff>
    </xdr:from>
    <xdr:to>
      <xdr:col>40</xdr:col>
      <xdr:colOff>374700</xdr:colOff>
      <xdr:row>196</xdr:row>
      <xdr:rowOff>174675</xdr:rowOff>
    </xdr:to>
    <xdr:sp macro="" textlink="">
      <xdr:nvSpPr>
        <xdr:cNvPr id="136" name="135 - Διάσημα"/>
        <xdr:cNvSpPr/>
      </xdr:nvSpPr>
      <xdr:spPr>
        <a:xfrm rot="10800000">
          <a:off x="20450175" y="36766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196</xdr:row>
      <xdr:rowOff>66675</xdr:rowOff>
    </xdr:from>
    <xdr:to>
      <xdr:col>40</xdr:col>
      <xdr:colOff>508050</xdr:colOff>
      <xdr:row>196</xdr:row>
      <xdr:rowOff>174675</xdr:rowOff>
    </xdr:to>
    <xdr:sp macro="" textlink="">
      <xdr:nvSpPr>
        <xdr:cNvPr id="137" name="136 - Διάσημα"/>
        <xdr:cNvSpPr/>
      </xdr:nvSpPr>
      <xdr:spPr>
        <a:xfrm rot="10800000">
          <a:off x="20583525" y="36766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198</xdr:row>
      <xdr:rowOff>66675</xdr:rowOff>
    </xdr:from>
    <xdr:to>
      <xdr:col>40</xdr:col>
      <xdr:colOff>374700</xdr:colOff>
      <xdr:row>198</xdr:row>
      <xdr:rowOff>174675</xdr:rowOff>
    </xdr:to>
    <xdr:sp macro="" textlink="">
      <xdr:nvSpPr>
        <xdr:cNvPr id="138" name="137 - Διάσημα"/>
        <xdr:cNvSpPr/>
      </xdr:nvSpPr>
      <xdr:spPr>
        <a:xfrm rot="10800000">
          <a:off x="20450175" y="37261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198</xdr:row>
      <xdr:rowOff>66675</xdr:rowOff>
    </xdr:from>
    <xdr:to>
      <xdr:col>40</xdr:col>
      <xdr:colOff>508050</xdr:colOff>
      <xdr:row>198</xdr:row>
      <xdr:rowOff>174675</xdr:rowOff>
    </xdr:to>
    <xdr:sp macro="" textlink="">
      <xdr:nvSpPr>
        <xdr:cNvPr id="139" name="138 - Διάσημα"/>
        <xdr:cNvSpPr/>
      </xdr:nvSpPr>
      <xdr:spPr>
        <a:xfrm rot="10800000">
          <a:off x="20583525" y="37261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200</xdr:row>
      <xdr:rowOff>66675</xdr:rowOff>
    </xdr:from>
    <xdr:to>
      <xdr:col>40</xdr:col>
      <xdr:colOff>374700</xdr:colOff>
      <xdr:row>200</xdr:row>
      <xdr:rowOff>174675</xdr:rowOff>
    </xdr:to>
    <xdr:sp macro="" textlink="">
      <xdr:nvSpPr>
        <xdr:cNvPr id="140" name="139 - Διάσημα"/>
        <xdr:cNvSpPr/>
      </xdr:nvSpPr>
      <xdr:spPr>
        <a:xfrm rot="10800000">
          <a:off x="20450175" y="37757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200</xdr:row>
      <xdr:rowOff>66675</xdr:rowOff>
    </xdr:from>
    <xdr:to>
      <xdr:col>40</xdr:col>
      <xdr:colOff>508050</xdr:colOff>
      <xdr:row>200</xdr:row>
      <xdr:rowOff>174675</xdr:rowOff>
    </xdr:to>
    <xdr:sp macro="" textlink="">
      <xdr:nvSpPr>
        <xdr:cNvPr id="141" name="140 - Διάσημα"/>
        <xdr:cNvSpPr/>
      </xdr:nvSpPr>
      <xdr:spPr>
        <a:xfrm rot="10800000">
          <a:off x="20583525" y="37757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202</xdr:row>
      <xdr:rowOff>66675</xdr:rowOff>
    </xdr:from>
    <xdr:to>
      <xdr:col>40</xdr:col>
      <xdr:colOff>374700</xdr:colOff>
      <xdr:row>202</xdr:row>
      <xdr:rowOff>174675</xdr:rowOff>
    </xdr:to>
    <xdr:sp macro="" textlink="">
      <xdr:nvSpPr>
        <xdr:cNvPr id="142" name="141 - Διάσημα"/>
        <xdr:cNvSpPr/>
      </xdr:nvSpPr>
      <xdr:spPr>
        <a:xfrm rot="10800000">
          <a:off x="20450175" y="38252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202</xdr:row>
      <xdr:rowOff>66675</xdr:rowOff>
    </xdr:from>
    <xdr:to>
      <xdr:col>40</xdr:col>
      <xdr:colOff>508050</xdr:colOff>
      <xdr:row>202</xdr:row>
      <xdr:rowOff>174675</xdr:rowOff>
    </xdr:to>
    <xdr:sp macro="" textlink="">
      <xdr:nvSpPr>
        <xdr:cNvPr id="143" name="142 - Διάσημα"/>
        <xdr:cNvSpPr/>
      </xdr:nvSpPr>
      <xdr:spPr>
        <a:xfrm rot="10800000">
          <a:off x="20583525" y="38252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204</xdr:row>
      <xdr:rowOff>66675</xdr:rowOff>
    </xdr:from>
    <xdr:to>
      <xdr:col>40</xdr:col>
      <xdr:colOff>374700</xdr:colOff>
      <xdr:row>204</xdr:row>
      <xdr:rowOff>174675</xdr:rowOff>
    </xdr:to>
    <xdr:sp macro="" textlink="">
      <xdr:nvSpPr>
        <xdr:cNvPr id="144" name="143 - Διάσημα"/>
        <xdr:cNvSpPr/>
      </xdr:nvSpPr>
      <xdr:spPr>
        <a:xfrm rot="10800000">
          <a:off x="20450175" y="38747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204</xdr:row>
      <xdr:rowOff>66675</xdr:rowOff>
    </xdr:from>
    <xdr:to>
      <xdr:col>40</xdr:col>
      <xdr:colOff>508050</xdr:colOff>
      <xdr:row>204</xdr:row>
      <xdr:rowOff>174675</xdr:rowOff>
    </xdr:to>
    <xdr:sp macro="" textlink="">
      <xdr:nvSpPr>
        <xdr:cNvPr id="145" name="144 - Διάσημα"/>
        <xdr:cNvSpPr/>
      </xdr:nvSpPr>
      <xdr:spPr>
        <a:xfrm rot="10800000">
          <a:off x="20583525" y="38747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206</xdr:row>
      <xdr:rowOff>66675</xdr:rowOff>
    </xdr:from>
    <xdr:to>
      <xdr:col>40</xdr:col>
      <xdr:colOff>374700</xdr:colOff>
      <xdr:row>206</xdr:row>
      <xdr:rowOff>174675</xdr:rowOff>
    </xdr:to>
    <xdr:sp macro="" textlink="">
      <xdr:nvSpPr>
        <xdr:cNvPr id="146" name="145 - Διάσημα"/>
        <xdr:cNvSpPr/>
      </xdr:nvSpPr>
      <xdr:spPr>
        <a:xfrm rot="10800000">
          <a:off x="20450175" y="39243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206</xdr:row>
      <xdr:rowOff>66675</xdr:rowOff>
    </xdr:from>
    <xdr:to>
      <xdr:col>40</xdr:col>
      <xdr:colOff>508050</xdr:colOff>
      <xdr:row>206</xdr:row>
      <xdr:rowOff>174675</xdr:rowOff>
    </xdr:to>
    <xdr:sp macro="" textlink="">
      <xdr:nvSpPr>
        <xdr:cNvPr id="147" name="146 - Διάσημα"/>
        <xdr:cNvSpPr/>
      </xdr:nvSpPr>
      <xdr:spPr>
        <a:xfrm rot="10800000">
          <a:off x="20583525" y="39243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208</xdr:row>
      <xdr:rowOff>66675</xdr:rowOff>
    </xdr:from>
    <xdr:to>
      <xdr:col>40</xdr:col>
      <xdr:colOff>374700</xdr:colOff>
      <xdr:row>208</xdr:row>
      <xdr:rowOff>174675</xdr:rowOff>
    </xdr:to>
    <xdr:sp macro="" textlink="">
      <xdr:nvSpPr>
        <xdr:cNvPr id="148" name="147 - Διάσημα"/>
        <xdr:cNvSpPr/>
      </xdr:nvSpPr>
      <xdr:spPr>
        <a:xfrm rot="10800000">
          <a:off x="20450175" y="39738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208</xdr:row>
      <xdr:rowOff>66675</xdr:rowOff>
    </xdr:from>
    <xdr:to>
      <xdr:col>40</xdr:col>
      <xdr:colOff>508050</xdr:colOff>
      <xdr:row>208</xdr:row>
      <xdr:rowOff>174675</xdr:rowOff>
    </xdr:to>
    <xdr:sp macro="" textlink="">
      <xdr:nvSpPr>
        <xdr:cNvPr id="149" name="148 - Διάσημα"/>
        <xdr:cNvSpPr/>
      </xdr:nvSpPr>
      <xdr:spPr>
        <a:xfrm rot="10800000">
          <a:off x="20583525" y="39738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210</xdr:row>
      <xdr:rowOff>66675</xdr:rowOff>
    </xdr:from>
    <xdr:to>
      <xdr:col>40</xdr:col>
      <xdr:colOff>374700</xdr:colOff>
      <xdr:row>210</xdr:row>
      <xdr:rowOff>174675</xdr:rowOff>
    </xdr:to>
    <xdr:sp macro="" textlink="">
      <xdr:nvSpPr>
        <xdr:cNvPr id="150" name="149 - Διάσημα"/>
        <xdr:cNvSpPr/>
      </xdr:nvSpPr>
      <xdr:spPr>
        <a:xfrm rot="10800000">
          <a:off x="20450175" y="40233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210</xdr:row>
      <xdr:rowOff>66675</xdr:rowOff>
    </xdr:from>
    <xdr:to>
      <xdr:col>40</xdr:col>
      <xdr:colOff>508050</xdr:colOff>
      <xdr:row>210</xdr:row>
      <xdr:rowOff>174675</xdr:rowOff>
    </xdr:to>
    <xdr:sp macro="" textlink="">
      <xdr:nvSpPr>
        <xdr:cNvPr id="151" name="150 - Διάσημα"/>
        <xdr:cNvSpPr/>
      </xdr:nvSpPr>
      <xdr:spPr>
        <a:xfrm rot="10800000">
          <a:off x="20583525" y="40233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212</xdr:row>
      <xdr:rowOff>66675</xdr:rowOff>
    </xdr:from>
    <xdr:to>
      <xdr:col>40</xdr:col>
      <xdr:colOff>374700</xdr:colOff>
      <xdr:row>212</xdr:row>
      <xdr:rowOff>174675</xdr:rowOff>
    </xdr:to>
    <xdr:sp macro="" textlink="">
      <xdr:nvSpPr>
        <xdr:cNvPr id="152" name="151 - Διάσημα"/>
        <xdr:cNvSpPr/>
      </xdr:nvSpPr>
      <xdr:spPr>
        <a:xfrm rot="10800000">
          <a:off x="20450175" y="40728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212</xdr:row>
      <xdr:rowOff>66675</xdr:rowOff>
    </xdr:from>
    <xdr:to>
      <xdr:col>40</xdr:col>
      <xdr:colOff>508050</xdr:colOff>
      <xdr:row>212</xdr:row>
      <xdr:rowOff>174675</xdr:rowOff>
    </xdr:to>
    <xdr:sp macro="" textlink="">
      <xdr:nvSpPr>
        <xdr:cNvPr id="153" name="152 - Διάσημα"/>
        <xdr:cNvSpPr/>
      </xdr:nvSpPr>
      <xdr:spPr>
        <a:xfrm rot="10800000">
          <a:off x="20583525" y="40728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214</xdr:row>
      <xdr:rowOff>66675</xdr:rowOff>
    </xdr:from>
    <xdr:to>
      <xdr:col>40</xdr:col>
      <xdr:colOff>374700</xdr:colOff>
      <xdr:row>214</xdr:row>
      <xdr:rowOff>174675</xdr:rowOff>
    </xdr:to>
    <xdr:sp macro="" textlink="">
      <xdr:nvSpPr>
        <xdr:cNvPr id="154" name="153 - Διάσημα"/>
        <xdr:cNvSpPr/>
      </xdr:nvSpPr>
      <xdr:spPr>
        <a:xfrm rot="10800000">
          <a:off x="20450175" y="41224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214</xdr:row>
      <xdr:rowOff>66675</xdr:rowOff>
    </xdr:from>
    <xdr:to>
      <xdr:col>40</xdr:col>
      <xdr:colOff>508050</xdr:colOff>
      <xdr:row>214</xdr:row>
      <xdr:rowOff>174675</xdr:rowOff>
    </xdr:to>
    <xdr:sp macro="" textlink="">
      <xdr:nvSpPr>
        <xdr:cNvPr id="155" name="154 - Διάσημα"/>
        <xdr:cNvSpPr/>
      </xdr:nvSpPr>
      <xdr:spPr>
        <a:xfrm rot="10800000">
          <a:off x="20583525" y="412242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216</xdr:row>
      <xdr:rowOff>66675</xdr:rowOff>
    </xdr:from>
    <xdr:to>
      <xdr:col>40</xdr:col>
      <xdr:colOff>374700</xdr:colOff>
      <xdr:row>216</xdr:row>
      <xdr:rowOff>174675</xdr:rowOff>
    </xdr:to>
    <xdr:sp macro="" textlink="">
      <xdr:nvSpPr>
        <xdr:cNvPr id="156" name="155 - Διάσημα"/>
        <xdr:cNvSpPr/>
      </xdr:nvSpPr>
      <xdr:spPr>
        <a:xfrm rot="10800000">
          <a:off x="20450175" y="41719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216</xdr:row>
      <xdr:rowOff>66675</xdr:rowOff>
    </xdr:from>
    <xdr:to>
      <xdr:col>40</xdr:col>
      <xdr:colOff>508050</xdr:colOff>
      <xdr:row>216</xdr:row>
      <xdr:rowOff>174675</xdr:rowOff>
    </xdr:to>
    <xdr:sp macro="" textlink="">
      <xdr:nvSpPr>
        <xdr:cNvPr id="157" name="156 - Διάσημα"/>
        <xdr:cNvSpPr/>
      </xdr:nvSpPr>
      <xdr:spPr>
        <a:xfrm rot="10800000">
          <a:off x="20583525" y="417195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218</xdr:row>
      <xdr:rowOff>66675</xdr:rowOff>
    </xdr:from>
    <xdr:to>
      <xdr:col>40</xdr:col>
      <xdr:colOff>374700</xdr:colOff>
      <xdr:row>218</xdr:row>
      <xdr:rowOff>174675</xdr:rowOff>
    </xdr:to>
    <xdr:sp macro="" textlink="">
      <xdr:nvSpPr>
        <xdr:cNvPr id="158" name="157 - Διάσημα"/>
        <xdr:cNvSpPr/>
      </xdr:nvSpPr>
      <xdr:spPr>
        <a:xfrm rot="10800000">
          <a:off x="20450175" y="42214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218</xdr:row>
      <xdr:rowOff>66675</xdr:rowOff>
    </xdr:from>
    <xdr:to>
      <xdr:col>40</xdr:col>
      <xdr:colOff>508050</xdr:colOff>
      <xdr:row>218</xdr:row>
      <xdr:rowOff>174675</xdr:rowOff>
    </xdr:to>
    <xdr:sp macro="" textlink="">
      <xdr:nvSpPr>
        <xdr:cNvPr id="159" name="158 - Διάσημα"/>
        <xdr:cNvSpPr/>
      </xdr:nvSpPr>
      <xdr:spPr>
        <a:xfrm rot="10800000">
          <a:off x="20583525" y="422148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220</xdr:row>
      <xdr:rowOff>66675</xdr:rowOff>
    </xdr:from>
    <xdr:to>
      <xdr:col>40</xdr:col>
      <xdr:colOff>374700</xdr:colOff>
      <xdr:row>220</xdr:row>
      <xdr:rowOff>174675</xdr:rowOff>
    </xdr:to>
    <xdr:sp macro="" textlink="">
      <xdr:nvSpPr>
        <xdr:cNvPr id="160" name="159 - Διάσημα"/>
        <xdr:cNvSpPr/>
      </xdr:nvSpPr>
      <xdr:spPr>
        <a:xfrm rot="10800000">
          <a:off x="20450175" y="42710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220</xdr:row>
      <xdr:rowOff>66675</xdr:rowOff>
    </xdr:from>
    <xdr:to>
      <xdr:col>40</xdr:col>
      <xdr:colOff>508050</xdr:colOff>
      <xdr:row>220</xdr:row>
      <xdr:rowOff>174675</xdr:rowOff>
    </xdr:to>
    <xdr:sp macro="" textlink="">
      <xdr:nvSpPr>
        <xdr:cNvPr id="161" name="160 - Διάσημα"/>
        <xdr:cNvSpPr/>
      </xdr:nvSpPr>
      <xdr:spPr>
        <a:xfrm rot="10800000">
          <a:off x="20583525" y="427101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222</xdr:row>
      <xdr:rowOff>66675</xdr:rowOff>
    </xdr:from>
    <xdr:to>
      <xdr:col>40</xdr:col>
      <xdr:colOff>374700</xdr:colOff>
      <xdr:row>222</xdr:row>
      <xdr:rowOff>174675</xdr:rowOff>
    </xdr:to>
    <xdr:sp macro="" textlink="">
      <xdr:nvSpPr>
        <xdr:cNvPr id="162" name="161 - Διάσημα"/>
        <xdr:cNvSpPr/>
      </xdr:nvSpPr>
      <xdr:spPr>
        <a:xfrm rot="10800000">
          <a:off x="20450175" y="43205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222</xdr:row>
      <xdr:rowOff>66675</xdr:rowOff>
    </xdr:from>
    <xdr:to>
      <xdr:col>40</xdr:col>
      <xdr:colOff>508050</xdr:colOff>
      <xdr:row>222</xdr:row>
      <xdr:rowOff>174675</xdr:rowOff>
    </xdr:to>
    <xdr:sp macro="" textlink="">
      <xdr:nvSpPr>
        <xdr:cNvPr id="163" name="162 - Διάσημα"/>
        <xdr:cNvSpPr/>
      </xdr:nvSpPr>
      <xdr:spPr>
        <a:xfrm rot="10800000">
          <a:off x="20583525" y="432054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224</xdr:row>
      <xdr:rowOff>66675</xdr:rowOff>
    </xdr:from>
    <xdr:to>
      <xdr:col>40</xdr:col>
      <xdr:colOff>374700</xdr:colOff>
      <xdr:row>224</xdr:row>
      <xdr:rowOff>174675</xdr:rowOff>
    </xdr:to>
    <xdr:sp macro="" textlink="">
      <xdr:nvSpPr>
        <xdr:cNvPr id="164" name="163 - Διάσημα"/>
        <xdr:cNvSpPr/>
      </xdr:nvSpPr>
      <xdr:spPr>
        <a:xfrm rot="10800000">
          <a:off x="20450175" y="43700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224</xdr:row>
      <xdr:rowOff>66675</xdr:rowOff>
    </xdr:from>
    <xdr:to>
      <xdr:col>40</xdr:col>
      <xdr:colOff>508050</xdr:colOff>
      <xdr:row>224</xdr:row>
      <xdr:rowOff>174675</xdr:rowOff>
    </xdr:to>
    <xdr:sp macro="" textlink="">
      <xdr:nvSpPr>
        <xdr:cNvPr id="165" name="164 - Διάσημα"/>
        <xdr:cNvSpPr/>
      </xdr:nvSpPr>
      <xdr:spPr>
        <a:xfrm rot="10800000">
          <a:off x="20583525" y="437007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226</xdr:row>
      <xdr:rowOff>66675</xdr:rowOff>
    </xdr:from>
    <xdr:to>
      <xdr:col>40</xdr:col>
      <xdr:colOff>374700</xdr:colOff>
      <xdr:row>226</xdr:row>
      <xdr:rowOff>174675</xdr:rowOff>
    </xdr:to>
    <xdr:sp macro="" textlink="">
      <xdr:nvSpPr>
        <xdr:cNvPr id="166" name="165 - Διάσημα"/>
        <xdr:cNvSpPr/>
      </xdr:nvSpPr>
      <xdr:spPr>
        <a:xfrm rot="10800000">
          <a:off x="20450175" y="44196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226</xdr:row>
      <xdr:rowOff>66675</xdr:rowOff>
    </xdr:from>
    <xdr:to>
      <xdr:col>40</xdr:col>
      <xdr:colOff>508050</xdr:colOff>
      <xdr:row>226</xdr:row>
      <xdr:rowOff>174675</xdr:rowOff>
    </xdr:to>
    <xdr:sp macro="" textlink="">
      <xdr:nvSpPr>
        <xdr:cNvPr id="167" name="166 - Διάσημα"/>
        <xdr:cNvSpPr/>
      </xdr:nvSpPr>
      <xdr:spPr>
        <a:xfrm rot="10800000">
          <a:off x="20583525" y="441960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228</xdr:row>
      <xdr:rowOff>66675</xdr:rowOff>
    </xdr:from>
    <xdr:to>
      <xdr:col>40</xdr:col>
      <xdr:colOff>374700</xdr:colOff>
      <xdr:row>228</xdr:row>
      <xdr:rowOff>174675</xdr:rowOff>
    </xdr:to>
    <xdr:sp macro="" textlink="">
      <xdr:nvSpPr>
        <xdr:cNvPr id="168" name="167 - Διάσημα"/>
        <xdr:cNvSpPr/>
      </xdr:nvSpPr>
      <xdr:spPr>
        <a:xfrm rot="10800000">
          <a:off x="20450175" y="44691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228</xdr:row>
      <xdr:rowOff>66675</xdr:rowOff>
    </xdr:from>
    <xdr:to>
      <xdr:col>40</xdr:col>
      <xdr:colOff>508050</xdr:colOff>
      <xdr:row>228</xdr:row>
      <xdr:rowOff>174675</xdr:rowOff>
    </xdr:to>
    <xdr:sp macro="" textlink="">
      <xdr:nvSpPr>
        <xdr:cNvPr id="169" name="168 - Διάσημα"/>
        <xdr:cNvSpPr/>
      </xdr:nvSpPr>
      <xdr:spPr>
        <a:xfrm rot="10800000">
          <a:off x="20583525" y="446913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230</xdr:row>
      <xdr:rowOff>66675</xdr:rowOff>
    </xdr:from>
    <xdr:to>
      <xdr:col>40</xdr:col>
      <xdr:colOff>374700</xdr:colOff>
      <xdr:row>230</xdr:row>
      <xdr:rowOff>174675</xdr:rowOff>
    </xdr:to>
    <xdr:sp macro="" textlink="">
      <xdr:nvSpPr>
        <xdr:cNvPr id="170" name="169 - Διάσημα"/>
        <xdr:cNvSpPr/>
      </xdr:nvSpPr>
      <xdr:spPr>
        <a:xfrm rot="10800000">
          <a:off x="20450175" y="45186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230</xdr:row>
      <xdr:rowOff>66675</xdr:rowOff>
    </xdr:from>
    <xdr:to>
      <xdr:col>40</xdr:col>
      <xdr:colOff>508050</xdr:colOff>
      <xdr:row>230</xdr:row>
      <xdr:rowOff>174675</xdr:rowOff>
    </xdr:to>
    <xdr:sp macro="" textlink="">
      <xdr:nvSpPr>
        <xdr:cNvPr id="171" name="170 - Διάσημα"/>
        <xdr:cNvSpPr/>
      </xdr:nvSpPr>
      <xdr:spPr>
        <a:xfrm rot="10800000">
          <a:off x="20583525" y="451866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266700</xdr:colOff>
      <xdr:row>232</xdr:row>
      <xdr:rowOff>66675</xdr:rowOff>
    </xdr:from>
    <xdr:to>
      <xdr:col>40</xdr:col>
      <xdr:colOff>374700</xdr:colOff>
      <xdr:row>232</xdr:row>
      <xdr:rowOff>174675</xdr:rowOff>
    </xdr:to>
    <xdr:sp macro="" textlink="">
      <xdr:nvSpPr>
        <xdr:cNvPr id="172" name="171 - Διάσημα"/>
        <xdr:cNvSpPr/>
      </xdr:nvSpPr>
      <xdr:spPr>
        <a:xfrm rot="10800000">
          <a:off x="20450175" y="45681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40</xdr:col>
      <xdr:colOff>400050</xdr:colOff>
      <xdr:row>232</xdr:row>
      <xdr:rowOff>66675</xdr:rowOff>
    </xdr:from>
    <xdr:to>
      <xdr:col>40</xdr:col>
      <xdr:colOff>508050</xdr:colOff>
      <xdr:row>232</xdr:row>
      <xdr:rowOff>174675</xdr:rowOff>
    </xdr:to>
    <xdr:sp macro="" textlink="">
      <xdr:nvSpPr>
        <xdr:cNvPr id="173" name="172 - Διάσημα"/>
        <xdr:cNvSpPr/>
      </xdr:nvSpPr>
      <xdr:spPr>
        <a:xfrm rot="10800000">
          <a:off x="20583525" y="45681900"/>
          <a:ext cx="108000" cy="108000"/>
        </a:xfrm>
        <a:prstGeom prst="chevron">
          <a:avLst/>
        </a:prstGeom>
        <a:solidFill>
          <a:srgbClr val="7030A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1</xdr:col>
      <xdr:colOff>640772</xdr:colOff>
      <xdr:row>40</xdr:row>
      <xdr:rowOff>0</xdr:rowOff>
    </xdr:from>
    <xdr:to>
      <xdr:col>1</xdr:col>
      <xdr:colOff>917863</xdr:colOff>
      <xdr:row>42</xdr:row>
      <xdr:rowOff>253773</xdr:rowOff>
    </xdr:to>
    <xdr:sp macro="" textlink="">
      <xdr:nvSpPr>
        <xdr:cNvPr id="177" name="176 - TextBox"/>
        <xdr:cNvSpPr txBox="1"/>
      </xdr:nvSpPr>
      <xdr:spPr>
        <a:xfrm>
          <a:off x="952499" y="8563841"/>
          <a:ext cx="277091" cy="756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100"/>
            <a:t>                       </a:t>
          </a:r>
          <a:r>
            <a:rPr lang="el-GR" sz="1800" b="1">
              <a:latin typeface="Arial" pitchFamily="34" charset="0"/>
              <a:cs typeface="Arial" pitchFamily="34" charset="0"/>
            </a:rPr>
            <a:t>δ</a:t>
          </a:r>
        </a:p>
      </xdr:txBody>
    </xdr:sp>
    <xdr:clientData/>
  </xdr:twoCellAnchor>
  <xdr:twoCellAnchor>
    <xdr:from>
      <xdr:col>2</xdr:col>
      <xdr:colOff>900545</xdr:colOff>
      <xdr:row>41</xdr:row>
      <xdr:rowOff>17318</xdr:rowOff>
    </xdr:from>
    <xdr:to>
      <xdr:col>3</xdr:col>
      <xdr:colOff>18681</xdr:colOff>
      <xdr:row>41</xdr:row>
      <xdr:rowOff>225136</xdr:rowOff>
    </xdr:to>
    <xdr:sp macro="" textlink="">
      <xdr:nvSpPr>
        <xdr:cNvPr id="178" name="177 - Βέλος επάνω-κάτω"/>
        <xdr:cNvSpPr/>
      </xdr:nvSpPr>
      <xdr:spPr>
        <a:xfrm>
          <a:off x="2130136" y="8832273"/>
          <a:ext cx="36000" cy="207818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 editAs="oneCell">
    <xdr:from>
      <xdr:col>0</xdr:col>
      <xdr:colOff>43295</xdr:colOff>
      <xdr:row>7</xdr:row>
      <xdr:rowOff>69325</xdr:rowOff>
    </xdr:from>
    <xdr:to>
      <xdr:col>0</xdr:col>
      <xdr:colOff>251113</xdr:colOff>
      <xdr:row>8</xdr:row>
      <xdr:rowOff>61480</xdr:rowOff>
    </xdr:to>
    <xdr:pic>
      <xdr:nvPicPr>
        <xdr:cNvPr id="1026" name="Picture 2" descr="Σχετική εικόνα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295" y="1601984"/>
          <a:ext cx="207818" cy="1999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43295</xdr:colOff>
      <xdr:row>5</xdr:row>
      <xdr:rowOff>201497</xdr:rowOff>
    </xdr:from>
    <xdr:to>
      <xdr:col>0</xdr:col>
      <xdr:colOff>268431</xdr:colOff>
      <xdr:row>6</xdr:row>
      <xdr:rowOff>174403</xdr:rowOff>
    </xdr:to>
    <xdr:pic>
      <xdr:nvPicPr>
        <xdr:cNvPr id="1027" name="Picture 3" descr="Σχετική εικόνα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295" y="1275224"/>
          <a:ext cx="225136" cy="2240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54477</xdr:colOff>
      <xdr:row>25</xdr:row>
      <xdr:rowOff>84543</xdr:rowOff>
    </xdr:from>
    <xdr:to>
      <xdr:col>0</xdr:col>
      <xdr:colOff>126477</xdr:colOff>
      <xdr:row>26</xdr:row>
      <xdr:rowOff>92724</xdr:rowOff>
    </xdr:to>
    <xdr:sp macro="" textlink="">
      <xdr:nvSpPr>
        <xdr:cNvPr id="183" name="182 - Καμπύλο δεξιό βέλος"/>
        <xdr:cNvSpPr/>
      </xdr:nvSpPr>
      <xdr:spPr>
        <a:xfrm>
          <a:off x="54477" y="5357929"/>
          <a:ext cx="72000" cy="216000"/>
        </a:xfrm>
        <a:prstGeom prst="curvedRightArrow">
          <a:avLst/>
        </a:prstGeom>
        <a:solidFill>
          <a:schemeClr val="bg1"/>
        </a:solidFill>
        <a:ln w="19050">
          <a:solidFill>
            <a:srgbClr val="C00000"/>
          </a:solidFill>
          <a:tailEnd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192544</xdr:colOff>
      <xdr:row>25</xdr:row>
      <xdr:rowOff>75886</xdr:rowOff>
    </xdr:from>
    <xdr:to>
      <xdr:col>0</xdr:col>
      <xdr:colOff>264544</xdr:colOff>
      <xdr:row>26</xdr:row>
      <xdr:rowOff>84067</xdr:rowOff>
    </xdr:to>
    <xdr:sp macro="" textlink="">
      <xdr:nvSpPr>
        <xdr:cNvPr id="185" name="184 - Καμπύλο δεξιό βέλος"/>
        <xdr:cNvSpPr/>
      </xdr:nvSpPr>
      <xdr:spPr>
        <a:xfrm flipH="1" flipV="1">
          <a:off x="192544" y="5349272"/>
          <a:ext cx="72000" cy="216000"/>
        </a:xfrm>
        <a:prstGeom prst="curvedRightArrow">
          <a:avLst/>
        </a:prstGeom>
        <a:solidFill>
          <a:schemeClr val="bg1"/>
        </a:solidFill>
        <a:ln w="19050">
          <a:solidFill>
            <a:schemeClr val="tx2">
              <a:lumMod val="75000"/>
            </a:schemeClr>
          </a:solidFill>
          <a:tailEnd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571500</xdr:colOff>
      <xdr:row>83</xdr:row>
      <xdr:rowOff>34637</xdr:rowOff>
    </xdr:from>
    <xdr:to>
      <xdr:col>6</xdr:col>
      <xdr:colOff>684068</xdr:colOff>
      <xdr:row>83</xdr:row>
      <xdr:rowOff>181841</xdr:rowOff>
    </xdr:to>
    <xdr:sp macro="" textlink="">
      <xdr:nvSpPr>
        <xdr:cNvPr id="186" name="185 - Βέλος προς τα επάνω">
          <a:hlinkClick xmlns:r="http://schemas.openxmlformats.org/officeDocument/2006/relationships" r:id="rId5"/>
        </xdr:cNvPr>
        <xdr:cNvSpPr/>
      </xdr:nvSpPr>
      <xdr:spPr>
        <a:xfrm>
          <a:off x="5533159" y="18677660"/>
          <a:ext cx="112568" cy="14720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 editAs="oneCell">
    <xdr:from>
      <xdr:col>0</xdr:col>
      <xdr:colOff>277091</xdr:colOff>
      <xdr:row>85</xdr:row>
      <xdr:rowOff>43294</xdr:rowOff>
    </xdr:from>
    <xdr:to>
      <xdr:col>6</xdr:col>
      <xdr:colOff>573031</xdr:colOff>
      <xdr:row>95</xdr:row>
      <xdr:rowOff>268429</xdr:rowOff>
    </xdr:to>
    <xdr:pic>
      <xdr:nvPicPr>
        <xdr:cNvPr id="184" name="Picture 5" descr="Αποτέλεσμα εικόνας για planets 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4331" t="5171" r="2046" b="2954"/>
        <a:stretch>
          <a:fillRect/>
        </a:stretch>
      </xdr:blipFill>
      <xdr:spPr bwMode="auto">
        <a:xfrm>
          <a:off x="277091" y="19231839"/>
          <a:ext cx="5257599" cy="2909454"/>
        </a:xfrm>
        <a:prstGeom prst="rect">
          <a:avLst/>
        </a:prstGeom>
        <a:noFill/>
      </xdr:spPr>
    </xdr:pic>
    <xdr:clientData/>
  </xdr:twoCellAnchor>
  <xdr:twoCellAnchor>
    <xdr:from>
      <xdr:col>6</xdr:col>
      <xdr:colOff>623455</xdr:colOff>
      <xdr:row>119</xdr:row>
      <xdr:rowOff>8659</xdr:rowOff>
    </xdr:from>
    <xdr:to>
      <xdr:col>6</xdr:col>
      <xdr:colOff>736023</xdr:colOff>
      <xdr:row>119</xdr:row>
      <xdr:rowOff>190501</xdr:rowOff>
    </xdr:to>
    <xdr:sp macro="" textlink="">
      <xdr:nvSpPr>
        <xdr:cNvPr id="189" name="188 - Βέλος προς τα επάνω">
          <a:hlinkClick xmlns:r="http://schemas.openxmlformats.org/officeDocument/2006/relationships" r:id="rId7"/>
        </xdr:cNvPr>
        <xdr:cNvSpPr/>
      </xdr:nvSpPr>
      <xdr:spPr>
        <a:xfrm>
          <a:off x="5585114" y="28315227"/>
          <a:ext cx="112568" cy="18184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 editAs="oneCell">
    <xdr:from>
      <xdr:col>0</xdr:col>
      <xdr:colOff>251114</xdr:colOff>
      <xdr:row>96</xdr:row>
      <xdr:rowOff>21215</xdr:rowOff>
    </xdr:from>
    <xdr:to>
      <xdr:col>6</xdr:col>
      <xdr:colOff>588818</xdr:colOff>
      <xdr:row>103</xdr:row>
      <xdr:rowOff>196562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1114" y="22162510"/>
          <a:ext cx="5299363" cy="20543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684070</xdr:colOff>
      <xdr:row>105</xdr:row>
      <xdr:rowOff>129885</xdr:rowOff>
    </xdr:from>
    <xdr:to>
      <xdr:col>5</xdr:col>
      <xdr:colOff>696192</xdr:colOff>
      <xdr:row>119</xdr:row>
      <xdr:rowOff>43295</xdr:rowOff>
    </xdr:to>
    <xdr:pic>
      <xdr:nvPicPr>
        <xdr:cNvPr id="110" name="Picture 2" descr="Αποτέλεσμα εικόνας για planet pluto orb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b="1692"/>
        <a:stretch>
          <a:fillRect/>
        </a:stretch>
      </xdr:blipFill>
      <xdr:spPr bwMode="auto">
        <a:xfrm>
          <a:off x="995797" y="24687067"/>
          <a:ext cx="3813463" cy="36714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2154"/>
  <sheetViews>
    <sheetView showGridLines="0" tabSelected="1" zoomScale="110" zoomScaleNormal="110" workbookViewId="0"/>
  </sheetViews>
  <sheetFormatPr defaultRowHeight="15"/>
  <cols>
    <col min="1" max="1" width="4.7109375" style="6" customWidth="1"/>
    <col min="2" max="3" width="13.7109375" style="5" customWidth="1"/>
    <col min="4" max="4" width="15.7109375" style="5" customWidth="1"/>
    <col min="5" max="5" width="13.7109375" style="5" customWidth="1"/>
    <col min="6" max="7" width="12.7109375" style="5" customWidth="1"/>
    <col min="8" max="9" width="10.7109375" style="5" hidden="1" customWidth="1"/>
    <col min="10" max="10" width="11.7109375" style="5" hidden="1" customWidth="1"/>
    <col min="11" max="11" width="12.7109375" style="5" hidden="1" customWidth="1"/>
    <col min="12" max="12" width="12.5703125" style="6" hidden="1" customWidth="1"/>
    <col min="13" max="13" width="14.5703125" style="6" bestFit="1" customWidth="1"/>
    <col min="14" max="14" width="12.7109375" style="6" customWidth="1"/>
    <col min="15" max="15" width="12.42578125" style="6" bestFit="1" customWidth="1"/>
    <col min="16" max="16" width="6.5703125" style="5" customWidth="1"/>
    <col min="17" max="24" width="4.7109375" style="5" customWidth="1"/>
    <col min="25" max="32" width="4.7109375" style="5" hidden="1" customWidth="1"/>
    <col min="33" max="34" width="7.28515625" style="5" hidden="1" customWidth="1"/>
    <col min="35" max="36" width="4" style="5" hidden="1" customWidth="1"/>
    <col min="37" max="38" width="7.28515625" style="5" hidden="1" customWidth="1"/>
    <col min="39" max="40" width="9.140625" style="6" hidden="1" customWidth="1"/>
    <col min="41" max="41" width="12.28515625" style="6" hidden="1" customWidth="1"/>
    <col min="42" max="48" width="9.140625" style="6" hidden="1" customWidth="1"/>
    <col min="49" max="52" width="9.140625" style="6" customWidth="1"/>
    <col min="53" max="16384" width="9.140625" style="6"/>
  </cols>
  <sheetData>
    <row r="1" spans="1:46" ht="16.5" customHeight="1" thickTop="1">
      <c r="AM1" s="68"/>
      <c r="AN1" s="68"/>
      <c r="AO1" s="147" t="s">
        <v>435</v>
      </c>
      <c r="AP1" s="148" t="s">
        <v>436</v>
      </c>
      <c r="AQ1" s="149" t="s">
        <v>436</v>
      </c>
      <c r="AR1" s="149" t="s">
        <v>437</v>
      </c>
      <c r="AS1" s="149" t="s">
        <v>437</v>
      </c>
      <c r="AT1" s="150" t="s">
        <v>438</v>
      </c>
    </row>
    <row r="2" spans="1:46" ht="20.100000000000001" customHeight="1" thickBot="1">
      <c r="B2" s="80" t="s">
        <v>420</v>
      </c>
      <c r="AM2" s="68"/>
      <c r="AN2" s="68"/>
      <c r="AO2" s="151" t="s">
        <v>439</v>
      </c>
      <c r="AP2" s="152" t="s">
        <v>440</v>
      </c>
      <c r="AQ2" s="153" t="s">
        <v>441</v>
      </c>
      <c r="AR2" s="153" t="s">
        <v>442</v>
      </c>
      <c r="AS2" s="153" t="s">
        <v>443</v>
      </c>
      <c r="AT2" s="154" t="s">
        <v>444</v>
      </c>
    </row>
    <row r="3" spans="1:46" s="5" customFormat="1" ht="16.5" customHeight="1" thickTop="1" thickBot="1">
      <c r="D3" s="189" t="s">
        <v>421</v>
      </c>
      <c r="F3" s="6"/>
      <c r="G3" s="5" t="s">
        <v>414</v>
      </c>
      <c r="H3" s="1"/>
      <c r="I3" s="6"/>
      <c r="L3" s="6"/>
      <c r="M3" s="6"/>
      <c r="N3" s="6"/>
      <c r="O3" s="6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G3" s="5" t="e">
        <f t="shared" ref="AG3:AG30" si="0">CONCATENATE($A$11,$A$13)*1</f>
        <v>#VALUE!</v>
      </c>
      <c r="AH3" s="5" t="e">
        <f>IF(OR(AG3=AM3,AG3=AN3),AR3,0)</f>
        <v>#VALUE!</v>
      </c>
      <c r="AI3" s="177">
        <f>+$A$11</f>
        <v>0</v>
      </c>
      <c r="AJ3" s="177">
        <f>+$A$13</f>
        <v>0</v>
      </c>
      <c r="AK3" s="5" t="e">
        <f>IF(OR(AG3=AM3,AG3=AN3),AS3,0)</f>
        <v>#VALUE!</v>
      </c>
      <c r="AL3" s="5" t="e">
        <f>IF(OR(AG3=AM3,AG3=AN3),AT3,0)</f>
        <v>#VALUE!</v>
      </c>
      <c r="AM3" s="68">
        <v>12</v>
      </c>
      <c r="AN3" s="68">
        <v>21</v>
      </c>
      <c r="AO3" s="155" t="s">
        <v>445</v>
      </c>
      <c r="AP3" s="156">
        <v>252</v>
      </c>
      <c r="AQ3" s="157">
        <f>IF(180+AP3&lt;=360,180+AP3,-360+180+AP3)</f>
        <v>72</v>
      </c>
      <c r="AR3" s="157">
        <f>IF(AP3-AT3&lt;=360,AP3-AT3,360-180-AP3+AT3)</f>
        <v>207</v>
      </c>
      <c r="AS3" s="157">
        <f>IF(AP3+AT3&lt;=360,AP3+AT3,-360+180+AP3+AT3)</f>
        <v>297</v>
      </c>
      <c r="AT3" s="158">
        <v>45</v>
      </c>
    </row>
    <row r="4" spans="1:46" s="5" customFormat="1" ht="16.5" customHeight="1" thickBot="1">
      <c r="C4" s="88"/>
      <c r="D4" s="190" t="s">
        <v>476</v>
      </c>
      <c r="E4" s="1"/>
      <c r="F4" s="6"/>
      <c r="H4" s="1"/>
      <c r="I4" s="6"/>
      <c r="L4" s="6"/>
      <c r="M4" s="6"/>
      <c r="N4" s="6"/>
      <c r="O4" s="6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G4" s="5" t="e">
        <f t="shared" si="0"/>
        <v>#VALUE!</v>
      </c>
      <c r="AH4" s="5" t="e">
        <f t="shared" ref="AH4" si="1">IF(OR(AG4=AM4,AG4=AN4),AR4,0)</f>
        <v>#VALUE!</v>
      </c>
      <c r="AI4" s="5">
        <v>1</v>
      </c>
      <c r="AJ4" s="5">
        <v>3</v>
      </c>
      <c r="AK4" s="5" t="e">
        <f t="shared" ref="AK4" si="2">IF(OR(AG4=AM4,AG4=AN4),AS4,0)</f>
        <v>#VALUE!</v>
      </c>
      <c r="AL4" s="5" t="e">
        <f t="shared" ref="AL4" si="3">IF(OR(AG4=AM4,AG4=AN4),AT4,0)</f>
        <v>#VALUE!</v>
      </c>
      <c r="AM4" s="68">
        <v>13</v>
      </c>
      <c r="AN4" s="68">
        <v>31</v>
      </c>
      <c r="AO4" s="159" t="s">
        <v>446</v>
      </c>
      <c r="AP4" s="160">
        <v>250</v>
      </c>
      <c r="AQ4" s="161">
        <f t="shared" ref="AQ4" si="4">IF(180+AP4&lt;=360,180+AP4,-360+180+AP4)</f>
        <v>70</v>
      </c>
      <c r="AR4" s="161">
        <f t="shared" ref="AR4" si="5">IF(AP4-AT4&lt;=360,AP4-AT4,360-180-AP4+AT4)</f>
        <v>215</v>
      </c>
      <c r="AS4" s="161">
        <f t="shared" ref="AS4" si="6">IF(AP4+AT4&lt;=360,AP4+AT4,-360+180+AP4+AT4)</f>
        <v>285</v>
      </c>
      <c r="AT4" s="162">
        <v>35</v>
      </c>
    </row>
    <row r="5" spans="1:46" s="5" customFormat="1" ht="15.95" customHeight="1" thickBot="1">
      <c r="D5" s="329" t="s">
        <v>514</v>
      </c>
      <c r="H5" s="6"/>
      <c r="L5" s="6"/>
      <c r="M5" s="330"/>
      <c r="N5" s="330"/>
      <c r="O5" s="330"/>
      <c r="P5" s="331"/>
      <c r="Q5" s="331"/>
      <c r="R5" s="331"/>
      <c r="S5" s="331"/>
      <c r="T5" s="331"/>
      <c r="U5" s="331"/>
      <c r="V5" s="331"/>
      <c r="W5" s="331"/>
      <c r="X5" s="331"/>
      <c r="AG5" s="5" t="e">
        <f t="shared" si="0"/>
        <v>#VALUE!</v>
      </c>
      <c r="AH5" s="5" t="e">
        <f t="shared" ref="AH5" si="7">IF(OR(AG5=AM5,AG5=AN5),AR5,0)</f>
        <v>#VALUE!</v>
      </c>
      <c r="AI5" s="5">
        <v>1</v>
      </c>
      <c r="AJ5" s="5">
        <v>4</v>
      </c>
      <c r="AK5" s="5" t="e">
        <f t="shared" ref="AK5" si="8">IF(OR(AG5=AM5,AG5=AN5),AS5,0)</f>
        <v>#VALUE!</v>
      </c>
      <c r="AL5" s="5" t="e">
        <f t="shared" ref="AL5" si="9">IF(OR(AG5=AM5,AG5=AN5),AT5,0)</f>
        <v>#VALUE!</v>
      </c>
      <c r="AM5" s="5">
        <v>14</v>
      </c>
      <c r="AN5" s="5">
        <v>41</v>
      </c>
      <c r="AO5" s="159" t="s">
        <v>447</v>
      </c>
      <c r="AP5" s="160">
        <v>310.5</v>
      </c>
      <c r="AQ5" s="161">
        <f t="shared" ref="AQ5" si="10">IF(180+AP5&lt;=360,180+AP5,-360+180+AP5)</f>
        <v>130.5</v>
      </c>
      <c r="AR5" s="161">
        <v>270.5</v>
      </c>
      <c r="AS5" s="161">
        <v>350.5</v>
      </c>
      <c r="AT5" s="162">
        <v>40</v>
      </c>
    </row>
    <row r="6" spans="1:46" s="5" customFormat="1" ht="20.100000000000001" customHeight="1" thickBot="1">
      <c r="A6" s="256"/>
      <c r="B6" s="204"/>
      <c r="C6" s="116" t="s">
        <v>426</v>
      </c>
      <c r="D6" s="117" t="s">
        <v>433</v>
      </c>
      <c r="E6" s="118"/>
      <c r="F6" s="118"/>
      <c r="G6" s="119"/>
      <c r="L6" s="6"/>
      <c r="M6" s="330"/>
      <c r="N6" s="330"/>
      <c r="O6" s="330"/>
      <c r="P6" s="331"/>
      <c r="Q6" s="331"/>
      <c r="R6" s="331"/>
      <c r="S6" s="331"/>
      <c r="T6" s="331"/>
      <c r="U6" s="331"/>
      <c r="V6" s="331"/>
      <c r="W6" s="331"/>
      <c r="X6" s="331"/>
      <c r="AG6" s="5" t="e">
        <f t="shared" si="0"/>
        <v>#VALUE!</v>
      </c>
      <c r="AH6" s="5" t="e">
        <f t="shared" ref="AH6:AH30" si="11">IF(OR(AG6=AM6,AG6=AN6),AR6,0)</f>
        <v>#VALUE!</v>
      </c>
      <c r="AI6" s="5">
        <v>1</v>
      </c>
      <c r="AJ6" s="5">
        <v>5</v>
      </c>
      <c r="AK6" s="5" t="e">
        <f t="shared" ref="AK6:AK30" si="12">IF(OR(AG6=AM6,AG6=AN6),AS6,0)</f>
        <v>#VALUE!</v>
      </c>
      <c r="AL6" s="5" t="e">
        <f t="shared" ref="AL6:AL30" si="13">IF(OR(AG6=AM6,AG6=AN6),AT6,0)</f>
        <v>#VALUE!</v>
      </c>
      <c r="AM6" s="68">
        <v>15</v>
      </c>
      <c r="AN6" s="68">
        <v>51</v>
      </c>
      <c r="AO6" s="159" t="s">
        <v>448</v>
      </c>
      <c r="AP6" s="160">
        <v>354</v>
      </c>
      <c r="AQ6" s="161">
        <f t="shared" ref="AQ6:AQ30" si="14">IF(180+AP6&lt;=360,180+AP6,-360+180+AP6)</f>
        <v>174</v>
      </c>
      <c r="AR6" s="161">
        <f>IF(AP6-AT6&lt;=360,AP6-AT6,360-180-AP6+AT6)</f>
        <v>309</v>
      </c>
      <c r="AS6" s="161">
        <v>39</v>
      </c>
      <c r="AT6" s="162">
        <v>45</v>
      </c>
    </row>
    <row r="7" spans="1:46" s="5" customFormat="1" ht="16.5" customHeight="1" thickBot="1">
      <c r="A7" s="257"/>
      <c r="B7" s="220" t="s">
        <v>423</v>
      </c>
      <c r="C7" s="110" t="s">
        <v>419</v>
      </c>
      <c r="D7" s="120" t="s">
        <v>33</v>
      </c>
      <c r="E7" s="121" t="s">
        <v>395</v>
      </c>
      <c r="F7" s="121" t="s">
        <v>396</v>
      </c>
      <c r="G7" s="122" t="s">
        <v>424</v>
      </c>
      <c r="L7" s="6"/>
      <c r="M7" s="330"/>
      <c r="N7" s="330"/>
      <c r="O7" s="330"/>
      <c r="P7" s="331"/>
      <c r="Q7" s="331"/>
      <c r="R7" s="331"/>
      <c r="S7" s="331"/>
      <c r="T7" s="331"/>
      <c r="U7" s="331"/>
      <c r="V7" s="331"/>
      <c r="W7" s="331"/>
      <c r="X7" s="331"/>
      <c r="AG7" s="5" t="e">
        <f t="shared" si="0"/>
        <v>#VALUE!</v>
      </c>
      <c r="AH7" s="5" t="e">
        <f t="shared" si="11"/>
        <v>#VALUE!</v>
      </c>
      <c r="AI7" s="5">
        <v>1</v>
      </c>
      <c r="AJ7" s="5">
        <v>6</v>
      </c>
      <c r="AK7" s="5" t="e">
        <f t="shared" si="12"/>
        <v>#VALUE!</v>
      </c>
      <c r="AL7" s="5" t="e">
        <f t="shared" si="13"/>
        <v>#VALUE!</v>
      </c>
      <c r="AM7" s="68">
        <v>16</v>
      </c>
      <c r="AN7" s="68">
        <v>61</v>
      </c>
      <c r="AO7" s="159" t="s">
        <v>449</v>
      </c>
      <c r="AP7" s="160">
        <v>94</v>
      </c>
      <c r="AQ7" s="161">
        <f t="shared" si="14"/>
        <v>274</v>
      </c>
      <c r="AR7" s="163" t="s">
        <v>450</v>
      </c>
      <c r="AS7" s="163" t="s">
        <v>450</v>
      </c>
      <c r="AT7" s="162">
        <v>0</v>
      </c>
    </row>
    <row r="8" spans="1:46" s="5" customFormat="1" ht="16.5" customHeight="1" thickBot="1">
      <c r="A8" s="332"/>
      <c r="B8" s="205" t="s">
        <v>416</v>
      </c>
      <c r="C8" s="110" t="s">
        <v>430</v>
      </c>
      <c r="D8" s="123" t="s">
        <v>428</v>
      </c>
      <c r="E8" s="225" t="s">
        <v>23</v>
      </c>
      <c r="F8" s="225" t="s">
        <v>23</v>
      </c>
      <c r="G8" s="226" t="s">
        <v>425</v>
      </c>
      <c r="L8" s="6"/>
      <c r="M8" s="330"/>
      <c r="N8" s="330"/>
      <c r="O8" s="330"/>
      <c r="P8" s="331"/>
      <c r="Q8" s="331"/>
      <c r="R8" s="331"/>
      <c r="S8" s="331"/>
      <c r="T8" s="331"/>
      <c r="U8" s="331"/>
      <c r="V8" s="331"/>
      <c r="W8" s="331"/>
      <c r="X8" s="331"/>
      <c r="AG8" s="5" t="e">
        <f t="shared" si="0"/>
        <v>#VALUE!</v>
      </c>
      <c r="AH8" s="5" t="e">
        <f t="shared" si="11"/>
        <v>#VALUE!</v>
      </c>
      <c r="AI8" s="5">
        <v>1</v>
      </c>
      <c r="AJ8" s="5">
        <v>7</v>
      </c>
      <c r="AK8" s="5" t="e">
        <f t="shared" si="12"/>
        <v>#VALUE!</v>
      </c>
      <c r="AL8" s="5" t="e">
        <f t="shared" si="13"/>
        <v>#VALUE!</v>
      </c>
      <c r="AM8" s="68">
        <v>17</v>
      </c>
      <c r="AN8" s="68">
        <v>71</v>
      </c>
      <c r="AO8" s="159" t="s">
        <v>451</v>
      </c>
      <c r="AP8" s="160">
        <v>176</v>
      </c>
      <c r="AQ8" s="161">
        <f t="shared" si="14"/>
        <v>356</v>
      </c>
      <c r="AR8" s="161">
        <f>IF(AP8-AT8&lt;=360,AP8-AT8,360-180-AP8+AT8)</f>
        <v>136</v>
      </c>
      <c r="AS8" s="161">
        <f>IF(AP8+AT8&lt;=360,AP8+AT8,-360+180+AP8+AT8)</f>
        <v>216</v>
      </c>
      <c r="AT8" s="162">
        <v>40</v>
      </c>
    </row>
    <row r="9" spans="1:46" s="5" customFormat="1" ht="16.5" customHeight="1" thickBot="1">
      <c r="A9" s="257"/>
      <c r="B9" s="202"/>
      <c r="C9" s="125" t="s">
        <v>431</v>
      </c>
      <c r="D9" s="126" t="s">
        <v>429</v>
      </c>
      <c r="E9" s="125" t="s">
        <v>402</v>
      </c>
      <c r="F9" s="125" t="s">
        <v>402</v>
      </c>
      <c r="G9" s="216" t="s">
        <v>402</v>
      </c>
      <c r="L9" s="6"/>
      <c r="M9" s="330"/>
      <c r="N9" s="330"/>
      <c r="O9" s="330"/>
      <c r="P9" s="331"/>
      <c r="Q9" s="331"/>
      <c r="R9" s="331"/>
      <c r="S9" s="331"/>
      <c r="T9" s="331"/>
      <c r="U9" s="331"/>
      <c r="V9" s="331"/>
      <c r="W9" s="331"/>
      <c r="X9" s="331"/>
      <c r="AG9" s="5" t="e">
        <f t="shared" si="0"/>
        <v>#VALUE!</v>
      </c>
      <c r="AH9" s="5" t="e">
        <f t="shared" si="11"/>
        <v>#VALUE!</v>
      </c>
      <c r="AI9" s="5">
        <v>1</v>
      </c>
      <c r="AJ9" s="5">
        <v>8</v>
      </c>
      <c r="AK9" s="5" t="e">
        <f t="shared" si="12"/>
        <v>#VALUE!</v>
      </c>
      <c r="AL9" s="5" t="e">
        <f t="shared" si="13"/>
        <v>#VALUE!</v>
      </c>
      <c r="AM9" s="68">
        <v>18</v>
      </c>
      <c r="AN9" s="68">
        <v>81</v>
      </c>
      <c r="AO9" s="164" t="s">
        <v>452</v>
      </c>
      <c r="AP9" s="165">
        <v>36</v>
      </c>
      <c r="AQ9" s="161">
        <f t="shared" si="14"/>
        <v>216</v>
      </c>
      <c r="AR9" s="163" t="s">
        <v>450</v>
      </c>
      <c r="AS9" s="163" t="s">
        <v>450</v>
      </c>
      <c r="AT9" s="162">
        <v>0</v>
      </c>
    </row>
    <row r="10" spans="1:46" s="5" customFormat="1" ht="16.5" customHeight="1" thickTop="1" thickBot="1">
      <c r="A10" s="360">
        <v>1</v>
      </c>
      <c r="B10" s="133">
        <v>2</v>
      </c>
      <c r="C10" s="133">
        <v>3</v>
      </c>
      <c r="D10" s="361">
        <v>4</v>
      </c>
      <c r="E10" s="362">
        <v>5</v>
      </c>
      <c r="F10" s="363">
        <v>6</v>
      </c>
      <c r="G10" s="134">
        <v>7</v>
      </c>
      <c r="L10" s="6"/>
      <c r="M10" s="330"/>
      <c r="N10" s="330"/>
      <c r="O10" s="330"/>
      <c r="P10" s="331"/>
      <c r="Q10" s="331"/>
      <c r="R10" s="331"/>
      <c r="S10" s="331"/>
      <c r="T10" s="331"/>
      <c r="U10" s="330"/>
      <c r="V10" s="331"/>
      <c r="W10" s="331"/>
      <c r="X10" s="331"/>
      <c r="AG10" s="5" t="e">
        <f t="shared" si="0"/>
        <v>#VALUE!</v>
      </c>
      <c r="AH10" s="5" t="e">
        <f t="shared" si="11"/>
        <v>#VALUE!</v>
      </c>
      <c r="AI10" s="5">
        <v>2</v>
      </c>
      <c r="AJ10" s="5">
        <v>3</v>
      </c>
      <c r="AK10" s="5" t="e">
        <f t="shared" si="12"/>
        <v>#VALUE!</v>
      </c>
      <c r="AL10" s="5" t="e">
        <f t="shared" si="13"/>
        <v>#VALUE!</v>
      </c>
      <c r="AM10" s="68">
        <v>23</v>
      </c>
      <c r="AN10" s="68">
        <v>32</v>
      </c>
      <c r="AO10" s="166" t="s">
        <v>453</v>
      </c>
      <c r="AP10" s="167">
        <v>91</v>
      </c>
      <c r="AQ10" s="161">
        <f t="shared" si="14"/>
        <v>271</v>
      </c>
      <c r="AR10" s="161">
        <f>IF(AP10-AT10&lt;=360,AP10-AT10,360-180-AP10+AT10)</f>
        <v>31</v>
      </c>
      <c r="AS10" s="161">
        <f>IF(AP10+AT10&lt;=360,AP10+AT10,-360+180+AP10+AT10)</f>
        <v>151</v>
      </c>
      <c r="AT10" s="168">
        <v>60</v>
      </c>
    </row>
    <row r="11" spans="1:46" s="5" customFormat="1" ht="16.5" customHeight="1" thickTop="1" thickBot="1">
      <c r="A11" s="283"/>
      <c r="B11" s="278" t="str">
        <f>IF(A11&lt;&gt;0,CHOOSE(A11,B66,B67,B68,B69,B70,B71,B72,B73,B74)," Α' ΠΛΑΝΗΤΗΣ")</f>
        <v xml:space="preserve"> Α' ΠΛΑΝΗΤΗΣ</v>
      </c>
      <c r="C11" s="135">
        <f>IF( A11&lt;&gt;0,CHOOSE( A11,G66,G67,G68,G69,G70,G71,G72,G73,G74),0)</f>
        <v>0</v>
      </c>
      <c r="D11" s="215">
        <f>+F42</f>
        <v>0</v>
      </c>
      <c r="E11" s="110">
        <f>IF(+(B22+C22)/2&gt;0.001,(B22+C22)/2,0)</f>
        <v>0</v>
      </c>
      <c r="F11" s="110">
        <f>IF(+SQRT(E11*E11-G11*G11)&gt;0.001,+SQRT(E11*E11-G11*G11),0)</f>
        <v>0</v>
      </c>
      <c r="G11" s="111">
        <f>+(-B22+C22)/2</f>
        <v>0</v>
      </c>
      <c r="L11" s="6"/>
      <c r="M11" s="330"/>
      <c r="N11" s="330"/>
      <c r="O11" s="330"/>
      <c r="P11" s="331"/>
      <c r="Q11" s="331"/>
      <c r="R11" s="331"/>
      <c r="S11" s="331"/>
      <c r="T11" s="331"/>
      <c r="U11" s="331"/>
      <c r="V11" s="331"/>
      <c r="W11" s="331"/>
      <c r="X11" s="331"/>
      <c r="AG11" s="5" t="e">
        <f t="shared" si="0"/>
        <v>#VALUE!</v>
      </c>
      <c r="AH11" s="5" t="e">
        <f t="shared" si="11"/>
        <v>#VALUE!</v>
      </c>
      <c r="AI11" s="5">
        <v>2</v>
      </c>
      <c r="AJ11" s="5">
        <v>4</v>
      </c>
      <c r="AK11" s="5" t="e">
        <f t="shared" si="12"/>
        <v>#VALUE!</v>
      </c>
      <c r="AL11" s="5" t="e">
        <f t="shared" si="13"/>
        <v>#VALUE!</v>
      </c>
      <c r="AM11" s="68">
        <v>24</v>
      </c>
      <c r="AN11" s="68">
        <v>42</v>
      </c>
      <c r="AO11" s="159" t="s">
        <v>454</v>
      </c>
      <c r="AP11" s="160">
        <v>333</v>
      </c>
      <c r="AQ11" s="161">
        <f t="shared" si="14"/>
        <v>153</v>
      </c>
      <c r="AR11" s="161">
        <v>273.5</v>
      </c>
      <c r="AS11" s="161">
        <v>33.5</v>
      </c>
      <c r="AT11" s="162">
        <v>60</v>
      </c>
    </row>
    <row r="12" spans="1:46" s="5" customFormat="1" ht="16.5" customHeight="1" thickTop="1" thickBot="1">
      <c r="A12" s="290"/>
      <c r="B12" s="291" t="s">
        <v>427</v>
      </c>
      <c r="C12" s="213">
        <f>3.14/180*C11</f>
        <v>0</v>
      </c>
      <c r="D12" s="178">
        <f>3.14/180*D11</f>
        <v>0</v>
      </c>
      <c r="E12" s="112"/>
      <c r="F12" s="112"/>
      <c r="G12" s="113"/>
      <c r="L12" s="6"/>
      <c r="M12" s="330"/>
      <c r="N12" s="330"/>
      <c r="O12" s="330"/>
      <c r="P12" s="331"/>
      <c r="Q12" s="331"/>
      <c r="R12" s="331"/>
      <c r="S12" s="331"/>
      <c r="T12" s="331"/>
      <c r="U12" s="331"/>
      <c r="V12" s="331"/>
      <c r="W12" s="331"/>
      <c r="X12" s="331"/>
      <c r="AG12" s="5" t="e">
        <f t="shared" si="0"/>
        <v>#VALUE!</v>
      </c>
      <c r="AH12" s="5" t="e">
        <f t="shared" si="11"/>
        <v>#VALUE!</v>
      </c>
      <c r="AI12" s="5">
        <v>2</v>
      </c>
      <c r="AJ12" s="5">
        <v>5</v>
      </c>
      <c r="AK12" s="5" t="e">
        <f t="shared" si="12"/>
        <v>#VALUE!</v>
      </c>
      <c r="AL12" s="5" t="e">
        <f t="shared" si="13"/>
        <v>#VALUE!</v>
      </c>
      <c r="AM12" s="68">
        <v>25</v>
      </c>
      <c r="AN12" s="68">
        <v>52</v>
      </c>
      <c r="AO12" s="159" t="s">
        <v>455</v>
      </c>
      <c r="AP12" s="160">
        <v>12.5</v>
      </c>
      <c r="AQ12" s="161">
        <f t="shared" si="14"/>
        <v>192.5</v>
      </c>
      <c r="AR12" s="161">
        <f>IF(AP12-AT12&gt;=360,AP12-AT12,360-180-AP12+AT12)</f>
        <v>217.5</v>
      </c>
      <c r="AS12" s="161">
        <f t="shared" ref="AS12:AS17" si="15">IF(AP12+AT12&lt;=360,AP12+AT12,-360+180+AP12+AT12)</f>
        <v>62.5</v>
      </c>
      <c r="AT12" s="162">
        <v>50</v>
      </c>
    </row>
    <row r="13" spans="1:46" s="5" customFormat="1" ht="16.5" customHeight="1" thickTop="1" thickBot="1">
      <c r="A13" s="283"/>
      <c r="B13" s="279" t="str">
        <f>IF(A13&lt;&gt;0,+CHOOSE(A13,B66,B67,B68,B69,B70,B71,B72,B73,B74)," Β' ΠΛΑΝΗΤΗΣ")</f>
        <v xml:space="preserve"> Β' ΠΛΑΝΗΤΗΣ</v>
      </c>
      <c r="C13" s="214">
        <f>IF( A13&lt;&gt;0,CHOOSE( A13,G66,G67,G68,G69,G70,G71,G72,G73,G74),0)</f>
        <v>0</v>
      </c>
      <c r="D13" s="108">
        <f>+F42</f>
        <v>0</v>
      </c>
      <c r="E13" s="110">
        <f>IF(+(B24+C24)/2&gt;0.001,(B24+C24)/2,0)</f>
        <v>0</v>
      </c>
      <c r="F13" s="114">
        <f>IF(+SQRT(E13*E13-G13*G13)&gt;0.001,SQRT(E13*E13-G13*G13),0)</f>
        <v>0</v>
      </c>
      <c r="G13" s="115">
        <f>+(-B24+C24)/2</f>
        <v>0</v>
      </c>
      <c r="L13" s="6"/>
      <c r="M13" s="330"/>
      <c r="N13" s="330"/>
      <c r="O13" s="330"/>
      <c r="P13" s="331"/>
      <c r="Q13" s="331"/>
      <c r="R13" s="331"/>
      <c r="S13" s="331"/>
      <c r="T13" s="331"/>
      <c r="U13" s="331"/>
      <c r="V13" s="331"/>
      <c r="W13" s="331"/>
      <c r="X13" s="331"/>
      <c r="AG13" s="5" t="e">
        <f t="shared" si="0"/>
        <v>#VALUE!</v>
      </c>
      <c r="AH13" s="5" t="e">
        <f t="shared" si="11"/>
        <v>#VALUE!</v>
      </c>
      <c r="AI13" s="5">
        <v>2</v>
      </c>
      <c r="AJ13" s="5">
        <v>6</v>
      </c>
      <c r="AK13" s="5" t="e">
        <f t="shared" si="12"/>
        <v>#VALUE!</v>
      </c>
      <c r="AL13" s="5" t="e">
        <f t="shared" si="13"/>
        <v>#VALUE!</v>
      </c>
      <c r="AM13" s="68">
        <v>26</v>
      </c>
      <c r="AN13" s="68">
        <v>62</v>
      </c>
      <c r="AO13" s="159" t="s">
        <v>456</v>
      </c>
      <c r="AP13" s="160">
        <v>91</v>
      </c>
      <c r="AQ13" s="161">
        <f t="shared" si="14"/>
        <v>271</v>
      </c>
      <c r="AR13" s="161">
        <f>IF(AP13-AT13&lt;=360,AP13-AT13,360-180-AP13+AT13)</f>
        <v>41</v>
      </c>
      <c r="AS13" s="161">
        <f t="shared" si="15"/>
        <v>141</v>
      </c>
      <c r="AT13" s="162">
        <v>50</v>
      </c>
    </row>
    <row r="14" spans="1:46" s="5" customFormat="1" ht="16.5" customHeight="1" thickTop="1" thickBot="1">
      <c r="A14" s="280"/>
      <c r="B14" s="107"/>
      <c r="C14" s="179">
        <f>3.14/180*C13</f>
        <v>0</v>
      </c>
      <c r="D14" s="180">
        <f>3.14/180*D13</f>
        <v>0</v>
      </c>
      <c r="E14" s="94"/>
      <c r="F14" s="94"/>
      <c r="G14" s="191"/>
      <c r="H14" s="6"/>
      <c r="I14" s="6"/>
      <c r="L14" s="6"/>
      <c r="M14" s="330"/>
      <c r="N14" s="330"/>
      <c r="O14" s="330"/>
      <c r="P14" s="331"/>
      <c r="Q14" s="331"/>
      <c r="R14" s="331"/>
      <c r="S14" s="331"/>
      <c r="T14" s="331"/>
      <c r="U14" s="331"/>
      <c r="V14" s="331"/>
      <c r="W14" s="331"/>
      <c r="X14" s="331"/>
      <c r="AG14" s="5" t="e">
        <f t="shared" si="0"/>
        <v>#VALUE!</v>
      </c>
      <c r="AH14" s="5" t="e">
        <f t="shared" si="11"/>
        <v>#VALUE!</v>
      </c>
      <c r="AI14" s="5">
        <v>2</v>
      </c>
      <c r="AJ14" s="5">
        <v>7</v>
      </c>
      <c r="AK14" s="5" t="e">
        <f t="shared" si="12"/>
        <v>#VALUE!</v>
      </c>
      <c r="AL14" s="5" t="e">
        <f t="shared" si="13"/>
        <v>#VALUE!</v>
      </c>
      <c r="AM14" s="68">
        <v>27</v>
      </c>
      <c r="AN14" s="68">
        <v>72</v>
      </c>
      <c r="AO14" s="159" t="s">
        <v>457</v>
      </c>
      <c r="AP14" s="160">
        <v>171</v>
      </c>
      <c r="AQ14" s="161">
        <f t="shared" si="14"/>
        <v>351</v>
      </c>
      <c r="AR14" s="161">
        <f>IF(AP14-AT14&lt;=360,AP14-AT14,360-180-AP14+AT14)</f>
        <v>121</v>
      </c>
      <c r="AS14" s="161">
        <f t="shared" si="15"/>
        <v>221</v>
      </c>
      <c r="AT14" s="162">
        <v>50</v>
      </c>
    </row>
    <row r="15" spans="1:46" s="5" customFormat="1" ht="16.5" customHeight="1" thickBot="1">
      <c r="A15" s="250"/>
      <c r="B15" s="192"/>
      <c r="C15" s="185"/>
      <c r="D15" s="186"/>
      <c r="E15" s="89"/>
      <c r="F15" s="89"/>
      <c r="G15" s="91"/>
      <c r="H15" s="6"/>
      <c r="I15" s="6"/>
      <c r="L15" s="6"/>
      <c r="M15" s="330"/>
      <c r="N15" s="330"/>
      <c r="O15" s="330"/>
      <c r="P15" s="331"/>
      <c r="Q15" s="331"/>
      <c r="R15" s="331"/>
      <c r="S15" s="331"/>
      <c r="T15" s="331"/>
      <c r="U15" s="331"/>
      <c r="V15" s="331"/>
      <c r="W15" s="331"/>
      <c r="X15" s="331"/>
      <c r="AG15" s="5" t="e">
        <f t="shared" si="0"/>
        <v>#VALUE!</v>
      </c>
      <c r="AH15" s="5" t="e">
        <f t="shared" si="11"/>
        <v>#VALUE!</v>
      </c>
      <c r="AI15" s="5">
        <v>2</v>
      </c>
      <c r="AJ15" s="5">
        <v>8</v>
      </c>
      <c r="AK15" s="5" t="e">
        <f t="shared" si="12"/>
        <v>#VALUE!</v>
      </c>
      <c r="AL15" s="5" t="e">
        <f t="shared" si="13"/>
        <v>#VALUE!</v>
      </c>
      <c r="AM15" s="68">
        <v>28</v>
      </c>
      <c r="AN15" s="68">
        <v>82</v>
      </c>
      <c r="AO15" s="164" t="s">
        <v>458</v>
      </c>
      <c r="AP15" s="165">
        <v>46</v>
      </c>
      <c r="AQ15" s="161">
        <f t="shared" si="14"/>
        <v>226</v>
      </c>
      <c r="AR15" s="161">
        <f>IF(AP15-AT15&lt;=360,AP15-AT15,360-180-AP15+AT15)</f>
        <v>1</v>
      </c>
      <c r="AS15" s="161">
        <f t="shared" si="15"/>
        <v>91</v>
      </c>
      <c r="AT15" s="169">
        <v>45</v>
      </c>
    </row>
    <row r="16" spans="1:46" s="5" customFormat="1" ht="16.5" customHeight="1" thickTop="1" thickBot="1">
      <c r="A16" s="250"/>
      <c r="B16" s="193"/>
      <c r="C16" s="187"/>
      <c r="D16" s="188"/>
      <c r="E16" s="84"/>
      <c r="F16" s="84"/>
      <c r="G16" s="93"/>
      <c r="H16" s="6"/>
      <c r="I16" s="6"/>
      <c r="L16" s="6"/>
      <c r="M16" s="330"/>
      <c r="N16" s="330"/>
      <c r="O16" s="330"/>
      <c r="P16" s="331"/>
      <c r="Q16" s="331"/>
      <c r="R16" s="331"/>
      <c r="S16" s="331"/>
      <c r="T16" s="331"/>
      <c r="U16" s="331"/>
      <c r="V16" s="331"/>
      <c r="W16" s="331"/>
      <c r="X16" s="331"/>
      <c r="AG16" s="5" t="e">
        <f t="shared" si="0"/>
        <v>#VALUE!</v>
      </c>
      <c r="AH16" s="5" t="e">
        <f t="shared" si="11"/>
        <v>#VALUE!</v>
      </c>
      <c r="AI16" s="5">
        <v>3</v>
      </c>
      <c r="AJ16" s="5">
        <v>4</v>
      </c>
      <c r="AK16" s="5" t="e">
        <f t="shared" si="12"/>
        <v>#VALUE!</v>
      </c>
      <c r="AL16" s="5" t="e">
        <f t="shared" si="13"/>
        <v>#VALUE!</v>
      </c>
      <c r="AM16" s="68">
        <v>34</v>
      </c>
      <c r="AN16" s="68">
        <v>43</v>
      </c>
      <c r="AO16" s="166" t="s">
        <v>459</v>
      </c>
      <c r="AP16" s="167">
        <v>329</v>
      </c>
      <c r="AQ16" s="161">
        <f t="shared" si="14"/>
        <v>149</v>
      </c>
      <c r="AR16" s="161">
        <f>IF(AP16-AT16&lt;=360,AP16-AT16,360-180-AP16+AT16)</f>
        <v>299</v>
      </c>
      <c r="AS16" s="161">
        <f t="shared" si="15"/>
        <v>359</v>
      </c>
      <c r="AT16" s="168">
        <v>30</v>
      </c>
    </row>
    <row r="17" spans="1:46" s="5" customFormat="1" ht="16.5" customHeight="1" thickBot="1">
      <c r="A17" s="250"/>
      <c r="B17" s="194" t="s">
        <v>9</v>
      </c>
      <c r="C17" s="144" t="s">
        <v>9</v>
      </c>
      <c r="D17" s="145" t="s">
        <v>5</v>
      </c>
      <c r="E17" s="87"/>
      <c r="F17" s="87"/>
      <c r="G17" s="86"/>
      <c r="H17" s="6"/>
      <c r="I17" s="6"/>
      <c r="L17" s="6"/>
      <c r="M17" s="330"/>
      <c r="N17" s="330"/>
      <c r="O17" s="330"/>
      <c r="P17" s="331"/>
      <c r="Q17" s="331"/>
      <c r="R17" s="331"/>
      <c r="S17" s="331"/>
      <c r="T17" s="331"/>
      <c r="U17" s="331"/>
      <c r="V17" s="331"/>
      <c r="W17" s="331"/>
      <c r="X17" s="331"/>
      <c r="AG17" s="5" t="e">
        <f t="shared" si="0"/>
        <v>#VALUE!</v>
      </c>
      <c r="AH17" s="5" t="e">
        <f t="shared" si="11"/>
        <v>#VALUE!</v>
      </c>
      <c r="AI17" s="5">
        <v>3</v>
      </c>
      <c r="AJ17" s="5">
        <v>5</v>
      </c>
      <c r="AK17" s="5" t="e">
        <f t="shared" si="12"/>
        <v>#VALUE!</v>
      </c>
      <c r="AL17" s="5" t="e">
        <f t="shared" si="13"/>
        <v>#VALUE!</v>
      </c>
      <c r="AM17" s="68">
        <v>35</v>
      </c>
      <c r="AN17" s="68">
        <v>53</v>
      </c>
      <c r="AO17" s="159" t="s">
        <v>460</v>
      </c>
      <c r="AP17" s="160">
        <v>9</v>
      </c>
      <c r="AQ17" s="161">
        <f t="shared" si="14"/>
        <v>189</v>
      </c>
      <c r="AR17" s="161">
        <f>IF(AP17-AT17&gt;=360,AP17-AT17,360-180-AP17+AT17)</f>
        <v>216</v>
      </c>
      <c r="AS17" s="170">
        <f t="shared" si="15"/>
        <v>54</v>
      </c>
      <c r="AT17" s="162">
        <v>45</v>
      </c>
    </row>
    <row r="18" spans="1:46" s="5" customFormat="1" ht="16.5" customHeight="1" thickBot="1">
      <c r="A18" s="250"/>
      <c r="B18" s="306" t="s">
        <v>21</v>
      </c>
      <c r="C18" s="333" t="s">
        <v>22</v>
      </c>
      <c r="D18" s="111" t="s">
        <v>515</v>
      </c>
      <c r="E18" s="87"/>
      <c r="F18" s="87"/>
      <c r="G18" s="86"/>
      <c r="H18" s="6"/>
      <c r="I18" s="6"/>
      <c r="L18" s="6"/>
      <c r="M18" s="330"/>
      <c r="N18" s="330"/>
      <c r="O18" s="330"/>
      <c r="P18" s="331"/>
      <c r="Q18" s="331"/>
      <c r="R18" s="331"/>
      <c r="S18" s="331"/>
      <c r="T18" s="331"/>
      <c r="U18" s="331"/>
      <c r="V18" s="331"/>
      <c r="W18" s="331"/>
      <c r="X18" s="331"/>
      <c r="AG18" s="5" t="e">
        <f t="shared" si="0"/>
        <v>#VALUE!</v>
      </c>
      <c r="AH18" s="5" t="e">
        <f t="shared" si="11"/>
        <v>#VALUE!</v>
      </c>
      <c r="AI18" s="5">
        <v>3</v>
      </c>
      <c r="AJ18" s="5">
        <v>6</v>
      </c>
      <c r="AK18" s="5" t="e">
        <f t="shared" si="12"/>
        <v>#VALUE!</v>
      </c>
      <c r="AL18" s="5" t="e">
        <f t="shared" si="13"/>
        <v>#VALUE!</v>
      </c>
      <c r="AM18" s="68">
        <v>36</v>
      </c>
      <c r="AN18" s="68">
        <v>63</v>
      </c>
      <c r="AO18" s="159" t="s">
        <v>461</v>
      </c>
      <c r="AP18" s="160">
        <v>91</v>
      </c>
      <c r="AQ18" s="161">
        <f t="shared" si="14"/>
        <v>271</v>
      </c>
      <c r="AR18" s="163" t="s">
        <v>450</v>
      </c>
      <c r="AS18" s="163" t="s">
        <v>450</v>
      </c>
      <c r="AT18" s="162">
        <v>0</v>
      </c>
    </row>
    <row r="19" spans="1:46" s="5" customFormat="1" ht="16.5" customHeight="1" thickBot="1">
      <c r="A19" s="250"/>
      <c r="B19" s="195" t="s">
        <v>2</v>
      </c>
      <c r="C19" s="146" t="s">
        <v>4</v>
      </c>
      <c r="D19" s="111" t="s">
        <v>516</v>
      </c>
      <c r="E19" s="87"/>
      <c r="F19" s="87"/>
      <c r="G19" s="86"/>
      <c r="H19" s="6"/>
      <c r="I19" s="6"/>
      <c r="L19" s="6"/>
      <c r="M19" s="330"/>
      <c r="N19" s="330"/>
      <c r="O19" s="330"/>
      <c r="P19" s="331"/>
      <c r="Q19" s="331"/>
      <c r="R19" s="331"/>
      <c r="S19" s="331"/>
      <c r="T19" s="331"/>
      <c r="U19" s="331"/>
      <c r="V19" s="331"/>
      <c r="W19" s="331"/>
      <c r="X19" s="331"/>
      <c r="AG19" s="5" t="e">
        <f t="shared" si="0"/>
        <v>#VALUE!</v>
      </c>
      <c r="AH19" s="5" t="e">
        <f t="shared" si="11"/>
        <v>#VALUE!</v>
      </c>
      <c r="AI19" s="5">
        <v>3</v>
      </c>
      <c r="AJ19" s="5">
        <v>7</v>
      </c>
      <c r="AK19" s="5" t="e">
        <f t="shared" si="12"/>
        <v>#VALUE!</v>
      </c>
      <c r="AL19" s="5" t="e">
        <f t="shared" si="13"/>
        <v>#VALUE!</v>
      </c>
      <c r="AM19" s="68">
        <v>37</v>
      </c>
      <c r="AN19" s="68">
        <v>73</v>
      </c>
      <c r="AO19" s="159" t="s">
        <v>462</v>
      </c>
      <c r="AP19" s="160">
        <v>172</v>
      </c>
      <c r="AQ19" s="161">
        <f t="shared" si="14"/>
        <v>352</v>
      </c>
      <c r="AR19" s="163">
        <f>IF(AP19-AT19&lt;=360,AP19-AT19,360-180-AP19+AT19)</f>
        <v>117</v>
      </c>
      <c r="AS19" s="171">
        <f t="shared" ref="AS19:AS30" si="16">IF(AP19+AT19&lt;=360,AP19+AT19,-360+180+AP19+AT19)</f>
        <v>227</v>
      </c>
      <c r="AT19" s="162">
        <v>55</v>
      </c>
    </row>
    <row r="20" spans="1:46" s="5" customFormat="1" ht="16.5" customHeight="1" thickBot="1">
      <c r="A20" s="250"/>
      <c r="B20" s="212" t="s">
        <v>500</v>
      </c>
      <c r="C20" s="211" t="s">
        <v>402</v>
      </c>
      <c r="D20" s="210"/>
      <c r="E20" s="87"/>
      <c r="F20" s="87"/>
      <c r="G20" s="86"/>
      <c r="H20" s="6"/>
      <c r="I20" s="6"/>
      <c r="L20" s="6"/>
      <c r="M20" s="330"/>
      <c r="N20" s="330"/>
      <c r="O20" s="330"/>
      <c r="P20" s="331"/>
      <c r="Q20" s="331"/>
      <c r="R20" s="331"/>
      <c r="S20" s="331"/>
      <c r="T20" s="331"/>
      <c r="U20" s="331"/>
      <c r="V20" s="331"/>
      <c r="W20" s="331"/>
      <c r="X20" s="331"/>
      <c r="AG20" s="5" t="e">
        <f t="shared" si="0"/>
        <v>#VALUE!</v>
      </c>
      <c r="AH20" s="5" t="e">
        <f t="shared" si="11"/>
        <v>#VALUE!</v>
      </c>
      <c r="AI20" s="5">
        <v>3</v>
      </c>
      <c r="AJ20" s="5">
        <v>8</v>
      </c>
      <c r="AK20" s="5" t="e">
        <f t="shared" si="12"/>
        <v>#VALUE!</v>
      </c>
      <c r="AL20" s="5" t="e">
        <f t="shared" si="13"/>
        <v>#VALUE!</v>
      </c>
      <c r="AM20" s="68">
        <v>38</v>
      </c>
      <c r="AN20" s="68">
        <v>83</v>
      </c>
      <c r="AO20" s="164" t="s">
        <v>463</v>
      </c>
      <c r="AP20" s="165">
        <v>44</v>
      </c>
      <c r="AQ20" s="161">
        <f t="shared" si="14"/>
        <v>224</v>
      </c>
      <c r="AR20" s="161">
        <f>360+AP20-AT20</f>
        <v>344</v>
      </c>
      <c r="AS20" s="170">
        <f t="shared" si="16"/>
        <v>104</v>
      </c>
      <c r="AT20" s="169">
        <v>60</v>
      </c>
    </row>
    <row r="21" spans="1:46" s="5" customFormat="1" ht="16.5" customHeight="1" thickTop="1" thickBot="1">
      <c r="A21" s="250"/>
      <c r="B21" s="196">
        <v>8</v>
      </c>
      <c r="C21" s="133">
        <v>9</v>
      </c>
      <c r="D21" s="134">
        <v>10</v>
      </c>
      <c r="E21" s="87"/>
      <c r="F21" s="87"/>
      <c r="G21" s="86"/>
      <c r="H21" s="6"/>
      <c r="I21" s="6"/>
      <c r="L21" s="6"/>
      <c r="M21" s="330"/>
      <c r="N21" s="330"/>
      <c r="O21" s="330"/>
      <c r="P21" s="331"/>
      <c r="Q21" s="331"/>
      <c r="R21" s="331"/>
      <c r="S21" s="331"/>
      <c r="T21" s="331"/>
      <c r="U21" s="331"/>
      <c r="V21" s="331"/>
      <c r="W21" s="331"/>
      <c r="X21" s="331"/>
      <c r="AG21" s="5" t="e">
        <f t="shared" si="0"/>
        <v>#VALUE!</v>
      </c>
      <c r="AH21" s="5" t="e">
        <f t="shared" si="11"/>
        <v>#VALUE!</v>
      </c>
      <c r="AI21" s="5">
        <v>4</v>
      </c>
      <c r="AJ21" s="5">
        <v>5</v>
      </c>
      <c r="AK21" s="5" t="e">
        <f t="shared" si="12"/>
        <v>#VALUE!</v>
      </c>
      <c r="AL21" s="5" t="e">
        <f t="shared" si="13"/>
        <v>#VALUE!</v>
      </c>
      <c r="AM21" s="68">
        <v>45</v>
      </c>
      <c r="AN21" s="68">
        <v>54</v>
      </c>
      <c r="AO21" s="166" t="s">
        <v>464</v>
      </c>
      <c r="AP21" s="167">
        <v>47.5</v>
      </c>
      <c r="AQ21" s="161">
        <f t="shared" si="14"/>
        <v>227.5</v>
      </c>
      <c r="AR21" s="161">
        <f t="shared" ref="AR21:AR29" si="17">IF(AP21-AT21&lt;=360,AP21-AT21,360-180-AP21+AT21)</f>
        <v>27.5</v>
      </c>
      <c r="AS21" s="170">
        <f t="shared" si="16"/>
        <v>67.5</v>
      </c>
      <c r="AT21" s="168">
        <v>20</v>
      </c>
    </row>
    <row r="22" spans="1:46" s="5" customFormat="1" ht="16.5" customHeight="1" thickTop="1" thickBot="1">
      <c r="A22" s="285">
        <f>+A11</f>
        <v>0</v>
      </c>
      <c r="B22" s="197">
        <f>+F35/G38</f>
        <v>0</v>
      </c>
      <c r="C22" s="136">
        <f>F34/G38</f>
        <v>0</v>
      </c>
      <c r="D22" s="137">
        <f>IF(A11&lt;&gt;0,+G11/E11,0)</f>
        <v>0</v>
      </c>
      <c r="E22" s="87"/>
      <c r="F22" s="87"/>
      <c r="G22" s="86"/>
      <c r="H22" s="6"/>
      <c r="I22" s="6"/>
      <c r="L22" s="6"/>
      <c r="M22" s="330"/>
      <c r="N22" s="330"/>
      <c r="O22" s="330"/>
      <c r="P22" s="331"/>
      <c r="Q22" s="331"/>
      <c r="R22" s="331"/>
      <c r="S22" s="331"/>
      <c r="T22" s="331"/>
      <c r="U22" s="331"/>
      <c r="V22" s="331"/>
      <c r="W22" s="331"/>
      <c r="X22" s="331"/>
      <c r="AG22" s="5" t="e">
        <f t="shared" si="0"/>
        <v>#VALUE!</v>
      </c>
      <c r="AH22" s="5" t="e">
        <f t="shared" si="11"/>
        <v>#VALUE!</v>
      </c>
      <c r="AI22" s="5">
        <v>4</v>
      </c>
      <c r="AJ22" s="5">
        <v>6</v>
      </c>
      <c r="AK22" s="5" t="e">
        <f t="shared" si="12"/>
        <v>#VALUE!</v>
      </c>
      <c r="AL22" s="5" t="e">
        <f t="shared" si="13"/>
        <v>#VALUE!</v>
      </c>
      <c r="AM22" s="68">
        <v>46</v>
      </c>
      <c r="AN22" s="68">
        <v>64</v>
      </c>
      <c r="AO22" s="159" t="s">
        <v>465</v>
      </c>
      <c r="AP22" s="160">
        <v>104</v>
      </c>
      <c r="AQ22" s="161">
        <f t="shared" si="14"/>
        <v>284</v>
      </c>
      <c r="AR22" s="161">
        <f t="shared" si="17"/>
        <v>64</v>
      </c>
      <c r="AS22" s="170">
        <f t="shared" si="16"/>
        <v>144</v>
      </c>
      <c r="AT22" s="162">
        <v>40</v>
      </c>
    </row>
    <row r="23" spans="1:46" s="5" customFormat="1" ht="16.5" customHeight="1" thickBot="1">
      <c r="A23" s="250"/>
      <c r="B23" s="112"/>
      <c r="C23" s="112"/>
      <c r="D23" s="138"/>
      <c r="E23" s="87"/>
      <c r="F23" s="87"/>
      <c r="G23" s="86"/>
      <c r="H23" s="6"/>
      <c r="I23" s="6"/>
      <c r="L23" s="6"/>
      <c r="M23" s="6"/>
      <c r="N23" s="6"/>
      <c r="O23" s="6"/>
      <c r="AG23" s="5" t="e">
        <f t="shared" si="0"/>
        <v>#VALUE!</v>
      </c>
      <c r="AH23" s="5" t="e">
        <f t="shared" si="11"/>
        <v>#VALUE!</v>
      </c>
      <c r="AI23" s="5">
        <v>4</v>
      </c>
      <c r="AJ23" s="5">
        <v>7</v>
      </c>
      <c r="AK23" s="5" t="e">
        <f t="shared" si="12"/>
        <v>#VALUE!</v>
      </c>
      <c r="AL23" s="5" t="e">
        <f t="shared" si="13"/>
        <v>#VALUE!</v>
      </c>
      <c r="AM23" s="68">
        <v>47</v>
      </c>
      <c r="AN23" s="68">
        <v>74</v>
      </c>
      <c r="AO23" s="159" t="s">
        <v>466</v>
      </c>
      <c r="AP23" s="160">
        <v>169</v>
      </c>
      <c r="AQ23" s="161">
        <f t="shared" si="14"/>
        <v>349</v>
      </c>
      <c r="AR23" s="161">
        <f t="shared" si="17"/>
        <v>124</v>
      </c>
      <c r="AS23" s="170">
        <f t="shared" si="16"/>
        <v>214</v>
      </c>
      <c r="AT23" s="162">
        <v>45</v>
      </c>
    </row>
    <row r="24" spans="1:46" s="5" customFormat="1" ht="16.5" customHeight="1" thickBot="1">
      <c r="A24" s="284">
        <f>+A13</f>
        <v>0</v>
      </c>
      <c r="B24" s="198">
        <f>+F37/G38</f>
        <v>0</v>
      </c>
      <c r="C24" s="139">
        <f>+F36/G38</f>
        <v>0</v>
      </c>
      <c r="D24" s="140">
        <f>IF(A13&lt;&gt;0,+G13/E13,0)</f>
        <v>0</v>
      </c>
      <c r="E24" s="87"/>
      <c r="F24" s="87"/>
      <c r="G24" s="86"/>
      <c r="H24" s="6"/>
      <c r="I24" s="6"/>
      <c r="L24" s="6"/>
      <c r="M24" s="6"/>
      <c r="N24" s="6"/>
      <c r="O24" s="6"/>
      <c r="AG24" s="5" t="e">
        <f t="shared" si="0"/>
        <v>#VALUE!</v>
      </c>
      <c r="AH24" s="5" t="e">
        <f t="shared" si="11"/>
        <v>#VALUE!</v>
      </c>
      <c r="AI24" s="5">
        <v>4</v>
      </c>
      <c r="AJ24" s="5">
        <v>8</v>
      </c>
      <c r="AK24" s="5" t="e">
        <f t="shared" si="12"/>
        <v>#VALUE!</v>
      </c>
      <c r="AL24" s="5" t="e">
        <f t="shared" si="13"/>
        <v>#VALUE!</v>
      </c>
      <c r="AM24" s="68">
        <v>48</v>
      </c>
      <c r="AN24" s="68">
        <v>84</v>
      </c>
      <c r="AO24" s="164" t="s">
        <v>467</v>
      </c>
      <c r="AP24" s="165">
        <v>79</v>
      </c>
      <c r="AQ24" s="161">
        <f t="shared" si="14"/>
        <v>259</v>
      </c>
      <c r="AR24" s="161">
        <f t="shared" si="17"/>
        <v>29</v>
      </c>
      <c r="AS24" s="170">
        <f t="shared" si="16"/>
        <v>129</v>
      </c>
      <c r="AT24" s="169">
        <v>50</v>
      </c>
    </row>
    <row r="25" spans="1:46" s="5" customFormat="1" ht="16.5" customHeight="1" thickTop="1" thickBot="1">
      <c r="A25" s="250"/>
      <c r="B25" s="94"/>
      <c r="C25" s="94"/>
      <c r="D25" s="95"/>
      <c r="E25" s="87"/>
      <c r="F25" s="87"/>
      <c r="G25" s="86"/>
      <c r="H25" s="6"/>
      <c r="I25" s="6"/>
      <c r="L25" s="6"/>
      <c r="M25" s="6"/>
      <c r="N25" s="6"/>
      <c r="O25" s="6"/>
      <c r="AG25" s="5" t="e">
        <f t="shared" si="0"/>
        <v>#VALUE!</v>
      </c>
      <c r="AH25" s="5" t="e">
        <f t="shared" si="11"/>
        <v>#VALUE!</v>
      </c>
      <c r="AI25" s="5">
        <v>5</v>
      </c>
      <c r="AJ25" s="5">
        <v>6</v>
      </c>
      <c r="AK25" s="5" t="e">
        <f t="shared" si="12"/>
        <v>#VALUE!</v>
      </c>
      <c r="AL25" s="5" t="e">
        <f t="shared" si="13"/>
        <v>#VALUE!</v>
      </c>
      <c r="AM25" s="68">
        <v>56</v>
      </c>
      <c r="AN25" s="68">
        <v>65</v>
      </c>
      <c r="AO25" s="166" t="s">
        <v>468</v>
      </c>
      <c r="AP25" s="167">
        <v>118</v>
      </c>
      <c r="AQ25" s="161">
        <f t="shared" si="14"/>
        <v>298</v>
      </c>
      <c r="AR25" s="161">
        <f t="shared" si="17"/>
        <v>68</v>
      </c>
      <c r="AS25" s="170">
        <f t="shared" si="16"/>
        <v>168</v>
      </c>
      <c r="AT25" s="168">
        <v>50</v>
      </c>
    </row>
    <row r="26" spans="1:46" s="5" customFormat="1" ht="16.5" customHeight="1" thickBot="1">
      <c r="A26" s="356"/>
      <c r="B26" s="199" t="s">
        <v>474</v>
      </c>
      <c r="C26" s="183" t="s">
        <v>475</v>
      </c>
      <c r="D26" s="184" t="s">
        <v>513</v>
      </c>
      <c r="E26" s="87"/>
      <c r="F26" s="87"/>
      <c r="G26" s="86"/>
      <c r="H26" s="6"/>
      <c r="I26" s="6"/>
      <c r="L26" s="6"/>
      <c r="M26" s="6"/>
      <c r="N26" s="6"/>
      <c r="O26" s="6"/>
      <c r="AG26" s="5" t="e">
        <f t="shared" si="0"/>
        <v>#VALUE!</v>
      </c>
      <c r="AH26" s="5" t="e">
        <f t="shared" si="11"/>
        <v>#VALUE!</v>
      </c>
      <c r="AI26" s="5">
        <v>5</v>
      </c>
      <c r="AJ26" s="5">
        <v>7</v>
      </c>
      <c r="AK26" s="5" t="e">
        <f t="shared" si="12"/>
        <v>#VALUE!</v>
      </c>
      <c r="AL26" s="5" t="e">
        <f t="shared" si="13"/>
        <v>#VALUE!</v>
      </c>
      <c r="AM26" s="68">
        <v>57</v>
      </c>
      <c r="AN26" s="68">
        <v>75</v>
      </c>
      <c r="AO26" s="159" t="s">
        <v>469</v>
      </c>
      <c r="AP26" s="160">
        <v>176</v>
      </c>
      <c r="AQ26" s="161">
        <f t="shared" si="14"/>
        <v>356</v>
      </c>
      <c r="AR26" s="161">
        <f t="shared" si="17"/>
        <v>126</v>
      </c>
      <c r="AS26" s="170">
        <f t="shared" si="16"/>
        <v>226</v>
      </c>
      <c r="AT26" s="162">
        <v>50</v>
      </c>
    </row>
    <row r="27" spans="1:46" s="5" customFormat="1" ht="16.5" customHeight="1" thickBot="1">
      <c r="A27" s="355"/>
      <c r="B27" s="217">
        <f>IF(OR(C11=0,C13=0),0,+AH31)</f>
        <v>0</v>
      </c>
      <c r="C27" s="218">
        <f>IF(OR(C11=0,C13=0),0,+AK31)</f>
        <v>0</v>
      </c>
      <c r="D27" s="219">
        <f>IF(OR(C11=0,C13=0),0,+AL31)</f>
        <v>0</v>
      </c>
      <c r="E27" s="92"/>
      <c r="F27" s="87"/>
      <c r="G27" s="86"/>
      <c r="H27" s="6"/>
      <c r="I27" s="6"/>
      <c r="L27" s="6"/>
      <c r="M27" s="6"/>
      <c r="N27" s="6"/>
      <c r="O27" s="6"/>
      <c r="AG27" s="5" t="e">
        <f t="shared" si="0"/>
        <v>#VALUE!</v>
      </c>
      <c r="AH27" s="5" t="e">
        <f t="shared" si="11"/>
        <v>#VALUE!</v>
      </c>
      <c r="AI27" s="5">
        <v>5</v>
      </c>
      <c r="AJ27" s="5">
        <v>8</v>
      </c>
      <c r="AK27" s="5" t="e">
        <f t="shared" si="12"/>
        <v>#VALUE!</v>
      </c>
      <c r="AL27" s="5" t="e">
        <f t="shared" si="13"/>
        <v>#VALUE!</v>
      </c>
      <c r="AM27" s="68">
        <v>58</v>
      </c>
      <c r="AN27" s="68">
        <v>85</v>
      </c>
      <c r="AO27" s="164" t="s">
        <v>470</v>
      </c>
      <c r="AP27" s="165">
        <v>111</v>
      </c>
      <c r="AQ27" s="161">
        <f t="shared" si="14"/>
        <v>291</v>
      </c>
      <c r="AR27" s="161">
        <f t="shared" si="17"/>
        <v>61</v>
      </c>
      <c r="AS27" s="170">
        <f t="shared" si="16"/>
        <v>161</v>
      </c>
      <c r="AT27" s="169">
        <v>50</v>
      </c>
    </row>
    <row r="28" spans="1:46" s="5" customFormat="1" ht="24" thickBot="1">
      <c r="A28" s="251"/>
      <c r="B28" s="296" t="s">
        <v>501</v>
      </c>
      <c r="C28" s="243" t="s">
        <v>480</v>
      </c>
      <c r="D28" s="248" t="s">
        <v>422</v>
      </c>
      <c r="E28" s="127" t="s">
        <v>417</v>
      </c>
      <c r="F28" s="343" t="s">
        <v>519</v>
      </c>
      <c r="G28" s="130" t="s">
        <v>518</v>
      </c>
      <c r="H28" s="6"/>
      <c r="I28" s="6"/>
      <c r="J28" s="232"/>
      <c r="K28" s="232"/>
      <c r="L28" s="6"/>
      <c r="M28" s="6"/>
      <c r="N28" s="6"/>
      <c r="O28" s="6"/>
      <c r="AG28" s="5" t="e">
        <f t="shared" si="0"/>
        <v>#VALUE!</v>
      </c>
      <c r="AH28" s="5" t="e">
        <f t="shared" si="11"/>
        <v>#VALUE!</v>
      </c>
      <c r="AI28" s="5">
        <v>6</v>
      </c>
      <c r="AJ28" s="5">
        <v>7</v>
      </c>
      <c r="AK28" s="5" t="e">
        <f t="shared" si="12"/>
        <v>#VALUE!</v>
      </c>
      <c r="AL28" s="5" t="e">
        <f t="shared" si="13"/>
        <v>#VALUE!</v>
      </c>
      <c r="AM28" s="68">
        <v>67</v>
      </c>
      <c r="AN28" s="68">
        <v>76</v>
      </c>
      <c r="AO28" s="166" t="s">
        <v>471</v>
      </c>
      <c r="AP28" s="167">
        <v>205</v>
      </c>
      <c r="AQ28" s="161">
        <f t="shared" si="14"/>
        <v>25</v>
      </c>
      <c r="AR28" s="161">
        <f t="shared" si="17"/>
        <v>165</v>
      </c>
      <c r="AS28" s="170">
        <f t="shared" si="16"/>
        <v>245</v>
      </c>
      <c r="AT28" s="168">
        <v>40</v>
      </c>
    </row>
    <row r="29" spans="1:46" s="5" customFormat="1" ht="15.95" customHeight="1" thickBot="1">
      <c r="A29" s="252"/>
      <c r="B29" s="298" t="s">
        <v>506</v>
      </c>
      <c r="C29" s="249" t="s">
        <v>481</v>
      </c>
      <c r="D29" s="216" t="s">
        <v>482</v>
      </c>
      <c r="E29" s="120" t="s">
        <v>484</v>
      </c>
      <c r="F29" s="123" t="s">
        <v>517</v>
      </c>
      <c r="G29" s="111" t="s">
        <v>432</v>
      </c>
      <c r="H29" s="6"/>
      <c r="I29" s="6"/>
      <c r="J29" s="232"/>
      <c r="K29" s="229"/>
      <c r="L29" s="6"/>
      <c r="M29" s="6"/>
      <c r="N29" s="6" t="s">
        <v>414</v>
      </c>
      <c r="O29" s="6"/>
      <c r="AG29" s="5" t="e">
        <f t="shared" si="0"/>
        <v>#VALUE!</v>
      </c>
      <c r="AH29" s="5" t="e">
        <f t="shared" si="11"/>
        <v>#VALUE!</v>
      </c>
      <c r="AI29" s="5">
        <v>6</v>
      </c>
      <c r="AJ29" s="5">
        <v>8</v>
      </c>
      <c r="AK29" s="5" t="e">
        <f t="shared" si="12"/>
        <v>#VALUE!</v>
      </c>
      <c r="AL29" s="5" t="e">
        <f t="shared" si="13"/>
        <v>#VALUE!</v>
      </c>
      <c r="AM29" s="68">
        <v>68</v>
      </c>
      <c r="AN29" s="68">
        <v>86</v>
      </c>
      <c r="AO29" s="159" t="s">
        <v>472</v>
      </c>
      <c r="AP29" s="160">
        <v>291.5</v>
      </c>
      <c r="AQ29" s="161">
        <f t="shared" si="14"/>
        <v>111.5</v>
      </c>
      <c r="AR29" s="161">
        <f t="shared" si="17"/>
        <v>231.5</v>
      </c>
      <c r="AS29" s="170">
        <f t="shared" si="16"/>
        <v>351.5</v>
      </c>
      <c r="AT29" s="162">
        <v>60</v>
      </c>
    </row>
    <row r="30" spans="1:46" s="5" customFormat="1" ht="15.95" customHeight="1" thickTop="1" thickBot="1">
      <c r="A30" s="253"/>
      <c r="B30" s="298" t="s">
        <v>508</v>
      </c>
      <c r="C30" s="299" t="str">
        <f>+IF($B$34=$B$36, "Σύνοδος "," ")</f>
        <v xml:space="preserve">Σύνοδος </v>
      </c>
      <c r="D30" s="300" t="str">
        <f>+IF($B$34&lt;&gt;$B$36, "Τυχαία θέση"," ")</f>
        <v xml:space="preserve"> </v>
      </c>
      <c r="E30" s="131" t="s">
        <v>23</v>
      </c>
      <c r="F30" s="128" t="s">
        <v>39</v>
      </c>
      <c r="G30" s="124" t="s">
        <v>428</v>
      </c>
      <c r="H30" s="229"/>
      <c r="I30" s="6"/>
      <c r="J30" s="232"/>
      <c r="K30" s="229"/>
      <c r="M30" s="6"/>
      <c r="N30" s="6"/>
      <c r="O30" s="6"/>
      <c r="P30" s="68"/>
      <c r="AG30" s="5" t="e">
        <f t="shared" si="0"/>
        <v>#VALUE!</v>
      </c>
      <c r="AH30" s="5" t="e">
        <f t="shared" si="11"/>
        <v>#VALUE!</v>
      </c>
      <c r="AI30" s="5">
        <v>7</v>
      </c>
      <c r="AJ30" s="5">
        <v>8</v>
      </c>
      <c r="AK30" s="5" t="e">
        <f t="shared" si="12"/>
        <v>#VALUE!</v>
      </c>
      <c r="AL30" s="5" t="e">
        <f t="shared" si="13"/>
        <v>#VALUE!</v>
      </c>
      <c r="AM30" s="68">
        <v>78</v>
      </c>
      <c r="AN30" s="68">
        <v>87</v>
      </c>
      <c r="AO30" s="172" t="s">
        <v>473</v>
      </c>
      <c r="AP30" s="173">
        <v>4</v>
      </c>
      <c r="AQ30" s="174">
        <f t="shared" si="14"/>
        <v>184</v>
      </c>
      <c r="AR30" s="174">
        <f>360+AP30-AT30</f>
        <v>329</v>
      </c>
      <c r="AS30" s="175">
        <f t="shared" si="16"/>
        <v>39</v>
      </c>
      <c r="AT30" s="176">
        <v>35</v>
      </c>
    </row>
    <row r="31" spans="1:46" s="5" customFormat="1" ht="15.95" customHeight="1" thickTop="1">
      <c r="A31" s="254"/>
      <c r="B31" s="129" t="s">
        <v>509</v>
      </c>
      <c r="C31" s="306" t="str">
        <f>+IF($B$34=$B$36, " πλανητών"," ")</f>
        <v xml:space="preserve"> πλανητών</v>
      </c>
      <c r="D31" s="309" t="str">
        <f>+IF($B$34&lt;&gt;$B$36,"πλανητών"," ")</f>
        <v xml:space="preserve"> </v>
      </c>
      <c r="E31" s="131" t="s">
        <v>418</v>
      </c>
      <c r="F31" s="334" t="s">
        <v>10</v>
      </c>
      <c r="G31" s="124" t="s">
        <v>431</v>
      </c>
      <c r="H31" s="229"/>
      <c r="I31" s="6"/>
      <c r="J31" s="232"/>
      <c r="K31" s="229"/>
      <c r="M31" s="6"/>
      <c r="N31" s="6"/>
      <c r="O31" s="6"/>
      <c r="P31" s="68"/>
      <c r="AH31" s="5" t="e">
        <f>SUM(AH3:AH30)</f>
        <v>#VALUE!</v>
      </c>
      <c r="AK31" s="5" t="e">
        <f>SUM(AK3:AK30)</f>
        <v>#VALUE!</v>
      </c>
      <c r="AL31" s="5" t="e">
        <f>SUM(AL3:AL30)</f>
        <v>#VALUE!</v>
      </c>
      <c r="AM31" s="6"/>
      <c r="AN31" s="6"/>
    </row>
    <row r="32" spans="1:46" s="5" customFormat="1" ht="15.95" customHeight="1" thickBot="1">
      <c r="A32" s="255"/>
      <c r="B32" s="249" t="s">
        <v>507</v>
      </c>
      <c r="C32" s="310" t="str">
        <f>+IF($B$34=$B$36, "Δλ=0"," ")</f>
        <v>Δλ=0</v>
      </c>
      <c r="D32" s="309" t="str">
        <f>+IF($B$34&lt;&gt;$B$36," Δλ # 0"," ")</f>
        <v xml:space="preserve"> </v>
      </c>
      <c r="E32" s="132"/>
      <c r="F32" s="258" t="s">
        <v>485</v>
      </c>
      <c r="G32" s="216" t="s">
        <v>483</v>
      </c>
      <c r="H32" s="229"/>
      <c r="I32" s="6"/>
      <c r="J32" s="232"/>
      <c r="K32" s="229"/>
      <c r="M32" s="6"/>
      <c r="N32" s="6"/>
      <c r="O32" s="6"/>
      <c r="P32" s="68"/>
      <c r="AM32" s="6"/>
      <c r="AN32" s="6"/>
    </row>
    <row r="33" spans="1:40" s="5" customFormat="1" ht="16.5" thickTop="1" thickBot="1">
      <c r="A33" s="200">
        <v>11</v>
      </c>
      <c r="B33" s="200">
        <v>12</v>
      </c>
      <c r="C33" s="200">
        <v>13</v>
      </c>
      <c r="D33" s="221">
        <v>14</v>
      </c>
      <c r="E33" s="222">
        <v>15</v>
      </c>
      <c r="F33" s="223">
        <v>16</v>
      </c>
      <c r="G33" s="224">
        <v>17</v>
      </c>
      <c r="H33" s="229"/>
      <c r="I33" s="6"/>
      <c r="J33" s="232"/>
      <c r="K33" s="229"/>
      <c r="M33" s="6"/>
      <c r="N33" s="6"/>
      <c r="O33" s="6"/>
      <c r="P33" s="68"/>
      <c r="AM33" s="6"/>
      <c r="AN33" s="6"/>
    </row>
    <row r="34" spans="1:40" s="5" customFormat="1" ht="20.100000000000001" customHeight="1" thickTop="1">
      <c r="A34" s="246" t="s">
        <v>498</v>
      </c>
      <c r="B34" s="303">
        <f>D11</f>
        <v>0</v>
      </c>
      <c r="C34" s="244">
        <f>IF( $E$11&lt;&gt;0,(+$F$11*$F$11/$E$11)/( 1- $D$22*COS($H$35)),0)</f>
        <v>0</v>
      </c>
      <c r="D34" s="182">
        <f>+C34*SIN(D12-1.5*3.14)</f>
        <v>0</v>
      </c>
      <c r="E34" s="292" t="s">
        <v>494</v>
      </c>
      <c r="F34" s="141">
        <f>IF(A11&lt;&gt;0,CHOOSE( A11,D66,D67,D68,D69,D70,D71,D72,D73,D74),0)</f>
        <v>0</v>
      </c>
      <c r="G34" s="207">
        <f>+C11</f>
        <v>0</v>
      </c>
      <c r="H34" s="237">
        <f>+ABS( $C$11-$D$11)</f>
        <v>0</v>
      </c>
      <c r="I34" s="232"/>
      <c r="J34" s="233">
        <f>IF( $E$11&lt;&gt;0,(+$F$11*$F$11/$E$11)/( 1- $D$22*COS(3.14/180*(D11-C11))),0)</f>
        <v>0</v>
      </c>
      <c r="K34" s="229"/>
      <c r="M34" s="6"/>
      <c r="N34" s="6"/>
      <c r="O34" s="6"/>
      <c r="P34" s="68"/>
      <c r="AM34" s="6"/>
      <c r="AN34" s="6"/>
    </row>
    <row r="35" spans="1:40" s="5" customFormat="1" ht="20.100000000000001" customHeight="1">
      <c r="A35" s="201" t="s">
        <v>512</v>
      </c>
      <c r="B35" s="308">
        <f>+IF(AND(A11&lt;&gt;0,A13&lt;&gt;0),ABS(B34-B36),0)</f>
        <v>0</v>
      </c>
      <c r="C35" s="366" t="str">
        <f>+IF(B35=0,G39," ")</f>
        <v>⁑</v>
      </c>
      <c r="D35" s="109">
        <f>IF(OR(A11=0,A13=0),0,SQRT((AB44-D36)*(AB44-D36)+(D34-A37)*(D34-A37)))</f>
        <v>0</v>
      </c>
      <c r="E35" s="293" t="s">
        <v>495</v>
      </c>
      <c r="F35" s="142">
        <f>IF(A11&lt;&gt;0,CHOOSE( A11,C66,C67,C68,C69,C70,C71,C72,C73,C74),0)</f>
        <v>0</v>
      </c>
      <c r="G35" s="208">
        <f>+IF(ABS(C11+180)&lt;360,ABS(C11+180),-360+ABS(C11+180))</f>
        <v>180</v>
      </c>
      <c r="H35" s="237">
        <f>(3.14/180)*H34</f>
        <v>0</v>
      </c>
      <c r="I35" s="237"/>
      <c r="J35" s="234"/>
      <c r="K35" s="229"/>
      <c r="L35" s="6">
        <f>+C34</f>
        <v>0</v>
      </c>
      <c r="M35" s="6"/>
      <c r="O35" s="6"/>
      <c r="P35" s="68"/>
      <c r="AM35" s="6"/>
      <c r="AN35" s="6"/>
    </row>
    <row r="36" spans="1:40" s="5" customFormat="1" ht="20.100000000000001" customHeight="1">
      <c r="A36" s="247" t="s">
        <v>499</v>
      </c>
      <c r="B36" s="286">
        <f>+D13</f>
        <v>0</v>
      </c>
      <c r="C36" s="245">
        <f>IF( E13&lt;&gt;0,+F13*F13/E13/( 1- D24*COS(H37)),0)</f>
        <v>0</v>
      </c>
      <c r="D36" s="181">
        <f>+C36*COS(D14-1.5*3.14)</f>
        <v>0</v>
      </c>
      <c r="E36" s="293" t="s">
        <v>496</v>
      </c>
      <c r="F36" s="142">
        <f>IF(A13&lt;&gt;0,CHOOSE( A13,D66,D67,D68,D69,D70,D71,D72,D73,D74),0)</f>
        <v>0</v>
      </c>
      <c r="G36" s="209">
        <f>+C13</f>
        <v>0</v>
      </c>
      <c r="H36" s="237">
        <f>+ABS( $C$13-$D$13)</f>
        <v>0</v>
      </c>
      <c r="I36" s="232"/>
      <c r="J36" s="233">
        <f>IF( $E$13&lt;&gt;0,(+$F$13*$F$13/$E$13)/( 1- $D$24*COS(3.14/180*(D13-C13))),0)</f>
        <v>0</v>
      </c>
      <c r="K36" s="229"/>
      <c r="L36" s="6">
        <f>+C36</f>
        <v>0</v>
      </c>
      <c r="M36" s="6"/>
      <c r="N36" s="6"/>
      <c r="O36" s="6"/>
      <c r="P36" s="68"/>
      <c r="AM36" s="6"/>
      <c r="AN36" s="6"/>
    </row>
    <row r="37" spans="1:40" s="5" customFormat="1" ht="20.100000000000001" customHeight="1" thickBot="1">
      <c r="A37" s="203">
        <f>+$C$36*SIN($D$14-1.5*3.14)</f>
        <v>0</v>
      </c>
      <c r="B37" s="307"/>
      <c r="C37" s="281" t="s">
        <v>502</v>
      </c>
      <c r="D37" s="282">
        <f>IF(OR(C34=0,C36=0),0,ABS(D35/D41))</f>
        <v>0</v>
      </c>
      <c r="E37" s="294" t="s">
        <v>497</v>
      </c>
      <c r="F37" s="143">
        <f>IF( A13&lt;&gt;0,CHOOSE( A13,C66,C67,C68,C69,C70,C71,C72,C73,C74),0)</f>
        <v>0</v>
      </c>
      <c r="G37" s="206">
        <f>+IF(ABS(C13+180)&lt;360,ABS(C13+180),-360+ABS(C13+180))</f>
        <v>180</v>
      </c>
      <c r="H37" s="237">
        <f>(3.14/180)*H36</f>
        <v>0</v>
      </c>
      <c r="I37" s="237">
        <f>(3.14/180)*I36</f>
        <v>0</v>
      </c>
      <c r="J37" s="232"/>
      <c r="K37" s="230">
        <f>IF(AND(A11&lt;&gt;0,A13&lt;&gt;0),IF(+AB234&lt;=360,+AB234,0),0)</f>
        <v>0</v>
      </c>
      <c r="L37" s="6">
        <f>(ABS(L35-L36))</f>
        <v>0</v>
      </c>
      <c r="M37" s="6"/>
      <c r="O37" s="6"/>
      <c r="P37" s="68"/>
      <c r="AM37" s="6"/>
      <c r="AN37" s="6"/>
    </row>
    <row r="38" spans="1:40">
      <c r="A38" s="265"/>
      <c r="B38" s="266"/>
      <c r="C38" s="266"/>
      <c r="D38" s="267"/>
      <c r="E38" s="267"/>
      <c r="F38" s="297" t="s">
        <v>493</v>
      </c>
      <c r="G38" s="359">
        <v>149597871</v>
      </c>
      <c r="H38" s="229"/>
      <c r="I38" s="229"/>
      <c r="J38" s="235">
        <v>16</v>
      </c>
      <c r="K38" s="232"/>
      <c r="P38" s="68"/>
    </row>
    <row r="39" spans="1:40" ht="15.95" customHeight="1">
      <c r="A39" s="268"/>
      <c r="B39" s="87"/>
      <c r="C39" s="87"/>
      <c r="D39" s="269" t="str">
        <f>CONCATENATE(B11,B12,B13)</f>
        <v xml:space="preserve"> Α' ΠΛΑΝΗΤΗΣ•►◄•  Β' ΠΛΑΝΗΤΗΣ</v>
      </c>
      <c r="E39" s="270"/>
      <c r="F39" s="87"/>
      <c r="G39" s="365" t="s">
        <v>522</v>
      </c>
      <c r="H39" s="229"/>
      <c r="I39" s="229"/>
      <c r="J39" s="236">
        <f>+F34/149597871</f>
        <v>0</v>
      </c>
      <c r="K39" s="232" t="e">
        <f>+M2051</f>
        <v>#DIV/0!</v>
      </c>
      <c r="N39" s="342"/>
      <c r="P39" s="68"/>
    </row>
    <row r="40" spans="1:40" ht="14.1" customHeight="1" thickBot="1">
      <c r="A40" s="268"/>
      <c r="B40" s="87"/>
      <c r="C40" s="87"/>
      <c r="D40" s="270"/>
      <c r="E40" s="87"/>
      <c r="F40" s="87"/>
      <c r="G40" s="271"/>
      <c r="H40" s="6"/>
      <c r="I40" s="229"/>
      <c r="J40" s="90">
        <f>+F35/149597871</f>
        <v>0</v>
      </c>
      <c r="P40" s="68"/>
    </row>
    <row r="41" spans="1:40" s="69" customFormat="1" ht="20.100000000000001" customHeight="1" thickBot="1">
      <c r="A41" s="272"/>
      <c r="B41" s="273"/>
      <c r="C41" s="335" t="s">
        <v>504</v>
      </c>
      <c r="D41" s="336">
        <f>IF(AND(A11&lt;&gt;0,A13&lt;&gt;0),MIN(I147:I147),0)</f>
        <v>0</v>
      </c>
      <c r="E41" s="337" t="s">
        <v>487</v>
      </c>
      <c r="F41" s="338" t="s">
        <v>486</v>
      </c>
      <c r="G41" s="274"/>
      <c r="I41" s="287"/>
      <c r="J41" s="90">
        <f>+F36/149597871</f>
        <v>0</v>
      </c>
      <c r="K41" s="68"/>
      <c r="N41" s="6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  <row r="42" spans="1:40" s="69" customFormat="1" ht="20.100000000000001" customHeight="1" thickTop="1" thickBot="1">
      <c r="A42" s="272"/>
      <c r="B42" s="273"/>
      <c r="C42" s="132" t="s">
        <v>503</v>
      </c>
      <c r="D42" s="302">
        <f>IF( OR(D36=0,D34=0),0,ABS(D43/D41))</f>
        <v>0</v>
      </c>
      <c r="E42" s="264" t="s">
        <v>415</v>
      </c>
      <c r="F42" s="339">
        <f>IF( OR(A11=0,A13=0),0,+J147)</f>
        <v>0</v>
      </c>
      <c r="G42" s="274"/>
      <c r="H42" s="68"/>
      <c r="I42" s="287"/>
      <c r="J42" s="90">
        <f>+F37/149597871</f>
        <v>0</v>
      </c>
      <c r="K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spans="1:40" ht="20.25" thickTop="1" thickBot="1">
      <c r="A43" s="275"/>
      <c r="B43" s="276"/>
      <c r="C43" s="340" t="s">
        <v>505</v>
      </c>
      <c r="D43" s="295">
        <f>IF(OR(A11=0,A13=0),0,I166)</f>
        <v>0</v>
      </c>
      <c r="E43" s="277" t="s">
        <v>477</v>
      </c>
      <c r="F43" s="341">
        <f>IF(OR(A11=0,A13=0),0,$J$166)</f>
        <v>0</v>
      </c>
      <c r="G43" s="301" t="s">
        <v>511</v>
      </c>
      <c r="I43" s="229"/>
      <c r="L43" s="6" t="s">
        <v>414</v>
      </c>
      <c r="P43" s="68"/>
    </row>
    <row r="44" spans="1:40" ht="17.25" customHeight="1">
      <c r="A44" s="265"/>
      <c r="B44" s="267"/>
      <c r="C44" s="267"/>
      <c r="D44" s="267"/>
      <c r="E44" s="267"/>
      <c r="F44" s="267"/>
      <c r="G44" s="345"/>
      <c r="H44" s="11"/>
      <c r="I44" s="288"/>
      <c r="J44" s="11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>
        <f>+C34*COS(D12-1.5*3.14)</f>
        <v>0</v>
      </c>
    </row>
    <row r="45" spans="1:40">
      <c r="A45" s="268"/>
      <c r="B45" s="270"/>
      <c r="C45" s="270"/>
      <c r="D45" s="270"/>
      <c r="E45" s="270"/>
      <c r="F45" s="270"/>
      <c r="G45" s="86"/>
      <c r="H45" s="11"/>
      <c r="I45" s="288"/>
      <c r="J45" s="11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</row>
    <row r="46" spans="1:40">
      <c r="A46" s="268"/>
      <c r="B46" s="344"/>
      <c r="C46" s="344"/>
      <c r="D46" s="344"/>
      <c r="E46" s="344"/>
      <c r="F46" s="344"/>
      <c r="G46" s="346"/>
      <c r="H46" s="11"/>
      <c r="I46" s="288"/>
      <c r="J46" s="11"/>
    </row>
    <row r="47" spans="1:40">
      <c r="A47" s="268"/>
      <c r="B47" s="344"/>
      <c r="C47" s="344"/>
      <c r="D47" s="344"/>
      <c r="E47" s="344"/>
      <c r="F47" s="344"/>
      <c r="G47" s="346"/>
      <c r="H47" s="11"/>
      <c r="I47" s="11"/>
      <c r="J47" s="11"/>
      <c r="M47" s="4"/>
      <c r="N47" s="4"/>
    </row>
    <row r="48" spans="1:40">
      <c r="A48" s="268"/>
      <c r="B48" s="344"/>
      <c r="C48" s="344"/>
      <c r="D48" s="344"/>
      <c r="E48" s="344"/>
      <c r="F48" s="344"/>
      <c r="G48" s="346"/>
      <c r="H48" s="11"/>
      <c r="I48" s="11"/>
      <c r="J48" s="11"/>
    </row>
    <row r="49" spans="1:40">
      <c r="A49" s="268"/>
      <c r="B49" s="344"/>
      <c r="C49" s="344"/>
      <c r="D49" s="344"/>
      <c r="E49" s="344"/>
      <c r="F49" s="344"/>
      <c r="G49" s="346"/>
      <c r="H49" s="11"/>
      <c r="I49" s="11"/>
      <c r="J49" s="11"/>
    </row>
    <row r="50" spans="1:40">
      <c r="A50" s="268"/>
      <c r="B50" s="344"/>
      <c r="C50" s="344"/>
      <c r="D50" s="344"/>
      <c r="E50" s="344"/>
      <c r="F50" s="344"/>
      <c r="G50" s="346"/>
      <c r="H50" s="11"/>
      <c r="I50" s="11"/>
      <c r="J50" s="11"/>
      <c r="M50" s="5"/>
      <c r="N50" s="5"/>
    </row>
    <row r="51" spans="1:40">
      <c r="A51" s="268"/>
      <c r="B51" s="344"/>
      <c r="C51" s="344"/>
      <c r="D51" s="344"/>
      <c r="E51" s="344"/>
      <c r="F51" s="344"/>
      <c r="G51" s="346"/>
      <c r="H51" s="11"/>
      <c r="I51" s="11"/>
      <c r="J51" s="11"/>
    </row>
    <row r="52" spans="1:40" s="5" customFormat="1">
      <c r="A52" s="347"/>
      <c r="B52" s="344"/>
      <c r="C52" s="344"/>
      <c r="D52" s="344"/>
      <c r="E52" s="344"/>
      <c r="F52" s="344"/>
      <c r="G52" s="346"/>
      <c r="H52" s="11"/>
      <c r="I52" s="11"/>
      <c r="J52" s="11"/>
      <c r="L52" s="6"/>
      <c r="M52" s="6"/>
      <c r="N52" s="6"/>
      <c r="O52" s="6"/>
      <c r="AM52" s="6"/>
      <c r="AN52" s="6"/>
    </row>
    <row r="53" spans="1:40" s="5" customFormat="1" ht="18.75">
      <c r="A53" s="347"/>
      <c r="B53" s="344"/>
      <c r="C53" s="344"/>
      <c r="D53" s="344"/>
      <c r="E53" s="344"/>
      <c r="F53" s="344"/>
      <c r="G53" s="346"/>
      <c r="H53" s="11"/>
      <c r="I53" s="11"/>
      <c r="J53" s="11"/>
      <c r="L53" s="6"/>
      <c r="M53" s="10"/>
      <c r="N53" s="10"/>
      <c r="O53" s="6"/>
      <c r="AM53" s="6"/>
      <c r="AN53" s="6"/>
    </row>
    <row r="54" spans="1:40" s="5" customFormat="1">
      <c r="A54" s="347"/>
      <c r="B54" s="344"/>
      <c r="C54" s="344"/>
      <c r="D54" s="344"/>
      <c r="E54" s="344"/>
      <c r="F54" s="344"/>
      <c r="G54" s="346"/>
      <c r="H54" s="11"/>
      <c r="I54" s="11"/>
      <c r="J54" s="11"/>
      <c r="L54" s="6"/>
      <c r="M54" s="6"/>
      <c r="N54" s="6"/>
      <c r="O54" s="6"/>
      <c r="AM54" s="6"/>
      <c r="AN54" s="6"/>
    </row>
    <row r="55" spans="1:40" s="5" customFormat="1" ht="18.75">
      <c r="A55" s="347"/>
      <c r="B55" s="344"/>
      <c r="C55" s="344"/>
      <c r="D55" s="344"/>
      <c r="E55" s="344"/>
      <c r="F55" s="344"/>
      <c r="G55" s="346"/>
      <c r="H55" s="11"/>
      <c r="I55" s="11"/>
      <c r="J55" s="11"/>
      <c r="L55" s="6"/>
      <c r="M55" s="6"/>
      <c r="N55" s="6"/>
      <c r="O55" s="6"/>
      <c r="P55" s="2"/>
      <c r="AM55" s="6"/>
      <c r="AN55" s="6"/>
    </row>
    <row r="56" spans="1:40" s="5" customFormat="1">
      <c r="A56" s="347"/>
      <c r="B56" s="344"/>
      <c r="C56" s="344"/>
      <c r="D56" s="344"/>
      <c r="E56" s="344"/>
      <c r="F56" s="344"/>
      <c r="G56" s="346"/>
      <c r="H56" s="11"/>
      <c r="I56" s="11"/>
      <c r="J56" s="11"/>
      <c r="L56" s="6"/>
      <c r="M56" s="6"/>
      <c r="N56" s="6"/>
      <c r="O56" s="4"/>
      <c r="AM56" s="6"/>
      <c r="AN56" s="6"/>
    </row>
    <row r="57" spans="1:40" s="5" customFormat="1">
      <c r="A57" s="347"/>
      <c r="B57" s="344"/>
      <c r="C57" s="344"/>
      <c r="D57" s="344"/>
      <c r="E57" s="344"/>
      <c r="F57" s="344"/>
      <c r="G57" s="346"/>
      <c r="H57" s="11"/>
      <c r="I57" s="11"/>
      <c r="J57" s="11"/>
      <c r="L57" s="6"/>
      <c r="M57" s="6"/>
      <c r="N57" s="6"/>
      <c r="O57" s="6"/>
      <c r="P57" s="3"/>
      <c r="AM57" s="6"/>
      <c r="AN57" s="6"/>
    </row>
    <row r="58" spans="1:40" s="5" customFormat="1">
      <c r="A58" s="347"/>
      <c r="B58" s="344"/>
      <c r="C58" s="344"/>
      <c r="D58" s="344"/>
      <c r="E58" s="344"/>
      <c r="F58" s="344"/>
      <c r="G58" s="346"/>
      <c r="H58" s="11"/>
      <c r="I58" s="11"/>
      <c r="J58" s="11"/>
      <c r="L58" s="6"/>
      <c r="M58" s="6"/>
      <c r="N58" s="6"/>
      <c r="O58" s="6"/>
      <c r="P58" s="3"/>
      <c r="AM58" s="6"/>
      <c r="AN58" s="6"/>
    </row>
    <row r="59" spans="1:40" s="5" customFormat="1" ht="19.5" customHeight="1">
      <c r="A59" s="347"/>
      <c r="B59" s="344"/>
      <c r="C59" s="344"/>
      <c r="D59" s="344"/>
      <c r="E59" s="344"/>
      <c r="F59" s="344"/>
      <c r="G59" s="346"/>
      <c r="H59" s="11"/>
      <c r="I59" s="11"/>
      <c r="J59" s="11"/>
      <c r="L59" s="6"/>
      <c r="M59" s="6"/>
      <c r="N59" s="6"/>
      <c r="O59" s="6"/>
      <c r="P59" s="3"/>
      <c r="AM59" s="6"/>
      <c r="AN59" s="6"/>
    </row>
    <row r="60" spans="1:40" s="5" customFormat="1" ht="18.75">
      <c r="A60" s="347"/>
      <c r="B60" s="344"/>
      <c r="C60" s="344"/>
      <c r="D60" s="348"/>
      <c r="E60" s="349" t="s">
        <v>401</v>
      </c>
      <c r="F60" s="270"/>
      <c r="G60" s="350"/>
      <c r="H60" s="11"/>
      <c r="I60" s="11"/>
      <c r="J60" s="11"/>
      <c r="L60" s="6"/>
      <c r="M60" s="6"/>
      <c r="N60" s="6"/>
      <c r="O60" s="6"/>
      <c r="P60" s="2"/>
      <c r="AM60" s="6"/>
      <c r="AN60" s="6"/>
    </row>
    <row r="61" spans="1:40" s="5" customFormat="1" ht="18" customHeight="1">
      <c r="A61" s="347"/>
      <c r="B61" s="87"/>
      <c r="C61" s="87"/>
      <c r="D61" s="351" t="s">
        <v>479</v>
      </c>
      <c r="E61" s="270"/>
      <c r="F61" s="270"/>
      <c r="G61" s="352"/>
      <c r="H61" s="6"/>
      <c r="I61" s="6"/>
      <c r="K61" s="6"/>
      <c r="L61" s="6"/>
      <c r="M61" s="6"/>
      <c r="N61" s="6"/>
      <c r="O61" s="9"/>
      <c r="P61" s="3"/>
      <c r="AM61" s="6"/>
      <c r="AN61" s="6"/>
    </row>
    <row r="62" spans="1:40" s="5" customFormat="1" ht="15.75" thickBot="1">
      <c r="A62" s="347"/>
      <c r="B62" s="87"/>
      <c r="C62" s="87"/>
      <c r="D62" s="87"/>
      <c r="E62" s="270"/>
      <c r="F62" s="270"/>
      <c r="G62" s="86"/>
      <c r="H62" s="6"/>
      <c r="I62" s="6"/>
      <c r="K62" s="6"/>
      <c r="L62" s="6"/>
      <c r="M62" s="6"/>
      <c r="N62" s="6"/>
      <c r="O62" s="6"/>
      <c r="AM62" s="6"/>
      <c r="AN62" s="6"/>
    </row>
    <row r="63" spans="1:40" s="5" customFormat="1" ht="15" customHeight="1">
      <c r="A63" s="259"/>
      <c r="B63" s="100" t="s">
        <v>34</v>
      </c>
      <c r="C63" s="7" t="s">
        <v>489</v>
      </c>
      <c r="D63" s="7" t="s">
        <v>488</v>
      </c>
      <c r="E63" s="7" t="s">
        <v>492</v>
      </c>
      <c r="F63" s="7" t="s">
        <v>432</v>
      </c>
      <c r="G63" s="304" t="s">
        <v>3</v>
      </c>
      <c r="H63" s="6"/>
      <c r="K63" s="364"/>
      <c r="L63" s="364"/>
      <c r="M63" s="6"/>
      <c r="N63" s="6"/>
      <c r="O63" s="9"/>
      <c r="P63" s="3"/>
      <c r="AM63" s="6"/>
      <c r="AN63" s="6"/>
    </row>
    <row r="64" spans="1:40" s="5" customFormat="1" ht="20.100000000000001" customHeight="1" thickBot="1">
      <c r="A64" s="260" t="s">
        <v>434</v>
      </c>
      <c r="B64" s="101" t="s">
        <v>6</v>
      </c>
      <c r="C64" s="8" t="s">
        <v>490</v>
      </c>
      <c r="D64" s="8" t="s">
        <v>491</v>
      </c>
      <c r="E64" s="289" t="s">
        <v>510</v>
      </c>
      <c r="F64" s="8" t="s">
        <v>6</v>
      </c>
      <c r="G64" s="305" t="s">
        <v>6</v>
      </c>
      <c r="H64" s="6"/>
      <c r="K64" s="364"/>
      <c r="L64" s="364"/>
      <c r="M64" s="6"/>
      <c r="N64" s="6"/>
      <c r="O64" s="6"/>
      <c r="AM64" s="6"/>
      <c r="AN64" s="6"/>
    </row>
    <row r="65" spans="1:40" s="5" customFormat="1" ht="20.100000000000001" customHeight="1" thickTop="1" thickBot="1">
      <c r="A65" s="96">
        <v>1</v>
      </c>
      <c r="B65" s="97">
        <v>2</v>
      </c>
      <c r="C65" s="98">
        <v>3</v>
      </c>
      <c r="D65" s="98">
        <v>4</v>
      </c>
      <c r="E65" s="98">
        <v>5</v>
      </c>
      <c r="F65" s="98">
        <v>6</v>
      </c>
      <c r="G65" s="99">
        <v>7</v>
      </c>
      <c r="H65" s="6"/>
      <c r="I65" s="6"/>
      <c r="K65" s="364"/>
      <c r="L65" s="364"/>
      <c r="M65" s="6"/>
      <c r="N65" s="6"/>
      <c r="O65" s="9"/>
      <c r="P65" s="3"/>
      <c r="AM65" s="6"/>
      <c r="AN65" s="6"/>
    </row>
    <row r="66" spans="1:40" s="5" customFormat="1" ht="20.100000000000001" customHeight="1" thickTop="1">
      <c r="A66" s="261">
        <v>1</v>
      </c>
      <c r="B66" s="102" t="s">
        <v>40</v>
      </c>
      <c r="C66" s="315">
        <v>46000000</v>
      </c>
      <c r="D66" s="315">
        <v>69800000</v>
      </c>
      <c r="E66" s="311">
        <f t="shared" ref="E66:E74" si="18">+(D66-C66)/$G$38</f>
        <v>0.15909317319094735</v>
      </c>
      <c r="F66" s="319">
        <v>77.459999999999994</v>
      </c>
      <c r="G66" s="323">
        <f>180+F66</f>
        <v>257.45999999999998</v>
      </c>
      <c r="H66" s="6"/>
      <c r="I66" s="6"/>
      <c r="K66" s="364"/>
      <c r="L66" s="364"/>
      <c r="M66" s="6"/>
      <c r="N66" s="6"/>
      <c r="O66" s="6"/>
      <c r="AM66" s="6"/>
      <c r="AN66" s="6"/>
    </row>
    <row r="67" spans="1:40" s="5" customFormat="1" ht="20.100000000000001" customHeight="1">
      <c r="A67" s="262">
        <v>2</v>
      </c>
      <c r="B67" s="103" t="s">
        <v>46</v>
      </c>
      <c r="C67" s="316">
        <v>107500000</v>
      </c>
      <c r="D67" s="316">
        <v>108900000</v>
      </c>
      <c r="E67" s="312">
        <f t="shared" si="18"/>
        <v>9.358421952408668E-3</v>
      </c>
      <c r="F67" s="320">
        <v>131.75</v>
      </c>
      <c r="G67" s="324">
        <f>180+F67</f>
        <v>311.75</v>
      </c>
      <c r="H67" s="6"/>
      <c r="I67" s="6"/>
      <c r="K67" s="364"/>
      <c r="L67" s="364"/>
      <c r="M67" s="6"/>
      <c r="N67" s="6"/>
      <c r="O67" s="9"/>
      <c r="P67" s="3"/>
      <c r="AM67" s="6"/>
      <c r="AN67" s="6"/>
    </row>
    <row r="68" spans="1:40" s="5" customFormat="1" ht="20.100000000000001" customHeight="1">
      <c r="A68" s="262">
        <v>3</v>
      </c>
      <c r="B68" s="104" t="s">
        <v>41</v>
      </c>
      <c r="C68" s="317">
        <v>147100000</v>
      </c>
      <c r="D68" s="317">
        <v>152100000</v>
      </c>
      <c r="E68" s="313">
        <f t="shared" si="18"/>
        <v>3.3422935544316669E-2</v>
      </c>
      <c r="F68" s="321">
        <v>101.12</v>
      </c>
      <c r="G68" s="325">
        <f>+F68+180</f>
        <v>281.12</v>
      </c>
      <c r="H68" s="6"/>
      <c r="I68" s="6"/>
      <c r="K68" s="364"/>
      <c r="L68" s="364"/>
      <c r="M68" s="6"/>
      <c r="N68"/>
      <c r="O68" s="6"/>
      <c r="AM68" s="6"/>
      <c r="AN68" s="6"/>
    </row>
    <row r="69" spans="1:40" s="5" customFormat="1" ht="20.100000000000001" customHeight="1">
      <c r="A69" s="262">
        <v>4</v>
      </c>
      <c r="B69" s="105" t="s">
        <v>7</v>
      </c>
      <c r="C69" s="316">
        <v>206700000</v>
      </c>
      <c r="D69" s="316">
        <v>249100000</v>
      </c>
      <c r="E69" s="312">
        <f t="shared" si="18"/>
        <v>0.28342649341580534</v>
      </c>
      <c r="F69" s="320">
        <v>23.94</v>
      </c>
      <c r="G69" s="324">
        <f>180-F69</f>
        <v>156.06</v>
      </c>
      <c r="H69" s="6"/>
      <c r="I69" s="6"/>
      <c r="K69" s="364"/>
      <c r="L69" s="364"/>
      <c r="M69" s="6"/>
      <c r="N69" s="6"/>
      <c r="O69" s="9"/>
      <c r="P69" s="3"/>
      <c r="AM69" s="6"/>
      <c r="AN69" s="6"/>
    </row>
    <row r="70" spans="1:40" s="5" customFormat="1" ht="20.100000000000001" customHeight="1">
      <c r="A70" s="262">
        <v>5</v>
      </c>
      <c r="B70" s="104" t="s">
        <v>42</v>
      </c>
      <c r="C70" s="317">
        <v>740900000</v>
      </c>
      <c r="D70" s="317">
        <v>815700000</v>
      </c>
      <c r="E70" s="313">
        <f t="shared" si="18"/>
        <v>0.5000071157429774</v>
      </c>
      <c r="F70" s="321">
        <v>14.25</v>
      </c>
      <c r="G70" s="325">
        <f>180+F70</f>
        <v>194.25</v>
      </c>
      <c r="H70" s="6"/>
      <c r="I70" s="6"/>
      <c r="K70" s="364"/>
      <c r="L70" s="364"/>
      <c r="M70" s="6"/>
      <c r="N70" s="6"/>
      <c r="O70" s="6"/>
      <c r="AM70" s="6"/>
      <c r="AN70" s="6"/>
    </row>
    <row r="71" spans="1:40" s="5" customFormat="1" ht="20.100000000000001" customHeight="1">
      <c r="A71" s="262">
        <v>6</v>
      </c>
      <c r="B71" s="105" t="s">
        <v>37</v>
      </c>
      <c r="C71" s="316">
        <v>1348000000</v>
      </c>
      <c r="D71" s="316">
        <v>1503000000</v>
      </c>
      <c r="E71" s="312">
        <f t="shared" si="18"/>
        <v>1.0361110018738169</v>
      </c>
      <c r="F71" s="320">
        <v>92.84</v>
      </c>
      <c r="G71" s="324">
        <f>180+F71</f>
        <v>272.84000000000003</v>
      </c>
      <c r="H71" s="6"/>
      <c r="I71" s="6"/>
      <c r="K71" s="364"/>
      <c r="L71" s="364"/>
      <c r="M71" s="6"/>
      <c r="N71" s="6"/>
      <c r="O71" s="9"/>
      <c r="P71" s="3"/>
      <c r="AM71" s="6"/>
      <c r="AN71" s="6"/>
    </row>
    <row r="72" spans="1:40" s="5" customFormat="1" ht="20.100000000000001" customHeight="1">
      <c r="A72" s="262">
        <v>7</v>
      </c>
      <c r="B72" s="104" t="s">
        <v>43</v>
      </c>
      <c r="C72" s="317">
        <v>2739000000</v>
      </c>
      <c r="D72" s="317">
        <v>3003000000</v>
      </c>
      <c r="E72" s="313">
        <f t="shared" si="18"/>
        <v>1.7647309967399203</v>
      </c>
      <c r="F72" s="321">
        <v>172.41</v>
      </c>
      <c r="G72" s="326">
        <f>180+172.41</f>
        <v>352.40999999999997</v>
      </c>
      <c r="H72" s="6"/>
      <c r="I72" s="6"/>
      <c r="K72" s="364"/>
      <c r="L72" s="364"/>
      <c r="M72" s="6"/>
      <c r="N72" s="6"/>
      <c r="O72" s="6"/>
      <c r="AM72" s="6"/>
      <c r="AN72" s="6"/>
    </row>
    <row r="73" spans="1:40" s="5" customFormat="1" ht="21">
      <c r="A73" s="262">
        <v>8</v>
      </c>
      <c r="B73" s="105" t="s">
        <v>44</v>
      </c>
      <c r="C73" s="316">
        <v>4456000000</v>
      </c>
      <c r="D73" s="316">
        <v>4546000000</v>
      </c>
      <c r="E73" s="312">
        <f t="shared" si="18"/>
        <v>0.60161283979770008</v>
      </c>
      <c r="F73" s="320">
        <v>46.66</v>
      </c>
      <c r="G73" s="327">
        <f>180+46.66</f>
        <v>226.66</v>
      </c>
      <c r="H73" s="6"/>
      <c r="I73" s="6"/>
      <c r="K73" s="6"/>
      <c r="L73" s="6"/>
      <c r="M73" s="6"/>
      <c r="N73" s="6"/>
      <c r="O73" s="9"/>
      <c r="P73" s="3"/>
      <c r="AM73" s="6"/>
      <c r="AN73" s="6"/>
    </row>
    <row r="74" spans="1:40" s="5" customFormat="1" ht="21.75" thickBot="1">
      <c r="A74" s="263">
        <v>9</v>
      </c>
      <c r="B74" s="106" t="s">
        <v>45</v>
      </c>
      <c r="C74" s="318">
        <v>4447000000</v>
      </c>
      <c r="D74" s="318">
        <v>7380000000</v>
      </c>
      <c r="E74" s="314">
        <f t="shared" si="18"/>
        <v>19.60589399029616</v>
      </c>
      <c r="F74" s="322">
        <v>224.07</v>
      </c>
      <c r="G74" s="328">
        <f>+F74-180</f>
        <v>44.069999999999993</v>
      </c>
      <c r="H74" s="6"/>
      <c r="I74" s="6"/>
      <c r="K74" s="6"/>
      <c r="L74" s="6"/>
      <c r="M74" s="6"/>
      <c r="N74" s="6"/>
      <c r="O74" s="9"/>
      <c r="P74" s="3"/>
      <c r="AM74" s="6"/>
      <c r="AN74" s="6"/>
    </row>
    <row r="75" spans="1:40" s="5" customFormat="1" ht="21">
      <c r="A75" s="347"/>
      <c r="B75" s="87"/>
      <c r="C75" s="270"/>
      <c r="D75" s="270"/>
      <c r="E75" s="270"/>
      <c r="F75" s="270"/>
      <c r="G75" s="86"/>
      <c r="H75" s="6"/>
      <c r="I75" s="6"/>
      <c r="K75" s="6"/>
      <c r="L75" s="6"/>
      <c r="M75" s="6"/>
      <c r="N75" s="6"/>
      <c r="O75" s="9"/>
      <c r="P75" s="3"/>
      <c r="AM75" s="6"/>
      <c r="AN75" s="6"/>
    </row>
    <row r="76" spans="1:40" s="5" customFormat="1" ht="21">
      <c r="A76" s="347"/>
      <c r="B76" s="87"/>
      <c r="C76" s="270"/>
      <c r="D76" s="270"/>
      <c r="E76" s="270"/>
      <c r="F76" s="270"/>
      <c r="G76" s="86"/>
      <c r="H76" s="6"/>
      <c r="I76" s="6"/>
      <c r="K76" s="6"/>
      <c r="L76" s="6"/>
      <c r="M76" s="6"/>
      <c r="N76" s="6"/>
      <c r="O76" s="9"/>
      <c r="P76" s="3"/>
      <c r="AM76" s="6"/>
      <c r="AN76" s="6"/>
    </row>
    <row r="77" spans="1:40" s="5" customFormat="1" ht="21">
      <c r="A77" s="347"/>
      <c r="B77" s="87"/>
      <c r="C77" s="270"/>
      <c r="D77" s="270"/>
      <c r="E77" s="270"/>
      <c r="F77" s="270"/>
      <c r="G77" s="86"/>
      <c r="H77" s="6"/>
      <c r="I77" s="6"/>
      <c r="K77" s="6"/>
      <c r="L77" s="6"/>
      <c r="M77" s="6"/>
      <c r="N77" s="6"/>
      <c r="O77" s="9"/>
      <c r="P77" s="3"/>
      <c r="AM77" s="6"/>
      <c r="AN77" s="6"/>
    </row>
    <row r="78" spans="1:40" s="5" customFormat="1" ht="21">
      <c r="A78" s="347"/>
      <c r="B78" s="87"/>
      <c r="C78" s="270"/>
      <c r="D78" s="270"/>
      <c r="E78" s="270"/>
      <c r="F78" s="270"/>
      <c r="G78" s="86"/>
      <c r="H78" s="6"/>
      <c r="I78" s="6"/>
      <c r="K78" s="6"/>
      <c r="L78" s="6"/>
      <c r="M78" s="6"/>
      <c r="N78" s="6"/>
      <c r="O78" s="9"/>
      <c r="P78" s="3"/>
      <c r="AM78" s="6"/>
      <c r="AN78" s="6"/>
    </row>
    <row r="79" spans="1:40" s="5" customFormat="1" ht="21">
      <c r="A79" s="347"/>
      <c r="B79" s="87"/>
      <c r="C79" s="270"/>
      <c r="D79" s="270"/>
      <c r="E79" s="270"/>
      <c r="F79" s="270"/>
      <c r="G79" s="86"/>
      <c r="H79" s="6"/>
      <c r="I79" s="6"/>
      <c r="K79" s="6"/>
      <c r="L79" s="6"/>
      <c r="M79" s="6"/>
      <c r="N79" s="6"/>
      <c r="O79" s="9"/>
      <c r="P79" s="3"/>
      <c r="AM79" s="6"/>
      <c r="AN79" s="6"/>
    </row>
    <row r="80" spans="1:40" s="5" customFormat="1" ht="21">
      <c r="A80" s="347"/>
      <c r="B80" s="87"/>
      <c r="C80" s="270"/>
      <c r="D80" s="270"/>
      <c r="E80" s="270"/>
      <c r="F80" s="270"/>
      <c r="G80" s="86"/>
      <c r="H80" s="6"/>
      <c r="I80" s="6"/>
      <c r="K80" s="6"/>
      <c r="L80" s="6"/>
      <c r="M80" s="6"/>
      <c r="N80" s="6"/>
      <c r="O80" s="9"/>
      <c r="P80" s="3"/>
      <c r="AM80" s="6"/>
      <c r="AN80" s="6"/>
    </row>
    <row r="81" spans="1:40" s="5" customFormat="1" ht="21">
      <c r="A81" s="347"/>
      <c r="B81" s="87"/>
      <c r="C81" s="270"/>
      <c r="D81" s="270"/>
      <c r="E81" s="270"/>
      <c r="F81" s="270"/>
      <c r="G81" s="86"/>
      <c r="H81" s="6"/>
      <c r="I81" s="6"/>
      <c r="K81" s="6"/>
      <c r="L81" s="6"/>
      <c r="M81" s="6"/>
      <c r="N81" s="6"/>
      <c r="O81" s="9"/>
      <c r="P81" s="3"/>
      <c r="AM81" s="6"/>
      <c r="AN81" s="6"/>
    </row>
    <row r="82" spans="1:40" s="5" customFormat="1" ht="21">
      <c r="A82" s="347"/>
      <c r="B82" s="87"/>
      <c r="C82" s="270"/>
      <c r="D82" s="270"/>
      <c r="E82" s="270"/>
      <c r="F82" s="270"/>
      <c r="G82" s="86"/>
      <c r="H82" s="6"/>
      <c r="I82" s="6"/>
      <c r="K82" s="6"/>
      <c r="L82" s="6"/>
      <c r="M82" s="6"/>
      <c r="N82" s="6"/>
      <c r="O82" s="9"/>
      <c r="P82" s="3"/>
      <c r="AM82" s="6"/>
      <c r="AN82" s="6"/>
    </row>
    <row r="83" spans="1:40" s="5" customFormat="1" ht="21">
      <c r="A83" s="347"/>
      <c r="B83" s="87"/>
      <c r="C83" s="270"/>
      <c r="D83" s="270"/>
      <c r="E83" s="270"/>
      <c r="F83" s="270"/>
      <c r="G83" s="86"/>
      <c r="H83" s="6"/>
      <c r="I83" s="6"/>
      <c r="K83" s="6"/>
      <c r="L83" s="6"/>
      <c r="M83" s="6"/>
      <c r="N83" s="6"/>
      <c r="O83" s="9"/>
      <c r="P83" s="3"/>
      <c r="AM83" s="6"/>
      <c r="AN83" s="6"/>
    </row>
    <row r="84" spans="1:40" ht="21.75" thickBot="1">
      <c r="A84" s="275"/>
      <c r="B84" s="276"/>
      <c r="C84" s="353"/>
      <c r="D84" s="353"/>
      <c r="E84" s="353"/>
      <c r="F84" s="353"/>
      <c r="G84" s="354"/>
      <c r="H84" s="6"/>
      <c r="I84" s="6"/>
      <c r="K84" s="6"/>
      <c r="O84" s="9"/>
      <c r="P84" s="3"/>
    </row>
    <row r="85" spans="1:40" ht="21">
      <c r="A85" s="265"/>
      <c r="B85" s="266"/>
      <c r="C85" s="267"/>
      <c r="D85" s="358" t="s">
        <v>521</v>
      </c>
      <c r="E85" s="267"/>
      <c r="F85" s="267"/>
      <c r="G85" s="345"/>
      <c r="H85" s="6"/>
      <c r="I85" s="6"/>
      <c r="K85" s="6"/>
      <c r="O85" s="9"/>
      <c r="P85" s="3"/>
    </row>
    <row r="86" spans="1:40" ht="21">
      <c r="A86" s="268"/>
      <c r="B86" s="87"/>
      <c r="C86" s="270"/>
      <c r="D86" s="270"/>
      <c r="E86" s="270"/>
      <c r="F86" s="270"/>
      <c r="G86" s="86"/>
      <c r="H86" s="6"/>
      <c r="I86" s="6"/>
      <c r="K86" s="6"/>
      <c r="O86" s="9"/>
      <c r="P86" s="3"/>
    </row>
    <row r="87" spans="1:40" ht="21">
      <c r="A87" s="268"/>
      <c r="B87" s="87"/>
      <c r="C87" s="270"/>
      <c r="D87" s="270"/>
      <c r="E87" s="270"/>
      <c r="F87" s="270"/>
      <c r="G87" s="86"/>
      <c r="H87" s="6"/>
      <c r="I87" s="6"/>
      <c r="K87" s="6"/>
      <c r="O87" s="9"/>
      <c r="P87" s="3"/>
    </row>
    <row r="88" spans="1:40" ht="21">
      <c r="A88" s="268"/>
      <c r="B88" s="87"/>
      <c r="C88" s="270"/>
      <c r="D88" s="270"/>
      <c r="E88" s="270"/>
      <c r="F88" s="270"/>
      <c r="G88" s="86"/>
      <c r="H88" s="6"/>
      <c r="I88" s="6"/>
      <c r="K88" s="6"/>
      <c r="O88" s="9"/>
      <c r="P88" s="3"/>
    </row>
    <row r="89" spans="1:40" ht="21">
      <c r="A89" s="268"/>
      <c r="B89" s="87"/>
      <c r="C89" s="270"/>
      <c r="D89" s="270"/>
      <c r="E89" s="270"/>
      <c r="F89" s="270"/>
      <c r="G89" s="86"/>
      <c r="H89" s="6"/>
      <c r="I89" s="6"/>
      <c r="K89" s="6"/>
      <c r="O89" s="9"/>
      <c r="P89" s="3"/>
    </row>
    <row r="90" spans="1:40" ht="21">
      <c r="A90" s="268"/>
      <c r="B90" s="87"/>
      <c r="C90" s="270"/>
      <c r="D90" s="270"/>
      <c r="E90" s="270"/>
      <c r="F90" s="270"/>
      <c r="G90" s="86"/>
      <c r="H90" s="6"/>
      <c r="I90" s="6"/>
      <c r="K90" s="6"/>
      <c r="O90" s="9"/>
      <c r="P90" s="3"/>
    </row>
    <row r="91" spans="1:40" ht="21">
      <c r="A91" s="268"/>
      <c r="B91" s="87"/>
      <c r="C91" s="270"/>
      <c r="D91" s="270"/>
      <c r="E91" s="270"/>
      <c r="F91" s="270"/>
      <c r="G91" s="86"/>
      <c r="H91" s="6"/>
      <c r="I91" s="6"/>
      <c r="K91" s="6"/>
      <c r="O91" s="9"/>
      <c r="P91" s="3"/>
    </row>
    <row r="92" spans="1:40" ht="21">
      <c r="A92" s="268"/>
      <c r="B92" s="87"/>
      <c r="C92" s="270"/>
      <c r="D92" s="270"/>
      <c r="E92" s="270"/>
      <c r="F92" s="270"/>
      <c r="G92" s="86"/>
      <c r="H92" s="6"/>
      <c r="I92" s="6"/>
      <c r="K92" s="6"/>
      <c r="O92" s="9"/>
      <c r="P92" s="3"/>
    </row>
    <row r="93" spans="1:40" ht="21">
      <c r="A93" s="268"/>
      <c r="B93" s="87"/>
      <c r="C93" s="270"/>
      <c r="D93" s="270"/>
      <c r="E93" s="270"/>
      <c r="F93" s="270"/>
      <c r="G93" s="86"/>
      <c r="H93" s="6"/>
      <c r="I93" s="6"/>
      <c r="K93" s="6"/>
      <c r="O93" s="9"/>
      <c r="P93" s="3"/>
    </row>
    <row r="94" spans="1:40" ht="21">
      <c r="A94" s="268"/>
      <c r="B94" s="87"/>
      <c r="C94" s="270"/>
      <c r="D94" s="270"/>
      <c r="E94" s="270"/>
      <c r="F94" s="270"/>
      <c r="G94" s="86"/>
      <c r="H94" s="6"/>
      <c r="I94" s="6"/>
      <c r="K94" s="6"/>
      <c r="O94" s="9"/>
      <c r="P94" s="3"/>
    </row>
    <row r="95" spans="1:40" ht="21">
      <c r="A95" s="268"/>
      <c r="B95" s="87"/>
      <c r="C95" s="270"/>
      <c r="D95" s="270"/>
      <c r="E95" s="270"/>
      <c r="F95" s="270"/>
      <c r="G95" s="86"/>
      <c r="H95" s="6"/>
      <c r="I95" s="6"/>
      <c r="K95" s="6"/>
      <c r="O95" s="9"/>
      <c r="P95" s="3"/>
    </row>
    <row r="96" spans="1:40" ht="21">
      <c r="A96" s="268"/>
      <c r="B96" s="87"/>
      <c r="C96" s="270"/>
      <c r="D96" s="270"/>
      <c r="E96" s="270"/>
      <c r="F96" s="270"/>
      <c r="G96" s="86"/>
      <c r="H96" s="6"/>
      <c r="I96" s="6"/>
      <c r="K96" s="6"/>
      <c r="O96" s="9"/>
      <c r="P96" s="3"/>
    </row>
    <row r="97" spans="1:16" ht="21">
      <c r="A97" s="268"/>
      <c r="B97" s="87"/>
      <c r="C97" s="270"/>
      <c r="D97" s="270"/>
      <c r="E97" s="270"/>
      <c r="F97" s="270"/>
      <c r="G97" s="86"/>
      <c r="H97" s="6"/>
      <c r="I97" s="6"/>
      <c r="K97" s="6"/>
      <c r="O97" s="9"/>
      <c r="P97" s="3"/>
    </row>
    <row r="98" spans="1:16" ht="21">
      <c r="A98" s="268"/>
      <c r="B98" s="87"/>
      <c r="C98" s="270"/>
      <c r="D98" s="270"/>
      <c r="E98" s="270"/>
      <c r="F98" s="270"/>
      <c r="G98" s="86"/>
      <c r="H98" s="6"/>
      <c r="I98" s="6"/>
      <c r="K98" s="6"/>
      <c r="O98" s="9"/>
      <c r="P98" s="3"/>
    </row>
    <row r="99" spans="1:16" ht="21">
      <c r="A99" s="268"/>
      <c r="B99" s="87"/>
      <c r="C99" s="270"/>
      <c r="D99" s="270"/>
      <c r="E99" s="270"/>
      <c r="F99" s="270"/>
      <c r="G99" s="86"/>
      <c r="H99" s="6"/>
      <c r="I99" s="6"/>
      <c r="K99" s="6"/>
      <c r="O99" s="9"/>
      <c r="P99" s="3"/>
    </row>
    <row r="100" spans="1:16" ht="21">
      <c r="A100" s="268"/>
      <c r="B100" s="87"/>
      <c r="C100" s="270"/>
      <c r="D100" s="270"/>
      <c r="E100" s="270"/>
      <c r="F100" s="270"/>
      <c r="G100" s="86"/>
      <c r="H100" s="6"/>
      <c r="I100" s="6"/>
      <c r="K100" s="6"/>
      <c r="O100" s="9"/>
      <c r="P100" s="3"/>
    </row>
    <row r="101" spans="1:16" ht="21">
      <c r="A101" s="268"/>
      <c r="B101" s="87"/>
      <c r="C101" s="270"/>
      <c r="D101" s="270"/>
      <c r="E101" s="270"/>
      <c r="F101" s="270"/>
      <c r="G101" s="86"/>
      <c r="H101" s="6"/>
      <c r="I101" s="6"/>
      <c r="K101" s="6"/>
      <c r="O101" s="9"/>
      <c r="P101" s="3"/>
    </row>
    <row r="102" spans="1:16" ht="21">
      <c r="A102" s="268"/>
      <c r="B102" s="87"/>
      <c r="C102" s="270"/>
      <c r="D102" s="270"/>
      <c r="E102" s="270"/>
      <c r="F102" s="270"/>
      <c r="G102" s="86"/>
      <c r="H102" s="6"/>
      <c r="I102" s="6"/>
      <c r="K102" s="6"/>
      <c r="O102" s="9"/>
      <c r="P102" s="3"/>
    </row>
    <row r="103" spans="1:16" ht="21">
      <c r="A103" s="268"/>
      <c r="B103" s="87"/>
      <c r="C103" s="270"/>
      <c r="D103" s="270"/>
      <c r="E103" s="270"/>
      <c r="F103" s="270"/>
      <c r="G103" s="86"/>
      <c r="H103" s="6"/>
      <c r="I103" s="6"/>
      <c r="K103" s="6"/>
      <c r="O103" s="9"/>
      <c r="P103" s="3"/>
    </row>
    <row r="104" spans="1:16" ht="21">
      <c r="A104" s="268"/>
      <c r="B104" s="87"/>
      <c r="C104" s="270"/>
      <c r="D104" s="270"/>
      <c r="E104" s="270"/>
      <c r="F104" s="270"/>
      <c r="G104" s="86"/>
      <c r="H104" s="6"/>
      <c r="I104" s="6"/>
      <c r="K104" s="6"/>
      <c r="O104" s="9"/>
      <c r="P104" s="3"/>
    </row>
    <row r="105" spans="1:16" ht="21">
      <c r="A105" s="268"/>
      <c r="B105" s="87"/>
      <c r="C105" s="357" t="s">
        <v>520</v>
      </c>
      <c r="E105" s="270"/>
      <c r="F105" s="270"/>
      <c r="G105" s="86"/>
      <c r="H105" s="6"/>
      <c r="I105" s="6"/>
      <c r="K105" s="6"/>
      <c r="O105" s="9"/>
      <c r="P105" s="3"/>
    </row>
    <row r="106" spans="1:16" ht="21">
      <c r="A106" s="268"/>
      <c r="B106" s="87"/>
      <c r="C106" s="270"/>
      <c r="D106" s="270"/>
      <c r="E106" s="270"/>
      <c r="F106" s="270"/>
      <c r="G106" s="86"/>
      <c r="H106" s="6"/>
      <c r="I106" s="6"/>
      <c r="K106" s="6"/>
      <c r="O106" s="9"/>
      <c r="P106" s="3"/>
    </row>
    <row r="107" spans="1:16" ht="21">
      <c r="A107" s="268"/>
      <c r="B107" s="87"/>
      <c r="C107" s="270"/>
      <c r="D107" s="270"/>
      <c r="E107" s="270"/>
      <c r="F107" s="270"/>
      <c r="G107" s="86"/>
      <c r="H107" s="6"/>
      <c r="I107" s="6"/>
      <c r="K107" s="6"/>
      <c r="O107" s="9"/>
      <c r="P107" s="3"/>
    </row>
    <row r="108" spans="1:16" ht="21">
      <c r="A108" s="268"/>
      <c r="B108" s="87"/>
      <c r="C108" s="270"/>
      <c r="D108" s="270"/>
      <c r="E108" s="270"/>
      <c r="F108" s="270"/>
      <c r="G108" s="86"/>
      <c r="H108" s="6"/>
      <c r="I108" s="6"/>
      <c r="K108" s="6"/>
      <c r="O108" s="9"/>
      <c r="P108" s="3"/>
    </row>
    <row r="109" spans="1:16" ht="21">
      <c r="A109" s="268"/>
      <c r="B109" s="87"/>
      <c r="C109" s="270"/>
      <c r="D109" s="270"/>
      <c r="E109"/>
      <c r="F109" s="270"/>
      <c r="G109" s="86"/>
      <c r="H109" s="6"/>
      <c r="I109" s="6"/>
      <c r="K109" s="6"/>
      <c r="O109" s="9"/>
      <c r="P109" s="3"/>
    </row>
    <row r="110" spans="1:16" ht="21">
      <c r="A110" s="268"/>
      <c r="B110" s="87"/>
      <c r="C110" s="270"/>
      <c r="D110" s="270"/>
      <c r="E110" s="270"/>
      <c r="F110" s="270"/>
      <c r="G110" s="86"/>
      <c r="H110" s="6"/>
      <c r="I110" s="6"/>
      <c r="K110" s="6"/>
      <c r="O110" s="9"/>
      <c r="P110" s="3"/>
    </row>
    <row r="111" spans="1:16" ht="21">
      <c r="A111" s="268"/>
      <c r="B111" s="87"/>
      <c r="C111" s="270"/>
      <c r="D111" s="270"/>
      <c r="E111" s="270"/>
      <c r="F111" s="270"/>
      <c r="G111" s="86"/>
      <c r="H111" s="6"/>
      <c r="I111" s="6"/>
      <c r="K111" s="6"/>
      <c r="O111" s="9"/>
      <c r="P111" s="3"/>
    </row>
    <row r="112" spans="1:16" ht="21">
      <c r="A112" s="268"/>
      <c r="B112" s="87"/>
      <c r="C112" s="270"/>
      <c r="D112" s="270"/>
      <c r="E112" s="270"/>
      <c r="F112" s="270"/>
      <c r="G112" s="86"/>
      <c r="H112" s="6"/>
      <c r="I112" s="6"/>
      <c r="K112" s="6"/>
      <c r="O112" s="9"/>
      <c r="P112" s="3"/>
    </row>
    <row r="113" spans="1:16" ht="21">
      <c r="A113" s="268"/>
      <c r="B113" s="87"/>
      <c r="C113" s="270"/>
      <c r="D113" s="270"/>
      <c r="E113" s="270"/>
      <c r="F113" s="270"/>
      <c r="G113" s="86"/>
      <c r="H113" s="6"/>
      <c r="I113" s="6"/>
      <c r="K113" s="6"/>
      <c r="O113" s="9"/>
      <c r="P113" s="3"/>
    </row>
    <row r="114" spans="1:16" ht="21">
      <c r="A114" s="268"/>
      <c r="B114" s="87"/>
      <c r="C114" s="270"/>
      <c r="D114" s="270"/>
      <c r="E114" s="270"/>
      <c r="F114" s="270"/>
      <c r="G114" s="86"/>
      <c r="H114" s="6"/>
      <c r="I114" s="6"/>
      <c r="K114" s="6"/>
      <c r="O114" s="9"/>
      <c r="P114" s="3"/>
    </row>
    <row r="115" spans="1:16" ht="21">
      <c r="A115" s="268"/>
      <c r="B115" s="87"/>
      <c r="C115" s="270"/>
      <c r="D115" s="270"/>
      <c r="E115" s="270"/>
      <c r="F115" s="270"/>
      <c r="G115" s="86"/>
      <c r="H115" s="6"/>
      <c r="I115" s="6"/>
      <c r="K115" s="6"/>
      <c r="O115" s="9"/>
      <c r="P115" s="3"/>
    </row>
    <row r="116" spans="1:16" ht="21">
      <c r="A116" s="268"/>
      <c r="B116" s="87"/>
      <c r="C116" s="270"/>
      <c r="D116" s="270"/>
      <c r="E116" s="270"/>
      <c r="F116" s="270"/>
      <c r="G116" s="86"/>
      <c r="H116" s="6"/>
      <c r="I116" s="6"/>
      <c r="K116" s="6"/>
      <c r="O116" s="9"/>
      <c r="P116" s="3"/>
    </row>
    <row r="117" spans="1:16" ht="21">
      <c r="A117" s="268"/>
      <c r="B117" s="87"/>
      <c r="C117" s="270"/>
      <c r="D117" s="270"/>
      <c r="E117" s="270"/>
      <c r="F117" s="270"/>
      <c r="G117" s="86"/>
      <c r="H117" s="6"/>
      <c r="I117" s="6"/>
      <c r="K117" s="6"/>
      <c r="O117" s="9"/>
      <c r="P117" s="3"/>
    </row>
    <row r="118" spans="1:16" ht="21">
      <c r="A118" s="268"/>
      <c r="B118" s="87"/>
      <c r="C118" s="270"/>
      <c r="D118" s="270"/>
      <c r="E118" s="270"/>
      <c r="F118" s="270"/>
      <c r="G118" s="86"/>
      <c r="H118" s="6"/>
      <c r="I118" s="6"/>
      <c r="K118" s="6"/>
      <c r="O118" s="9"/>
      <c r="P118" s="3"/>
    </row>
    <row r="119" spans="1:16" ht="21">
      <c r="A119" s="268"/>
      <c r="B119" s="87"/>
      <c r="C119" s="270"/>
      <c r="D119" s="270"/>
      <c r="E119" s="270"/>
      <c r="F119" s="270"/>
      <c r="G119" s="86"/>
      <c r="H119" s="6"/>
      <c r="I119" s="6"/>
      <c r="K119" s="6"/>
      <c r="O119" s="9"/>
      <c r="P119" s="3"/>
    </row>
    <row r="120" spans="1:16" ht="21.75" thickBot="1">
      <c r="A120" s="275"/>
      <c r="B120" s="276"/>
      <c r="C120" s="353"/>
      <c r="D120" s="353"/>
      <c r="E120" s="353"/>
      <c r="F120" s="353"/>
      <c r="G120" s="354"/>
      <c r="H120" s="6"/>
      <c r="I120" s="6"/>
      <c r="K120" s="6"/>
      <c r="O120" s="9"/>
      <c r="P120" s="3"/>
    </row>
    <row r="121" spans="1:16" ht="21" hidden="1">
      <c r="C121" s="6"/>
      <c r="D121" s="6"/>
      <c r="E121" s="6"/>
      <c r="F121" s="6"/>
      <c r="G121" s="6"/>
      <c r="H121" s="6"/>
      <c r="I121" s="6"/>
      <c r="K121" s="6"/>
      <c r="O121" s="9"/>
      <c r="P121" s="3"/>
    </row>
    <row r="122" spans="1:16" ht="21" hidden="1">
      <c r="C122" s="6"/>
      <c r="D122" s="6"/>
      <c r="E122" s="6"/>
      <c r="F122" s="6"/>
      <c r="G122" s="6"/>
      <c r="H122" s="6"/>
      <c r="I122" s="6"/>
      <c r="K122" s="6"/>
      <c r="O122" s="9"/>
      <c r="P122" s="3"/>
    </row>
    <row r="123" spans="1:16" ht="21" hidden="1">
      <c r="C123" s="6"/>
      <c r="D123" s="6"/>
      <c r="E123" s="6"/>
      <c r="F123" s="6"/>
      <c r="G123" s="6"/>
      <c r="H123" s="6"/>
      <c r="I123" s="6"/>
      <c r="K123" s="6"/>
      <c r="O123" s="9"/>
      <c r="P123" s="3"/>
    </row>
    <row r="124" spans="1:16" ht="21" hidden="1">
      <c r="C124" s="6"/>
      <c r="D124" s="6"/>
      <c r="E124" s="6"/>
      <c r="F124" s="6"/>
      <c r="G124" s="6"/>
      <c r="H124" s="6"/>
      <c r="I124" s="6"/>
      <c r="K124" s="6"/>
      <c r="O124" s="9"/>
      <c r="P124" s="3"/>
    </row>
    <row r="125" spans="1:16" ht="21" hidden="1">
      <c r="C125" s="6"/>
      <c r="D125" s="6"/>
      <c r="E125" s="6"/>
      <c r="F125" s="6"/>
      <c r="G125" s="6"/>
      <c r="H125" s="6"/>
      <c r="I125" s="6"/>
      <c r="K125" s="6"/>
      <c r="O125" s="9"/>
      <c r="P125" s="3"/>
    </row>
    <row r="126" spans="1:16" ht="21" hidden="1">
      <c r="C126" s="6"/>
      <c r="D126" s="6"/>
      <c r="E126" s="6"/>
      <c r="F126" s="6"/>
      <c r="G126" s="6"/>
      <c r="H126" s="6"/>
      <c r="I126" s="6"/>
      <c r="K126" s="6"/>
      <c r="O126" s="9"/>
      <c r="P126" s="3"/>
    </row>
    <row r="127" spans="1:16" ht="21" hidden="1">
      <c r="C127" s="6"/>
      <c r="D127" s="6"/>
      <c r="E127" s="6"/>
      <c r="F127" s="6"/>
      <c r="G127" s="6"/>
      <c r="H127" s="6"/>
      <c r="I127" s="6"/>
      <c r="K127" s="6"/>
      <c r="O127" s="9"/>
      <c r="P127" s="3"/>
    </row>
    <row r="128" spans="1:16" ht="21" hidden="1">
      <c r="C128" s="6"/>
      <c r="D128" s="6"/>
      <c r="E128" s="6"/>
      <c r="F128" s="6"/>
      <c r="G128" s="6"/>
      <c r="H128" s="6"/>
      <c r="I128" s="6"/>
      <c r="K128" s="6"/>
      <c r="O128" s="9"/>
      <c r="P128" s="3"/>
    </row>
    <row r="129" spans="2:31" ht="21" hidden="1">
      <c r="C129" s="6"/>
      <c r="D129" s="129"/>
      <c r="E129" s="227">
        <f>+D41</f>
        <v>0</v>
      </c>
      <c r="F129" s="6"/>
      <c r="G129" s="6"/>
      <c r="H129" s="6"/>
      <c r="I129" s="6"/>
      <c r="K129" s="6"/>
      <c r="O129" s="9"/>
      <c r="P129" s="3"/>
    </row>
    <row r="130" spans="2:31" ht="21" hidden="1">
      <c r="B130" s="228">
        <f>+$K$37-$Q$134</f>
        <v>-0.1</v>
      </c>
      <c r="C130" s="5">
        <f>+ABS($B130-$C$11)</f>
        <v>0.1</v>
      </c>
      <c r="D130" s="5">
        <f>+ABS($B130-$C$13)</f>
        <v>0.1</v>
      </c>
      <c r="E130" s="5">
        <f>3.14/180*C130</f>
        <v>1.7444444444444447E-3</v>
      </c>
      <c r="F130" s="5">
        <f>3.14/180*D130</f>
        <v>1.7444444444444447E-3</v>
      </c>
      <c r="G130" s="6">
        <f t="shared" ref="G130:G146" si="19">IF( $E$11&lt;&gt;0,(+$F$11*$F$11/$E$11)/( 1- $D$22*COS(E130)),0)</f>
        <v>0</v>
      </c>
      <c r="H130" s="6">
        <f>IF( $E$13&lt;&gt;0,(+$F$13*$F$13/$E$13)/( 1- $D$24*COS(F130)),0)</f>
        <v>0</v>
      </c>
      <c r="I130" s="6">
        <f>+ABS(G130-H130)</f>
        <v>0</v>
      </c>
      <c r="J130" s="5">
        <f>+IF( I130=$I$147,B130,0)</f>
        <v>-0.1</v>
      </c>
      <c r="K130" s="6"/>
      <c r="O130" s="9"/>
      <c r="P130" s="3"/>
    </row>
    <row r="131" spans="2:31" hidden="1">
      <c r="B131" s="228">
        <f>+$K$37-$R$134</f>
        <v>-0.2</v>
      </c>
      <c r="C131" s="5">
        <f t="shared" ref="C131:C146" si="20">+ABS(B131-$C$11)</f>
        <v>0.2</v>
      </c>
      <c r="D131" s="5">
        <f t="shared" ref="D131:D146" si="21">+ABS($B131-$C$13)</f>
        <v>0.2</v>
      </c>
      <c r="E131" s="5">
        <f t="shared" ref="E131:F146" si="22">3.14/180*C131</f>
        <v>3.4888888888888895E-3</v>
      </c>
      <c r="F131" s="5">
        <f t="shared" si="22"/>
        <v>3.4888888888888895E-3</v>
      </c>
      <c r="G131" s="6">
        <f t="shared" si="19"/>
        <v>0</v>
      </c>
      <c r="H131" s="6">
        <f t="shared" ref="H131:H146" si="23">IF( $E$13&lt;&gt;0,(+$F$13*$F$13/$E$13)/( 1- $D$24*COS(F131)),0)</f>
        <v>0</v>
      </c>
      <c r="I131" s="6">
        <f t="shared" ref="I131:I146" si="24">+ABS(G131-H131)</f>
        <v>0</v>
      </c>
      <c r="J131" s="5">
        <f t="shared" ref="J131:J146" si="25">+IF( I131=$I$147,B131,0)</f>
        <v>-0.2</v>
      </c>
      <c r="L131" s="5"/>
      <c r="M131" s="5"/>
      <c r="N131" s="5"/>
      <c r="O131" s="5"/>
    </row>
    <row r="132" spans="2:31" ht="21" hidden="1">
      <c r="B132" s="228">
        <f>+$K$37-$S$134</f>
        <v>-0.3</v>
      </c>
      <c r="C132" s="5">
        <f t="shared" si="20"/>
        <v>0.3</v>
      </c>
      <c r="D132" s="5">
        <f t="shared" si="21"/>
        <v>0.3</v>
      </c>
      <c r="E132" s="5">
        <f t="shared" si="22"/>
        <v>5.2333333333333338E-3</v>
      </c>
      <c r="F132" s="5">
        <f t="shared" si="22"/>
        <v>5.2333333333333338E-3</v>
      </c>
      <c r="G132" s="6">
        <f t="shared" si="19"/>
        <v>0</v>
      </c>
      <c r="H132" s="6">
        <f t="shared" si="23"/>
        <v>0</v>
      </c>
      <c r="I132" s="6">
        <f t="shared" si="24"/>
        <v>0</v>
      </c>
      <c r="J132" s="5">
        <f t="shared" si="25"/>
        <v>-0.3</v>
      </c>
      <c r="K132" s="6"/>
      <c r="O132" s="9"/>
      <c r="P132" s="3"/>
    </row>
    <row r="133" spans="2:31" ht="21" hidden="1">
      <c r="B133" s="228">
        <f>+$K$37-$T$134</f>
        <v>-0.4</v>
      </c>
      <c r="C133" s="5">
        <f t="shared" si="20"/>
        <v>0.4</v>
      </c>
      <c r="D133" s="5">
        <f t="shared" si="21"/>
        <v>0.4</v>
      </c>
      <c r="E133" s="5">
        <f t="shared" si="22"/>
        <v>6.9777777777777789E-3</v>
      </c>
      <c r="F133" s="5">
        <f t="shared" si="22"/>
        <v>6.9777777777777789E-3</v>
      </c>
      <c r="G133" s="6">
        <f t="shared" si="19"/>
        <v>0</v>
      </c>
      <c r="H133" s="6">
        <f t="shared" si="23"/>
        <v>0</v>
      </c>
      <c r="I133" s="6">
        <f t="shared" si="24"/>
        <v>0</v>
      </c>
      <c r="J133" s="5">
        <f t="shared" si="25"/>
        <v>-0.4</v>
      </c>
      <c r="K133" s="6"/>
      <c r="O133" s="9"/>
      <c r="P133" s="239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</row>
    <row r="134" spans="2:31" ht="21" hidden="1">
      <c r="B134" s="228">
        <f>+$K$37-$U$134</f>
        <v>-0.5</v>
      </c>
      <c r="C134" s="5">
        <f t="shared" si="20"/>
        <v>0.5</v>
      </c>
      <c r="D134" s="5">
        <f t="shared" si="21"/>
        <v>0.5</v>
      </c>
      <c r="E134" s="5">
        <f t="shared" si="22"/>
        <v>8.7222222222222232E-3</v>
      </c>
      <c r="F134" s="5">
        <f t="shared" si="22"/>
        <v>8.7222222222222232E-3</v>
      </c>
      <c r="G134" s="6">
        <f t="shared" si="19"/>
        <v>0</v>
      </c>
      <c r="H134" s="6">
        <f t="shared" si="23"/>
        <v>0</v>
      </c>
      <c r="I134" s="6">
        <f t="shared" si="24"/>
        <v>0</v>
      </c>
      <c r="J134" s="5">
        <f t="shared" si="25"/>
        <v>-0.5</v>
      </c>
      <c r="K134" s="6"/>
      <c r="O134" s="9"/>
      <c r="P134" s="239"/>
      <c r="Q134" s="241">
        <v>0.1</v>
      </c>
      <c r="R134" s="242">
        <v>0.2</v>
      </c>
      <c r="S134" s="242">
        <v>0.3</v>
      </c>
      <c r="T134" s="241">
        <v>0.4</v>
      </c>
      <c r="U134" s="242">
        <v>0.5</v>
      </c>
      <c r="V134" s="242">
        <v>0.6</v>
      </c>
      <c r="W134" s="241">
        <v>0.7</v>
      </c>
      <c r="X134" s="242">
        <v>0.8</v>
      </c>
      <c r="Y134" s="242">
        <v>0.9</v>
      </c>
      <c r="Z134" s="240"/>
      <c r="AA134" s="240"/>
      <c r="AB134" s="240"/>
      <c r="AC134" s="240"/>
      <c r="AD134" s="240"/>
      <c r="AE134" s="240"/>
    </row>
    <row r="135" spans="2:31" ht="21" hidden="1">
      <c r="B135" s="228">
        <f>+$K$37-$V$134</f>
        <v>-0.6</v>
      </c>
      <c r="C135" s="5">
        <f t="shared" si="20"/>
        <v>0.6</v>
      </c>
      <c r="D135" s="5">
        <f t="shared" si="21"/>
        <v>0.6</v>
      </c>
      <c r="E135" s="5">
        <f t="shared" si="22"/>
        <v>1.0466666666666668E-2</v>
      </c>
      <c r="F135" s="5">
        <f t="shared" si="22"/>
        <v>1.0466666666666668E-2</v>
      </c>
      <c r="G135" s="6">
        <f t="shared" si="19"/>
        <v>0</v>
      </c>
      <c r="H135" s="6">
        <f t="shared" si="23"/>
        <v>0</v>
      </c>
      <c r="I135" s="6">
        <f t="shared" si="24"/>
        <v>0</v>
      </c>
      <c r="J135" s="5">
        <f t="shared" si="25"/>
        <v>-0.6</v>
      </c>
      <c r="K135" s="6"/>
      <c r="O135" s="9"/>
      <c r="P135" s="239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</row>
    <row r="136" spans="2:31" ht="21" hidden="1">
      <c r="B136" s="228">
        <f>+$K$37-$W$134</f>
        <v>-0.7</v>
      </c>
      <c r="C136" s="5">
        <f t="shared" si="20"/>
        <v>0.7</v>
      </c>
      <c r="D136" s="5">
        <f t="shared" si="21"/>
        <v>0.7</v>
      </c>
      <c r="E136" s="5">
        <f t="shared" si="22"/>
        <v>1.2211111111111112E-2</v>
      </c>
      <c r="F136" s="5">
        <f t="shared" si="22"/>
        <v>1.2211111111111112E-2</v>
      </c>
      <c r="G136" s="6">
        <f t="shared" si="19"/>
        <v>0</v>
      </c>
      <c r="H136" s="6">
        <f t="shared" si="23"/>
        <v>0</v>
      </c>
      <c r="I136" s="6">
        <f t="shared" si="24"/>
        <v>0</v>
      </c>
      <c r="J136" s="5">
        <f t="shared" si="25"/>
        <v>-0.7</v>
      </c>
      <c r="K136" s="6"/>
      <c r="O136" s="9"/>
      <c r="P136" s="239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</row>
    <row r="137" spans="2:31" ht="21" hidden="1">
      <c r="B137" s="228">
        <f>+$K$37-$X$134</f>
        <v>-0.8</v>
      </c>
      <c r="C137" s="5">
        <f t="shared" si="20"/>
        <v>0.8</v>
      </c>
      <c r="D137" s="5">
        <f t="shared" si="21"/>
        <v>0.8</v>
      </c>
      <c r="E137" s="5">
        <f t="shared" si="22"/>
        <v>1.3955555555555558E-2</v>
      </c>
      <c r="F137" s="5">
        <f t="shared" si="22"/>
        <v>1.3955555555555558E-2</v>
      </c>
      <c r="G137" s="6">
        <f t="shared" si="19"/>
        <v>0</v>
      </c>
      <c r="H137" s="6">
        <f t="shared" si="23"/>
        <v>0</v>
      </c>
      <c r="I137" s="6">
        <f t="shared" si="24"/>
        <v>0</v>
      </c>
      <c r="J137" s="5">
        <f t="shared" si="25"/>
        <v>-0.8</v>
      </c>
      <c r="K137" s="6"/>
      <c r="O137" s="9"/>
      <c r="P137" s="3"/>
    </row>
    <row r="138" spans="2:31" ht="21" hidden="1">
      <c r="B138" s="228">
        <f>+$K$37</f>
        <v>0</v>
      </c>
      <c r="C138" s="5">
        <f t="shared" si="20"/>
        <v>0</v>
      </c>
      <c r="D138" s="5">
        <f t="shared" si="21"/>
        <v>0</v>
      </c>
      <c r="E138" s="5">
        <f t="shared" si="22"/>
        <v>0</v>
      </c>
      <c r="F138" s="5">
        <f t="shared" si="22"/>
        <v>0</v>
      </c>
      <c r="G138" s="6">
        <f t="shared" si="19"/>
        <v>0</v>
      </c>
      <c r="H138" s="6">
        <f t="shared" si="23"/>
        <v>0</v>
      </c>
      <c r="I138" s="6">
        <f t="shared" si="24"/>
        <v>0</v>
      </c>
      <c r="J138" s="5">
        <f t="shared" si="25"/>
        <v>0</v>
      </c>
      <c r="K138" s="6"/>
      <c r="O138" s="9"/>
      <c r="P138" s="3"/>
    </row>
    <row r="139" spans="2:31" ht="21" hidden="1">
      <c r="B139" s="228">
        <f>+$K$37+$Q$134</f>
        <v>0.1</v>
      </c>
      <c r="C139" s="5">
        <f t="shared" si="20"/>
        <v>0.1</v>
      </c>
      <c r="D139" s="5">
        <f t="shared" si="21"/>
        <v>0.1</v>
      </c>
      <c r="E139" s="5">
        <f t="shared" si="22"/>
        <v>1.7444444444444447E-3</v>
      </c>
      <c r="F139" s="5">
        <f t="shared" si="22"/>
        <v>1.7444444444444447E-3</v>
      </c>
      <c r="G139" s="6">
        <f t="shared" si="19"/>
        <v>0</v>
      </c>
      <c r="H139" s="6">
        <f t="shared" si="23"/>
        <v>0</v>
      </c>
      <c r="I139" s="6">
        <f t="shared" si="24"/>
        <v>0</v>
      </c>
      <c r="J139" s="5">
        <f t="shared" si="25"/>
        <v>0.1</v>
      </c>
      <c r="K139" s="6"/>
      <c r="O139" s="9"/>
      <c r="P139" s="3"/>
    </row>
    <row r="140" spans="2:31" ht="21" hidden="1">
      <c r="B140" s="228">
        <f>+$K$37+$R$134</f>
        <v>0.2</v>
      </c>
      <c r="C140" s="5">
        <f t="shared" si="20"/>
        <v>0.2</v>
      </c>
      <c r="D140" s="5">
        <f t="shared" si="21"/>
        <v>0.2</v>
      </c>
      <c r="E140" s="5">
        <f t="shared" si="22"/>
        <v>3.4888888888888895E-3</v>
      </c>
      <c r="F140" s="5">
        <f t="shared" si="22"/>
        <v>3.4888888888888895E-3</v>
      </c>
      <c r="G140" s="6">
        <f t="shared" si="19"/>
        <v>0</v>
      </c>
      <c r="H140" s="6">
        <f t="shared" si="23"/>
        <v>0</v>
      </c>
      <c r="I140" s="6">
        <f t="shared" si="24"/>
        <v>0</v>
      </c>
      <c r="J140" s="5">
        <f t="shared" si="25"/>
        <v>0.2</v>
      </c>
      <c r="K140" s="6"/>
      <c r="O140" s="9"/>
      <c r="P140" s="3"/>
    </row>
    <row r="141" spans="2:31" ht="21" hidden="1">
      <c r="B141" s="228">
        <f>+$K$37+$S$134</f>
        <v>0.3</v>
      </c>
      <c r="C141" s="5">
        <f t="shared" si="20"/>
        <v>0.3</v>
      </c>
      <c r="D141" s="5">
        <f t="shared" si="21"/>
        <v>0.3</v>
      </c>
      <c r="E141" s="5">
        <f t="shared" si="22"/>
        <v>5.2333333333333338E-3</v>
      </c>
      <c r="F141" s="5">
        <f t="shared" si="22"/>
        <v>5.2333333333333338E-3</v>
      </c>
      <c r="G141" s="6">
        <f t="shared" si="19"/>
        <v>0</v>
      </c>
      <c r="H141" s="6">
        <f t="shared" si="23"/>
        <v>0</v>
      </c>
      <c r="I141" s="6">
        <f t="shared" si="24"/>
        <v>0</v>
      </c>
      <c r="J141" s="5">
        <f t="shared" si="25"/>
        <v>0.3</v>
      </c>
      <c r="K141" s="6"/>
      <c r="O141" s="9"/>
      <c r="P141" s="3"/>
    </row>
    <row r="142" spans="2:31" ht="21" hidden="1">
      <c r="B142" s="228">
        <f>+$K$37+$T$134</f>
        <v>0.4</v>
      </c>
      <c r="C142" s="5">
        <f t="shared" si="20"/>
        <v>0.4</v>
      </c>
      <c r="D142" s="5">
        <f t="shared" si="21"/>
        <v>0.4</v>
      </c>
      <c r="E142" s="5">
        <f t="shared" si="22"/>
        <v>6.9777777777777789E-3</v>
      </c>
      <c r="F142" s="5">
        <f t="shared" si="22"/>
        <v>6.9777777777777789E-3</v>
      </c>
      <c r="G142" s="6">
        <f t="shared" si="19"/>
        <v>0</v>
      </c>
      <c r="H142" s="6">
        <f t="shared" si="23"/>
        <v>0</v>
      </c>
      <c r="I142" s="6">
        <f t="shared" si="24"/>
        <v>0</v>
      </c>
      <c r="J142" s="5">
        <f t="shared" si="25"/>
        <v>0.4</v>
      </c>
      <c r="K142" s="6"/>
      <c r="O142" s="9"/>
      <c r="P142" s="3"/>
    </row>
    <row r="143" spans="2:31" ht="21" hidden="1">
      <c r="B143" s="228">
        <f>+$K$37+$U$134</f>
        <v>0.5</v>
      </c>
      <c r="C143" s="5">
        <f t="shared" si="20"/>
        <v>0.5</v>
      </c>
      <c r="D143" s="5">
        <f t="shared" si="21"/>
        <v>0.5</v>
      </c>
      <c r="E143" s="5">
        <f t="shared" si="22"/>
        <v>8.7222222222222232E-3</v>
      </c>
      <c r="F143" s="5">
        <f t="shared" si="22"/>
        <v>8.7222222222222232E-3</v>
      </c>
      <c r="G143" s="6">
        <f t="shared" si="19"/>
        <v>0</v>
      </c>
      <c r="H143" s="6">
        <f t="shared" si="23"/>
        <v>0</v>
      </c>
      <c r="I143" s="6">
        <f t="shared" si="24"/>
        <v>0</v>
      </c>
      <c r="J143" s="5">
        <f t="shared" si="25"/>
        <v>0.5</v>
      </c>
      <c r="K143" s="6"/>
      <c r="O143" s="9"/>
      <c r="P143" s="3"/>
    </row>
    <row r="144" spans="2:31" ht="21" hidden="1">
      <c r="B144" s="228">
        <f>+$K$37+$V$134</f>
        <v>0.6</v>
      </c>
      <c r="C144" s="5">
        <f t="shared" si="20"/>
        <v>0.6</v>
      </c>
      <c r="D144" s="5">
        <f t="shared" si="21"/>
        <v>0.6</v>
      </c>
      <c r="E144" s="5">
        <f t="shared" si="22"/>
        <v>1.0466666666666668E-2</v>
      </c>
      <c r="F144" s="5">
        <f t="shared" si="22"/>
        <v>1.0466666666666668E-2</v>
      </c>
      <c r="G144" s="6">
        <f t="shared" si="19"/>
        <v>0</v>
      </c>
      <c r="H144" s="6">
        <f t="shared" si="23"/>
        <v>0</v>
      </c>
      <c r="I144" s="6">
        <f t="shared" si="24"/>
        <v>0</v>
      </c>
      <c r="J144" s="5">
        <f t="shared" si="25"/>
        <v>0.6</v>
      </c>
      <c r="K144" s="6"/>
      <c r="O144" s="9"/>
      <c r="P144" s="3"/>
    </row>
    <row r="145" spans="2:16" ht="21" hidden="1">
      <c r="B145" s="228">
        <f>+$K$37+$W$134</f>
        <v>0.7</v>
      </c>
      <c r="C145" s="5">
        <f t="shared" si="20"/>
        <v>0.7</v>
      </c>
      <c r="D145" s="5">
        <f t="shared" si="21"/>
        <v>0.7</v>
      </c>
      <c r="E145" s="5">
        <f t="shared" si="22"/>
        <v>1.2211111111111112E-2</v>
      </c>
      <c r="F145" s="5">
        <f t="shared" si="22"/>
        <v>1.2211111111111112E-2</v>
      </c>
      <c r="G145" s="6">
        <f t="shared" si="19"/>
        <v>0</v>
      </c>
      <c r="H145" s="6">
        <f t="shared" si="23"/>
        <v>0</v>
      </c>
      <c r="I145" s="6">
        <f t="shared" si="24"/>
        <v>0</v>
      </c>
      <c r="J145" s="5">
        <f t="shared" si="25"/>
        <v>0.7</v>
      </c>
      <c r="K145" s="6"/>
      <c r="O145" s="9"/>
      <c r="P145" s="3"/>
    </row>
    <row r="146" spans="2:16" ht="21" hidden="1">
      <c r="B146" s="228">
        <f>+$K$37+$X$134</f>
        <v>0.8</v>
      </c>
      <c r="C146" s="5">
        <f t="shared" si="20"/>
        <v>0.8</v>
      </c>
      <c r="D146" s="5">
        <f t="shared" si="21"/>
        <v>0.8</v>
      </c>
      <c r="E146" s="5">
        <f t="shared" si="22"/>
        <v>1.3955555555555558E-2</v>
      </c>
      <c r="F146" s="5">
        <f t="shared" si="22"/>
        <v>1.3955555555555558E-2</v>
      </c>
      <c r="G146" s="6">
        <f t="shared" si="19"/>
        <v>0</v>
      </c>
      <c r="H146" s="6">
        <f t="shared" si="23"/>
        <v>0</v>
      </c>
      <c r="I146" s="6">
        <f t="shared" si="24"/>
        <v>0</v>
      </c>
      <c r="J146" s="5">
        <f t="shared" si="25"/>
        <v>0.8</v>
      </c>
      <c r="K146" s="6"/>
      <c r="O146" s="9"/>
      <c r="P146" s="3"/>
    </row>
    <row r="147" spans="2:16" ht="21" hidden="1">
      <c r="C147" s="6"/>
      <c r="D147" s="6"/>
      <c r="E147" s="6"/>
      <c r="F147" s="6"/>
      <c r="G147" s="6"/>
      <c r="H147" s="6"/>
      <c r="I147" s="6">
        <f>MIN(I130:I146)</f>
        <v>0</v>
      </c>
      <c r="J147" s="5">
        <f>SUM(J130:J146)</f>
        <v>0</v>
      </c>
      <c r="K147" s="6"/>
      <c r="O147" s="9"/>
      <c r="P147" s="3"/>
    </row>
    <row r="148" spans="2:16" ht="21" hidden="1">
      <c r="B148" s="6"/>
      <c r="C148" s="6"/>
      <c r="D148" s="6"/>
      <c r="E148" s="6"/>
      <c r="F148" s="6"/>
      <c r="G148" s="6"/>
      <c r="H148" s="6"/>
      <c r="I148" s="6"/>
      <c r="K148" s="6"/>
      <c r="O148" s="9"/>
      <c r="P148" s="3"/>
    </row>
    <row r="149" spans="2:16" ht="21" hidden="1">
      <c r="B149" s="228" t="e">
        <f>+$K$39-$Q$134</f>
        <v>#DIV/0!</v>
      </c>
      <c r="C149" s="5" t="e">
        <f>+ABS($B149-$C$11)</f>
        <v>#DIV/0!</v>
      </c>
      <c r="D149" s="5" t="e">
        <f>+ABS($B149-$C$13)</f>
        <v>#DIV/0!</v>
      </c>
      <c r="E149" s="5" t="e">
        <f>3.14/180*C149</f>
        <v>#DIV/0!</v>
      </c>
      <c r="F149" s="5" t="e">
        <f>3.14/180*D149</f>
        <v>#DIV/0!</v>
      </c>
      <c r="G149" s="6">
        <f t="shared" ref="G149:G165" si="26">IF( $E$11&lt;&gt;0,(+$F$11*$F$11/$E$11)/( 1- $D$22*COS(E149)),0)</f>
        <v>0</v>
      </c>
      <c r="H149" s="6">
        <f>IF( $E$13&lt;&gt;0,(+$F$13*$F$13/$E$13)/( 1- $D$24*COS(F149)),0)</f>
        <v>0</v>
      </c>
      <c r="I149" s="6">
        <f>+ABS(G149-H149)</f>
        <v>0</v>
      </c>
      <c r="J149" s="5" t="e">
        <f>+IF( I149=$I$166,B149,0)</f>
        <v>#DIV/0!</v>
      </c>
      <c r="K149" s="6"/>
      <c r="O149" s="9"/>
      <c r="P149" s="3"/>
    </row>
    <row r="150" spans="2:16" ht="21" hidden="1">
      <c r="B150" s="228" t="e">
        <f>+K39-$R$134</f>
        <v>#DIV/0!</v>
      </c>
      <c r="C150" s="5" t="e">
        <f t="shared" ref="C150:C165" si="27">+ABS(B150-$C$11)</f>
        <v>#DIV/0!</v>
      </c>
      <c r="D150" s="5" t="e">
        <f t="shared" ref="D150:D165" si="28">+ABS($B150-$C$13)</f>
        <v>#DIV/0!</v>
      </c>
      <c r="E150" s="5" t="e">
        <f t="shared" ref="E150:F165" si="29">3.14/180*C150</f>
        <v>#DIV/0!</v>
      </c>
      <c r="F150" s="5" t="e">
        <f t="shared" si="29"/>
        <v>#DIV/0!</v>
      </c>
      <c r="G150" s="6">
        <f t="shared" si="26"/>
        <v>0</v>
      </c>
      <c r="H150" s="6">
        <f t="shared" ref="H150:H165" si="30">IF( $E$13&lt;&gt;0,(+$F$13*$F$13/$E$13)/( 1- $D$24*COS(F150)),0)</f>
        <v>0</v>
      </c>
      <c r="I150" s="6">
        <f t="shared" ref="I150:I165" si="31">+ABS(G150-H150)</f>
        <v>0</v>
      </c>
      <c r="J150" s="5" t="e">
        <f t="shared" ref="J150:J165" si="32">+IF( I150=$I$166,B150,0)</f>
        <v>#DIV/0!</v>
      </c>
      <c r="O150" s="9"/>
      <c r="P150" s="3"/>
    </row>
    <row r="151" spans="2:16" ht="21" hidden="1">
      <c r="B151" s="228" t="e">
        <f>+K39-$S$134</f>
        <v>#DIV/0!</v>
      </c>
      <c r="C151" s="5" t="e">
        <f t="shared" si="27"/>
        <v>#DIV/0!</v>
      </c>
      <c r="D151" s="5" t="e">
        <f t="shared" si="28"/>
        <v>#DIV/0!</v>
      </c>
      <c r="E151" s="5" t="e">
        <f t="shared" si="29"/>
        <v>#DIV/0!</v>
      </c>
      <c r="F151" s="5" t="e">
        <f t="shared" si="29"/>
        <v>#DIV/0!</v>
      </c>
      <c r="G151" s="6">
        <f t="shared" si="26"/>
        <v>0</v>
      </c>
      <c r="H151" s="6">
        <f t="shared" si="30"/>
        <v>0</v>
      </c>
      <c r="I151" s="6">
        <f t="shared" si="31"/>
        <v>0</v>
      </c>
      <c r="J151" s="5" t="e">
        <f t="shared" si="32"/>
        <v>#DIV/0!</v>
      </c>
      <c r="K151" s="6"/>
      <c r="O151" s="9"/>
      <c r="P151" s="3"/>
    </row>
    <row r="152" spans="2:16" ht="21" hidden="1">
      <c r="B152" s="228" t="e">
        <f>+K39-$T$134</f>
        <v>#DIV/0!</v>
      </c>
      <c r="C152" s="5" t="e">
        <f t="shared" si="27"/>
        <v>#DIV/0!</v>
      </c>
      <c r="D152" s="5" t="e">
        <f t="shared" si="28"/>
        <v>#DIV/0!</v>
      </c>
      <c r="E152" s="5" t="e">
        <f t="shared" si="29"/>
        <v>#DIV/0!</v>
      </c>
      <c r="F152" s="5" t="e">
        <f t="shared" si="29"/>
        <v>#DIV/0!</v>
      </c>
      <c r="G152" s="6">
        <f t="shared" si="26"/>
        <v>0</v>
      </c>
      <c r="H152" s="6">
        <f t="shared" si="30"/>
        <v>0</v>
      </c>
      <c r="I152" s="6">
        <f t="shared" si="31"/>
        <v>0</v>
      </c>
      <c r="J152" s="5" t="e">
        <f t="shared" si="32"/>
        <v>#DIV/0!</v>
      </c>
      <c r="K152" s="6"/>
      <c r="O152" s="9"/>
      <c r="P152" s="3"/>
    </row>
    <row r="153" spans="2:16" ht="21" hidden="1">
      <c r="B153" s="228" t="e">
        <f>+K39-$U$134</f>
        <v>#DIV/0!</v>
      </c>
      <c r="C153" s="5" t="e">
        <f t="shared" si="27"/>
        <v>#DIV/0!</v>
      </c>
      <c r="D153" s="5" t="e">
        <f t="shared" si="28"/>
        <v>#DIV/0!</v>
      </c>
      <c r="E153" s="5" t="e">
        <f t="shared" si="29"/>
        <v>#DIV/0!</v>
      </c>
      <c r="F153" s="5" t="e">
        <f t="shared" si="29"/>
        <v>#DIV/0!</v>
      </c>
      <c r="G153" s="6">
        <f t="shared" si="26"/>
        <v>0</v>
      </c>
      <c r="H153" s="6">
        <f t="shared" si="30"/>
        <v>0</v>
      </c>
      <c r="I153" s="6">
        <f t="shared" si="31"/>
        <v>0</v>
      </c>
      <c r="J153" s="5" t="e">
        <f t="shared" si="32"/>
        <v>#DIV/0!</v>
      </c>
      <c r="K153" s="6"/>
      <c r="O153" s="9"/>
      <c r="P153" s="3"/>
    </row>
    <row r="154" spans="2:16" ht="21" hidden="1">
      <c r="B154" s="228" t="e">
        <f>+K39-$V$134</f>
        <v>#DIV/0!</v>
      </c>
      <c r="C154" s="5" t="e">
        <f t="shared" si="27"/>
        <v>#DIV/0!</v>
      </c>
      <c r="D154" s="5" t="e">
        <f t="shared" si="28"/>
        <v>#DIV/0!</v>
      </c>
      <c r="E154" s="5" t="e">
        <f t="shared" si="29"/>
        <v>#DIV/0!</v>
      </c>
      <c r="F154" s="5" t="e">
        <f t="shared" si="29"/>
        <v>#DIV/0!</v>
      </c>
      <c r="G154" s="6">
        <f t="shared" si="26"/>
        <v>0</v>
      </c>
      <c r="H154" s="6">
        <f t="shared" si="30"/>
        <v>0</v>
      </c>
      <c r="I154" s="6">
        <f t="shared" si="31"/>
        <v>0</v>
      </c>
      <c r="J154" s="5" t="e">
        <f t="shared" si="32"/>
        <v>#DIV/0!</v>
      </c>
      <c r="K154" s="6"/>
      <c r="O154" s="9"/>
      <c r="P154" s="3"/>
    </row>
    <row r="155" spans="2:16" ht="21" hidden="1">
      <c r="B155" s="228" t="e">
        <f>+K39-$W$134</f>
        <v>#DIV/0!</v>
      </c>
      <c r="C155" s="5" t="e">
        <f t="shared" si="27"/>
        <v>#DIV/0!</v>
      </c>
      <c r="D155" s="5" t="e">
        <f t="shared" si="28"/>
        <v>#DIV/0!</v>
      </c>
      <c r="E155" s="5" t="e">
        <f t="shared" si="29"/>
        <v>#DIV/0!</v>
      </c>
      <c r="F155" s="5" t="e">
        <f t="shared" si="29"/>
        <v>#DIV/0!</v>
      </c>
      <c r="G155" s="6">
        <f t="shared" si="26"/>
        <v>0</v>
      </c>
      <c r="H155" s="6">
        <f t="shared" si="30"/>
        <v>0</v>
      </c>
      <c r="I155" s="6">
        <f t="shared" si="31"/>
        <v>0</v>
      </c>
      <c r="J155" s="5" t="e">
        <f t="shared" si="32"/>
        <v>#DIV/0!</v>
      </c>
      <c r="K155" s="6"/>
      <c r="O155" s="9"/>
      <c r="P155" s="3"/>
    </row>
    <row r="156" spans="2:16" ht="21" hidden="1">
      <c r="B156" s="228" t="e">
        <f>K39-$X$134</f>
        <v>#DIV/0!</v>
      </c>
      <c r="C156" s="5" t="e">
        <f t="shared" si="27"/>
        <v>#DIV/0!</v>
      </c>
      <c r="D156" s="5" t="e">
        <f t="shared" si="28"/>
        <v>#DIV/0!</v>
      </c>
      <c r="E156" s="5" t="e">
        <f t="shared" si="29"/>
        <v>#DIV/0!</v>
      </c>
      <c r="F156" s="5" t="e">
        <f t="shared" si="29"/>
        <v>#DIV/0!</v>
      </c>
      <c r="G156" s="6">
        <f t="shared" si="26"/>
        <v>0</v>
      </c>
      <c r="H156" s="6">
        <f t="shared" si="30"/>
        <v>0</v>
      </c>
      <c r="I156" s="6">
        <f t="shared" si="31"/>
        <v>0</v>
      </c>
      <c r="J156" s="5" t="e">
        <f t="shared" si="32"/>
        <v>#DIV/0!</v>
      </c>
      <c r="K156" s="6"/>
      <c r="O156" s="9"/>
      <c r="P156" s="3"/>
    </row>
    <row r="157" spans="2:16" ht="21" hidden="1">
      <c r="B157" s="5" t="e">
        <f>+K39</f>
        <v>#DIV/0!</v>
      </c>
      <c r="C157" s="5" t="e">
        <f>+ABS(B157-$C$11)</f>
        <v>#DIV/0!</v>
      </c>
      <c r="D157" s="5" t="e">
        <f>+ABS(B157-$C$13)</f>
        <v>#DIV/0!</v>
      </c>
      <c r="E157" s="5" t="e">
        <f t="shared" si="29"/>
        <v>#DIV/0!</v>
      </c>
      <c r="F157" s="5" t="e">
        <f t="shared" si="29"/>
        <v>#DIV/0!</v>
      </c>
      <c r="G157" s="6">
        <f t="shared" si="26"/>
        <v>0</v>
      </c>
      <c r="H157" s="6">
        <f t="shared" si="30"/>
        <v>0</v>
      </c>
      <c r="I157" s="6">
        <f t="shared" si="31"/>
        <v>0</v>
      </c>
      <c r="J157" s="5" t="e">
        <f t="shared" si="32"/>
        <v>#DIV/0!</v>
      </c>
      <c r="K157" s="6"/>
      <c r="O157" s="9"/>
      <c r="P157" s="3"/>
    </row>
    <row r="158" spans="2:16" ht="21" hidden="1">
      <c r="B158" s="228" t="e">
        <f>+K39+$Q$134</f>
        <v>#DIV/0!</v>
      </c>
      <c r="C158" s="5" t="e">
        <f t="shared" si="27"/>
        <v>#DIV/0!</v>
      </c>
      <c r="D158" s="5" t="e">
        <f t="shared" si="28"/>
        <v>#DIV/0!</v>
      </c>
      <c r="E158" s="5" t="e">
        <f t="shared" si="29"/>
        <v>#DIV/0!</v>
      </c>
      <c r="F158" s="5" t="e">
        <f t="shared" si="29"/>
        <v>#DIV/0!</v>
      </c>
      <c r="G158" s="6">
        <f t="shared" si="26"/>
        <v>0</v>
      </c>
      <c r="H158" s="6">
        <f t="shared" si="30"/>
        <v>0</v>
      </c>
      <c r="I158" s="6">
        <f t="shared" si="31"/>
        <v>0</v>
      </c>
      <c r="J158" s="5" t="e">
        <f t="shared" si="32"/>
        <v>#DIV/0!</v>
      </c>
      <c r="K158" s="6"/>
      <c r="O158" s="9"/>
      <c r="P158" s="3"/>
    </row>
    <row r="159" spans="2:16" ht="21" hidden="1">
      <c r="B159" s="228" t="e">
        <f>+K39+$R$134</f>
        <v>#DIV/0!</v>
      </c>
      <c r="C159" s="5" t="e">
        <f t="shared" si="27"/>
        <v>#DIV/0!</v>
      </c>
      <c r="D159" s="5" t="e">
        <f t="shared" si="28"/>
        <v>#DIV/0!</v>
      </c>
      <c r="E159" s="5" t="e">
        <f t="shared" si="29"/>
        <v>#DIV/0!</v>
      </c>
      <c r="F159" s="5" t="e">
        <f t="shared" si="29"/>
        <v>#DIV/0!</v>
      </c>
      <c r="G159" s="6">
        <f t="shared" si="26"/>
        <v>0</v>
      </c>
      <c r="H159" s="6">
        <f t="shared" si="30"/>
        <v>0</v>
      </c>
      <c r="I159" s="6">
        <f t="shared" si="31"/>
        <v>0</v>
      </c>
      <c r="J159" s="5" t="e">
        <f t="shared" si="32"/>
        <v>#DIV/0!</v>
      </c>
      <c r="K159" s="6"/>
      <c r="O159" s="9"/>
      <c r="P159" s="3"/>
    </row>
    <row r="160" spans="2:16" ht="21" hidden="1">
      <c r="B160" s="228" t="e">
        <f>+K39+$S$134</f>
        <v>#DIV/0!</v>
      </c>
      <c r="C160" s="5" t="e">
        <f t="shared" si="27"/>
        <v>#DIV/0!</v>
      </c>
      <c r="D160" s="5" t="e">
        <f t="shared" si="28"/>
        <v>#DIV/0!</v>
      </c>
      <c r="E160" s="5" t="e">
        <f t="shared" si="29"/>
        <v>#DIV/0!</v>
      </c>
      <c r="F160" s="5" t="e">
        <f t="shared" si="29"/>
        <v>#DIV/0!</v>
      </c>
      <c r="G160" s="6">
        <f t="shared" si="26"/>
        <v>0</v>
      </c>
      <c r="H160" s="6">
        <f t="shared" si="30"/>
        <v>0</v>
      </c>
      <c r="I160" s="6">
        <f t="shared" si="31"/>
        <v>0</v>
      </c>
      <c r="J160" s="5" t="e">
        <f t="shared" si="32"/>
        <v>#DIV/0!</v>
      </c>
      <c r="K160" s="6"/>
      <c r="O160" s="9"/>
      <c r="P160" s="3"/>
    </row>
    <row r="161" spans="2:53" ht="21" hidden="1">
      <c r="B161" s="228" t="e">
        <f>+K39+$T$134</f>
        <v>#DIV/0!</v>
      </c>
      <c r="C161" s="5" t="e">
        <f t="shared" si="27"/>
        <v>#DIV/0!</v>
      </c>
      <c r="D161" s="5" t="e">
        <f t="shared" si="28"/>
        <v>#DIV/0!</v>
      </c>
      <c r="E161" s="5" t="e">
        <f t="shared" si="29"/>
        <v>#DIV/0!</v>
      </c>
      <c r="F161" s="5" t="e">
        <f t="shared" si="29"/>
        <v>#DIV/0!</v>
      </c>
      <c r="G161" s="6">
        <f t="shared" si="26"/>
        <v>0</v>
      </c>
      <c r="H161" s="6">
        <f t="shared" si="30"/>
        <v>0</v>
      </c>
      <c r="I161" s="6">
        <f t="shared" si="31"/>
        <v>0</v>
      </c>
      <c r="J161" s="5" t="e">
        <f t="shared" si="32"/>
        <v>#DIV/0!</v>
      </c>
      <c r="K161" s="6"/>
      <c r="O161" s="9"/>
      <c r="P161" s="3"/>
    </row>
    <row r="162" spans="2:53" ht="21" hidden="1">
      <c r="B162" s="228" t="e">
        <f>+K39+$U$134</f>
        <v>#DIV/0!</v>
      </c>
      <c r="C162" s="5" t="e">
        <f t="shared" si="27"/>
        <v>#DIV/0!</v>
      </c>
      <c r="D162" s="5" t="e">
        <f t="shared" si="28"/>
        <v>#DIV/0!</v>
      </c>
      <c r="E162" s="5" t="e">
        <f t="shared" si="29"/>
        <v>#DIV/0!</v>
      </c>
      <c r="F162" s="5" t="e">
        <f t="shared" si="29"/>
        <v>#DIV/0!</v>
      </c>
      <c r="G162" s="6">
        <f t="shared" si="26"/>
        <v>0</v>
      </c>
      <c r="H162" s="6">
        <f t="shared" si="30"/>
        <v>0</v>
      </c>
      <c r="I162" s="6">
        <f t="shared" si="31"/>
        <v>0</v>
      </c>
      <c r="J162" s="5" t="e">
        <f t="shared" si="32"/>
        <v>#DIV/0!</v>
      </c>
      <c r="K162" s="6"/>
      <c r="O162" s="9"/>
      <c r="P162" s="3"/>
    </row>
    <row r="163" spans="2:53" ht="21" hidden="1">
      <c r="B163" s="228" t="e">
        <f>+K39+$V$134</f>
        <v>#DIV/0!</v>
      </c>
      <c r="C163" s="5" t="e">
        <f t="shared" si="27"/>
        <v>#DIV/0!</v>
      </c>
      <c r="D163" s="5" t="e">
        <f t="shared" si="28"/>
        <v>#DIV/0!</v>
      </c>
      <c r="E163" s="5" t="e">
        <f t="shared" si="29"/>
        <v>#DIV/0!</v>
      </c>
      <c r="F163" s="5" t="e">
        <f t="shared" si="29"/>
        <v>#DIV/0!</v>
      </c>
      <c r="G163" s="6">
        <f t="shared" si="26"/>
        <v>0</v>
      </c>
      <c r="H163" s="6">
        <f t="shared" si="30"/>
        <v>0</v>
      </c>
      <c r="I163" s="6">
        <f t="shared" si="31"/>
        <v>0</v>
      </c>
      <c r="J163" s="5" t="e">
        <f t="shared" si="32"/>
        <v>#DIV/0!</v>
      </c>
      <c r="K163" s="6"/>
      <c r="O163" s="9"/>
      <c r="P163" s="3"/>
    </row>
    <row r="164" spans="2:53" ht="21" hidden="1">
      <c r="B164" s="228" t="e">
        <f>+K39+$W$134</f>
        <v>#DIV/0!</v>
      </c>
      <c r="C164" s="5" t="e">
        <f t="shared" si="27"/>
        <v>#DIV/0!</v>
      </c>
      <c r="D164" s="5" t="e">
        <f t="shared" si="28"/>
        <v>#DIV/0!</v>
      </c>
      <c r="E164" s="5" t="e">
        <f t="shared" si="29"/>
        <v>#DIV/0!</v>
      </c>
      <c r="F164" s="5" t="e">
        <f t="shared" si="29"/>
        <v>#DIV/0!</v>
      </c>
      <c r="G164" s="6">
        <f t="shared" si="26"/>
        <v>0</v>
      </c>
      <c r="H164" s="6">
        <f t="shared" si="30"/>
        <v>0</v>
      </c>
      <c r="I164" s="6">
        <f t="shared" si="31"/>
        <v>0</v>
      </c>
      <c r="J164" s="5" t="e">
        <f t="shared" si="32"/>
        <v>#DIV/0!</v>
      </c>
      <c r="K164" s="6"/>
      <c r="O164" s="9"/>
      <c r="P164" s="3"/>
    </row>
    <row r="165" spans="2:53" ht="21" hidden="1">
      <c r="B165" s="228" t="e">
        <f>+K39+$X$134</f>
        <v>#DIV/0!</v>
      </c>
      <c r="C165" s="5" t="e">
        <f t="shared" si="27"/>
        <v>#DIV/0!</v>
      </c>
      <c r="D165" s="5" t="e">
        <f t="shared" si="28"/>
        <v>#DIV/0!</v>
      </c>
      <c r="E165" s="5" t="e">
        <f t="shared" si="29"/>
        <v>#DIV/0!</v>
      </c>
      <c r="F165" s="5" t="e">
        <f t="shared" si="29"/>
        <v>#DIV/0!</v>
      </c>
      <c r="G165" s="6">
        <f t="shared" si="26"/>
        <v>0</v>
      </c>
      <c r="H165" s="6">
        <f t="shared" si="30"/>
        <v>0</v>
      </c>
      <c r="I165" s="6">
        <f t="shared" si="31"/>
        <v>0</v>
      </c>
      <c r="J165" s="5" t="e">
        <f t="shared" si="32"/>
        <v>#DIV/0!</v>
      </c>
      <c r="K165" s="6"/>
      <c r="O165" s="9"/>
      <c r="P165" s="3"/>
    </row>
    <row r="166" spans="2:53" ht="21" hidden="1">
      <c r="C166" s="6"/>
      <c r="D166" s="6"/>
      <c r="E166" s="6"/>
      <c r="F166" s="6"/>
      <c r="G166" s="6"/>
      <c r="H166" s="6"/>
      <c r="I166" s="6">
        <f>MAX(I149:I165)</f>
        <v>0</v>
      </c>
      <c r="J166" s="5" t="e">
        <f>SUM(J149:J165)</f>
        <v>#DIV/0!</v>
      </c>
      <c r="K166" s="6"/>
      <c r="O166" s="9"/>
      <c r="P166" s="3"/>
    </row>
    <row r="167" spans="2:53" ht="21" hidden="1">
      <c r="C167" s="6"/>
      <c r="D167" s="6"/>
      <c r="E167" s="6"/>
      <c r="F167" s="6"/>
      <c r="G167" s="6"/>
      <c r="H167" s="6"/>
      <c r="I167" s="6"/>
      <c r="K167" s="6"/>
      <c r="O167" s="9"/>
      <c r="P167" s="3"/>
    </row>
    <row r="168" spans="2:53" ht="21" hidden="1">
      <c r="C168" s="6"/>
      <c r="D168" s="6"/>
      <c r="E168" s="6"/>
      <c r="F168" s="6"/>
      <c r="G168" s="6"/>
      <c r="H168" s="6"/>
      <c r="I168" s="6"/>
      <c r="K168" s="6"/>
      <c r="O168" s="9"/>
      <c r="P168" s="3"/>
    </row>
    <row r="169" spans="2:53" ht="21" hidden="1">
      <c r="C169" s="6"/>
      <c r="D169" s="6"/>
      <c r="E169" s="6"/>
      <c r="F169" s="6"/>
      <c r="G169" s="6"/>
      <c r="H169" s="6"/>
      <c r="I169" s="6"/>
      <c r="K169" s="6"/>
      <c r="O169" s="9"/>
      <c r="P169" s="3"/>
    </row>
    <row r="170" spans="2:53" ht="21" hidden="1">
      <c r="C170" s="6"/>
      <c r="D170" s="6"/>
      <c r="E170" s="6"/>
      <c r="F170" s="6"/>
      <c r="G170" s="6"/>
      <c r="H170" s="6"/>
      <c r="I170" s="6"/>
      <c r="K170" s="6"/>
      <c r="O170" s="9"/>
      <c r="P170" s="3"/>
    </row>
    <row r="171" spans="2:53" ht="21.75" hidden="1">
      <c r="C171" s="6"/>
      <c r="D171" s="6"/>
      <c r="E171" s="48" t="s">
        <v>398</v>
      </c>
      <c r="F171" s="6"/>
      <c r="G171" s="6"/>
      <c r="H171" s="35"/>
      <c r="I171" s="6"/>
      <c r="K171" s="6"/>
      <c r="O171" s="9"/>
      <c r="P171" s="3"/>
    </row>
    <row r="172" spans="2:53" ht="21" hidden="1">
      <c r="C172" s="6"/>
      <c r="D172" s="6"/>
      <c r="E172" s="6"/>
      <c r="F172" s="6"/>
      <c r="G172" s="6"/>
      <c r="H172" s="34"/>
      <c r="I172" s="33"/>
      <c r="J172" s="32"/>
      <c r="K172" s="6"/>
      <c r="L172" s="33"/>
      <c r="O172" s="9"/>
      <c r="P172" s="3"/>
    </row>
    <row r="173" spans="2:53" ht="15.75" hidden="1" thickBot="1">
      <c r="C173" s="6"/>
      <c r="D173" s="6"/>
      <c r="F173" s="32"/>
      <c r="G173" s="33"/>
      <c r="H173" s="34"/>
      <c r="I173" s="33"/>
      <c r="J173" s="32"/>
      <c r="K173" s="33"/>
      <c r="L173" s="33"/>
      <c r="O173" s="79" t="s">
        <v>397</v>
      </c>
    </row>
    <row r="174" spans="2:53" ht="20.100000000000001" hidden="1" customHeight="1" thickBot="1">
      <c r="B174" s="45">
        <v>1</v>
      </c>
      <c r="C174" s="46">
        <v>2</v>
      </c>
      <c r="D174" s="46">
        <v>3</v>
      </c>
      <c r="E174" s="46">
        <v>4</v>
      </c>
      <c r="F174" s="46">
        <v>5</v>
      </c>
      <c r="G174" s="46">
        <v>6</v>
      </c>
      <c r="H174" s="46">
        <v>7</v>
      </c>
      <c r="I174" s="46">
        <v>8</v>
      </c>
      <c r="J174" s="46">
        <v>9</v>
      </c>
      <c r="K174" s="46">
        <v>10</v>
      </c>
      <c r="L174" s="46">
        <v>11</v>
      </c>
      <c r="M174" s="47">
        <v>12</v>
      </c>
      <c r="N174" s="56"/>
      <c r="O174" s="78" t="s">
        <v>399</v>
      </c>
      <c r="AO174" s="78" t="s">
        <v>478</v>
      </c>
    </row>
    <row r="175" spans="2:53" ht="20.100000000000001" hidden="1" customHeight="1" thickTop="1">
      <c r="B175" s="43">
        <v>0</v>
      </c>
      <c r="C175" s="44" t="s">
        <v>83</v>
      </c>
      <c r="D175" s="44" t="s">
        <v>84</v>
      </c>
      <c r="E175" s="44" t="s">
        <v>85</v>
      </c>
      <c r="F175" s="44" t="s">
        <v>86</v>
      </c>
      <c r="G175" s="44" t="s">
        <v>87</v>
      </c>
      <c r="H175" s="44" t="s">
        <v>88</v>
      </c>
      <c r="I175" s="44" t="s">
        <v>89</v>
      </c>
      <c r="J175" s="44" t="s">
        <v>90</v>
      </c>
      <c r="K175" s="44" t="s">
        <v>91</v>
      </c>
      <c r="L175" s="44" t="s">
        <v>92</v>
      </c>
      <c r="M175" s="59" t="s">
        <v>93</v>
      </c>
      <c r="N175" s="57"/>
      <c r="O175" s="77" t="s">
        <v>400</v>
      </c>
      <c r="P175" s="5" t="e">
        <f t="shared" ref="P175:X203" si="33">IF(AND(B176=MIN($B176:$M176),B176=MIN($O$176:$O$234)),AB175,0)</f>
        <v>#DIV/0!</v>
      </c>
      <c r="Q175" s="5" t="e">
        <f t="shared" si="33"/>
        <v>#DIV/0!</v>
      </c>
      <c r="R175" s="5" t="e">
        <f t="shared" si="33"/>
        <v>#DIV/0!</v>
      </c>
      <c r="S175" s="5" t="e">
        <f t="shared" si="33"/>
        <v>#DIV/0!</v>
      </c>
      <c r="T175" s="5" t="e">
        <f t="shared" si="33"/>
        <v>#DIV/0!</v>
      </c>
      <c r="U175" s="5" t="e">
        <f t="shared" si="33"/>
        <v>#DIV/0!</v>
      </c>
      <c r="V175" s="5" t="e">
        <f t="shared" si="33"/>
        <v>#DIV/0!</v>
      </c>
      <c r="W175" s="5" t="e">
        <f t="shared" si="33"/>
        <v>#DIV/0!</v>
      </c>
      <c r="X175" s="5" t="e">
        <f t="shared" si="33"/>
        <v>#DIV/0!</v>
      </c>
      <c r="Y175" s="5" t="e">
        <f t="shared" ref="Y175:Y206" si="34">IF(AND(K176=MIN($B176:$M176),K176=MIN($O$176:$O$234)),AK175,0)</f>
        <v>#DIV/0!</v>
      </c>
      <c r="Z175" s="5" t="e">
        <f t="shared" ref="Z175:AA206" si="35">IF(AND(L176=MIN($B176:$M176),L176=MIN($O$176:$O$234)),AL175,0)</f>
        <v>#DIV/0!</v>
      </c>
      <c r="AA175" s="5" t="e">
        <f t="shared" si="35"/>
        <v>#DIV/0!</v>
      </c>
      <c r="AB175" s="5">
        <v>0</v>
      </c>
      <c r="AC175" s="5">
        <v>1</v>
      </c>
      <c r="AD175" s="5">
        <v>2</v>
      </c>
      <c r="AE175" s="5">
        <v>3</v>
      </c>
      <c r="AF175" s="5">
        <v>4</v>
      </c>
      <c r="AG175" s="5">
        <v>5</v>
      </c>
      <c r="AH175" s="5">
        <v>6</v>
      </c>
      <c r="AI175" s="5">
        <v>7</v>
      </c>
      <c r="AJ175" s="5">
        <v>8</v>
      </c>
      <c r="AK175" s="5">
        <v>9</v>
      </c>
      <c r="AL175" s="5">
        <v>10</v>
      </c>
      <c r="AM175" s="5">
        <v>11</v>
      </c>
      <c r="AN175" s="5"/>
      <c r="AO175" s="77" t="s">
        <v>400</v>
      </c>
      <c r="AP175" s="5" t="e">
        <f t="shared" ref="AP175:BA190" si="36">IF(AND(B176=MAX($B176:$M176),B176=MAX($AO$176:$AO$234)),AB175,0)</f>
        <v>#DIV/0!</v>
      </c>
      <c r="AQ175" s="5" t="e">
        <f t="shared" si="36"/>
        <v>#DIV/0!</v>
      </c>
      <c r="AR175" s="5" t="e">
        <f t="shared" si="36"/>
        <v>#DIV/0!</v>
      </c>
      <c r="AS175" s="5" t="e">
        <f t="shared" si="36"/>
        <v>#DIV/0!</v>
      </c>
      <c r="AT175" s="5" t="e">
        <f t="shared" si="36"/>
        <v>#DIV/0!</v>
      </c>
      <c r="AU175" s="5" t="e">
        <f t="shared" si="36"/>
        <v>#DIV/0!</v>
      </c>
      <c r="AV175" s="5" t="e">
        <f t="shared" si="36"/>
        <v>#DIV/0!</v>
      </c>
      <c r="AW175" s="5" t="e">
        <f t="shared" si="36"/>
        <v>#DIV/0!</v>
      </c>
      <c r="AX175" s="5" t="e">
        <f t="shared" si="36"/>
        <v>#DIV/0!</v>
      </c>
      <c r="AY175" s="5" t="e">
        <f t="shared" ref="AY175:AY206" si="37">IF(AND(K176=MAX($B176:$M176),K176=MAX($AO$176:$AO$234)),AK175,0)</f>
        <v>#DIV/0!</v>
      </c>
      <c r="AZ175" s="5" t="e">
        <f t="shared" si="36"/>
        <v>#DIV/0!</v>
      </c>
      <c r="BA175" s="5" t="e">
        <f t="shared" si="36"/>
        <v>#DIV/0!</v>
      </c>
    </row>
    <row r="176" spans="2:53" ht="20.100000000000001" hidden="1" customHeight="1">
      <c r="B176" s="37" t="e">
        <f>ABS(L245-L247)</f>
        <v>#DIV/0!</v>
      </c>
      <c r="C176" s="36" t="e">
        <f>ABS(L250-L252)</f>
        <v>#DIV/0!</v>
      </c>
      <c r="D176" s="36" t="e">
        <f>ABS(L255-L257)</f>
        <v>#DIV/0!</v>
      </c>
      <c r="E176" s="36" t="e">
        <f>ABS(L260-L262)</f>
        <v>#DIV/0!</v>
      </c>
      <c r="F176" s="36" t="e">
        <f>ABS(L265-L267)</f>
        <v>#DIV/0!</v>
      </c>
      <c r="G176" s="36" t="e">
        <f>ABS(L270-L272)</f>
        <v>#DIV/0!</v>
      </c>
      <c r="H176" s="36" t="e">
        <f>ABS(L275-L277)</f>
        <v>#DIV/0!</v>
      </c>
      <c r="I176" s="36" t="e">
        <f>ABS(L280-L282)</f>
        <v>#DIV/0!</v>
      </c>
      <c r="J176" s="36" t="e">
        <f>ABS(L285-L287)</f>
        <v>#DIV/0!</v>
      </c>
      <c r="K176" s="36" t="e">
        <f>ABS(L290-L292)</f>
        <v>#DIV/0!</v>
      </c>
      <c r="L176" s="36" t="e">
        <f>ABS(L295-L297)</f>
        <v>#DIV/0!</v>
      </c>
      <c r="M176" s="60" t="e">
        <f>ABS(L300-L302)</f>
        <v>#DIV/0!</v>
      </c>
      <c r="N176" s="58"/>
      <c r="O176" s="64" t="e">
        <f>MIN(B176:M176)</f>
        <v>#DIV/0!</v>
      </c>
      <c r="P176" s="5" t="e">
        <f t="shared" si="33"/>
        <v>#DIV/0!</v>
      </c>
      <c r="Q176" s="5" t="e">
        <f t="shared" si="33"/>
        <v>#DIV/0!</v>
      </c>
      <c r="R176" s="5" t="e">
        <f t="shared" si="33"/>
        <v>#DIV/0!</v>
      </c>
      <c r="S176" s="5" t="e">
        <f t="shared" si="33"/>
        <v>#DIV/0!</v>
      </c>
      <c r="T176" s="5" t="e">
        <f t="shared" si="33"/>
        <v>#DIV/0!</v>
      </c>
      <c r="U176" s="5" t="e">
        <f t="shared" si="33"/>
        <v>#DIV/0!</v>
      </c>
      <c r="V176" s="5" t="e">
        <f t="shared" si="33"/>
        <v>#DIV/0!</v>
      </c>
      <c r="W176" s="5" t="e">
        <f t="shared" si="33"/>
        <v>#DIV/0!</v>
      </c>
      <c r="X176" s="5" t="e">
        <f t="shared" si="33"/>
        <v>#DIV/0!</v>
      </c>
      <c r="Y176" s="5" t="e">
        <f t="shared" si="34"/>
        <v>#DIV/0!</v>
      </c>
      <c r="Z176" s="5" t="e">
        <f t="shared" si="35"/>
        <v>#DIV/0!</v>
      </c>
      <c r="AA176" s="5" t="e">
        <f t="shared" si="35"/>
        <v>#DIV/0!</v>
      </c>
      <c r="AM176" s="5"/>
      <c r="AN176" s="5"/>
      <c r="AO176" s="64" t="e">
        <f>MAX(B176:M176)</f>
        <v>#DIV/0!</v>
      </c>
      <c r="AP176" s="5" t="e">
        <f t="shared" si="36"/>
        <v>#DIV/0!</v>
      </c>
      <c r="AQ176" s="5" t="e">
        <f t="shared" si="36"/>
        <v>#DIV/0!</v>
      </c>
      <c r="AR176" s="5" t="e">
        <f t="shared" si="36"/>
        <v>#DIV/0!</v>
      </c>
      <c r="AS176" s="5" t="e">
        <f t="shared" si="36"/>
        <v>#DIV/0!</v>
      </c>
      <c r="AT176" s="5" t="e">
        <f t="shared" si="36"/>
        <v>#DIV/0!</v>
      </c>
      <c r="AU176" s="5" t="e">
        <f t="shared" si="36"/>
        <v>#DIV/0!</v>
      </c>
      <c r="AV176" s="5" t="e">
        <f t="shared" si="36"/>
        <v>#DIV/0!</v>
      </c>
      <c r="AW176" s="5" t="e">
        <f t="shared" si="36"/>
        <v>#DIV/0!</v>
      </c>
      <c r="AX176" s="5" t="e">
        <f t="shared" si="36"/>
        <v>#DIV/0!</v>
      </c>
      <c r="AY176" s="5" t="e">
        <f t="shared" si="37"/>
        <v>#DIV/0!</v>
      </c>
      <c r="AZ176" s="5" t="e">
        <f t="shared" si="36"/>
        <v>#DIV/0!</v>
      </c>
      <c r="BA176" s="5" t="e">
        <f t="shared" si="36"/>
        <v>#DIV/0!</v>
      </c>
    </row>
    <row r="177" spans="2:53" ht="20.100000000000001" hidden="1" customHeight="1">
      <c r="B177" s="41" t="s">
        <v>94</v>
      </c>
      <c r="C177" s="42" t="s">
        <v>95</v>
      </c>
      <c r="D177" s="42" t="s">
        <v>96</v>
      </c>
      <c r="E177" s="42" t="s">
        <v>97</v>
      </c>
      <c r="F177" s="42" t="s">
        <v>98</v>
      </c>
      <c r="G177" s="42" t="s">
        <v>99</v>
      </c>
      <c r="H177" s="42" t="s">
        <v>100</v>
      </c>
      <c r="I177" s="42" t="s">
        <v>101</v>
      </c>
      <c r="J177" s="42" t="s">
        <v>102</v>
      </c>
      <c r="K177" s="42" t="s">
        <v>103</v>
      </c>
      <c r="L177" s="42" t="s">
        <v>104</v>
      </c>
      <c r="M177" s="61" t="s">
        <v>105</v>
      </c>
      <c r="N177" s="57"/>
      <c r="O177" s="73"/>
      <c r="P177" s="5" t="e">
        <f t="shared" si="33"/>
        <v>#DIV/0!</v>
      </c>
      <c r="Q177" s="5" t="e">
        <f t="shared" si="33"/>
        <v>#DIV/0!</v>
      </c>
      <c r="R177" s="5" t="e">
        <f t="shared" si="33"/>
        <v>#DIV/0!</v>
      </c>
      <c r="S177" s="5" t="e">
        <f t="shared" si="33"/>
        <v>#DIV/0!</v>
      </c>
      <c r="T177" s="5" t="e">
        <f t="shared" si="33"/>
        <v>#DIV/0!</v>
      </c>
      <c r="U177" s="5" t="e">
        <f t="shared" si="33"/>
        <v>#DIV/0!</v>
      </c>
      <c r="V177" s="5" t="e">
        <f t="shared" si="33"/>
        <v>#DIV/0!</v>
      </c>
      <c r="W177" s="5" t="e">
        <f t="shared" si="33"/>
        <v>#DIV/0!</v>
      </c>
      <c r="X177" s="5" t="e">
        <f t="shared" si="33"/>
        <v>#DIV/0!</v>
      </c>
      <c r="Y177" s="5" t="e">
        <f t="shared" si="34"/>
        <v>#DIV/0!</v>
      </c>
      <c r="Z177" s="5" t="e">
        <f t="shared" si="35"/>
        <v>#DIV/0!</v>
      </c>
      <c r="AA177" s="5" t="e">
        <f t="shared" si="35"/>
        <v>#DIV/0!</v>
      </c>
      <c r="AB177" s="5">
        <f>+AB175+12</f>
        <v>12</v>
      </c>
      <c r="AC177" s="5">
        <f t="shared" ref="AC177:AM191" si="38">+AC175+12</f>
        <v>13</v>
      </c>
      <c r="AD177" s="5">
        <f t="shared" si="38"/>
        <v>14</v>
      </c>
      <c r="AE177" s="5">
        <f t="shared" si="38"/>
        <v>15</v>
      </c>
      <c r="AF177" s="5">
        <f t="shared" si="38"/>
        <v>16</v>
      </c>
      <c r="AG177" s="5">
        <f t="shared" si="38"/>
        <v>17</v>
      </c>
      <c r="AH177" s="5">
        <f t="shared" si="38"/>
        <v>18</v>
      </c>
      <c r="AI177" s="5">
        <f t="shared" si="38"/>
        <v>19</v>
      </c>
      <c r="AJ177" s="5">
        <f t="shared" si="38"/>
        <v>20</v>
      </c>
      <c r="AK177" s="5">
        <f t="shared" si="38"/>
        <v>21</v>
      </c>
      <c r="AL177" s="5">
        <f t="shared" si="38"/>
        <v>22</v>
      </c>
      <c r="AM177" s="5">
        <f t="shared" si="38"/>
        <v>23</v>
      </c>
      <c r="AN177" s="5"/>
      <c r="AO177" s="73"/>
      <c r="AP177" s="5" t="e">
        <f t="shared" si="36"/>
        <v>#DIV/0!</v>
      </c>
      <c r="AQ177" s="5" t="e">
        <f t="shared" si="36"/>
        <v>#DIV/0!</v>
      </c>
      <c r="AR177" s="5" t="e">
        <f t="shared" si="36"/>
        <v>#DIV/0!</v>
      </c>
      <c r="AS177" s="5" t="e">
        <f t="shared" si="36"/>
        <v>#DIV/0!</v>
      </c>
      <c r="AT177" s="5" t="e">
        <f t="shared" si="36"/>
        <v>#DIV/0!</v>
      </c>
      <c r="AU177" s="5" t="e">
        <f t="shared" si="36"/>
        <v>#DIV/0!</v>
      </c>
      <c r="AV177" s="5" t="e">
        <f t="shared" si="36"/>
        <v>#DIV/0!</v>
      </c>
      <c r="AW177" s="5" t="e">
        <f t="shared" si="36"/>
        <v>#DIV/0!</v>
      </c>
      <c r="AX177" s="5" t="e">
        <f t="shared" si="36"/>
        <v>#DIV/0!</v>
      </c>
      <c r="AY177" s="5" t="e">
        <f t="shared" si="37"/>
        <v>#DIV/0!</v>
      </c>
      <c r="AZ177" s="5" t="e">
        <f t="shared" si="36"/>
        <v>#DIV/0!</v>
      </c>
      <c r="BA177" s="5" t="e">
        <f t="shared" si="36"/>
        <v>#DIV/0!</v>
      </c>
    </row>
    <row r="178" spans="2:53" ht="20.100000000000001" hidden="1" customHeight="1">
      <c r="B178" s="37" t="e">
        <f>ABS(L305-L307)</f>
        <v>#DIV/0!</v>
      </c>
      <c r="C178" s="36" t="e">
        <f>ABS(L310-L312)</f>
        <v>#DIV/0!</v>
      </c>
      <c r="D178" s="36" t="e">
        <f>ABS(L315-L317)</f>
        <v>#DIV/0!</v>
      </c>
      <c r="E178" s="36" t="e">
        <f>ABS(L320-L322)</f>
        <v>#DIV/0!</v>
      </c>
      <c r="F178" s="36" t="e">
        <f>ABS(L325-L327)</f>
        <v>#DIV/0!</v>
      </c>
      <c r="G178" s="36" t="e">
        <f>ABS(L330-L332)</f>
        <v>#DIV/0!</v>
      </c>
      <c r="H178" s="36" t="e">
        <f>ABS(L335-L337)</f>
        <v>#DIV/0!</v>
      </c>
      <c r="I178" s="36" t="e">
        <f>ABS(L340-L342)</f>
        <v>#DIV/0!</v>
      </c>
      <c r="J178" s="36" t="e">
        <f>ABS(L345-L347)</f>
        <v>#DIV/0!</v>
      </c>
      <c r="K178" s="36" t="e">
        <f>ABS(L350-L352)</f>
        <v>#DIV/0!</v>
      </c>
      <c r="L178" s="36" t="e">
        <f>ABS(L355-L357)</f>
        <v>#DIV/0!</v>
      </c>
      <c r="M178" s="60" t="e">
        <f>ABS(L360-L362)</f>
        <v>#DIV/0!</v>
      </c>
      <c r="N178" s="58"/>
      <c r="O178" s="64" t="e">
        <f t="shared" ref="O178:O234" si="39">MIN(B178:M178)</f>
        <v>#DIV/0!</v>
      </c>
      <c r="P178" s="5" t="e">
        <f t="shared" si="33"/>
        <v>#DIV/0!</v>
      </c>
      <c r="Q178" s="5" t="e">
        <f t="shared" si="33"/>
        <v>#DIV/0!</v>
      </c>
      <c r="R178" s="5" t="e">
        <f t="shared" si="33"/>
        <v>#DIV/0!</v>
      </c>
      <c r="S178" s="5" t="e">
        <f t="shared" si="33"/>
        <v>#DIV/0!</v>
      </c>
      <c r="T178" s="5" t="e">
        <f t="shared" si="33"/>
        <v>#DIV/0!</v>
      </c>
      <c r="U178" s="5" t="e">
        <f t="shared" si="33"/>
        <v>#DIV/0!</v>
      </c>
      <c r="V178" s="5" t="e">
        <f t="shared" si="33"/>
        <v>#DIV/0!</v>
      </c>
      <c r="W178" s="5" t="e">
        <f t="shared" si="33"/>
        <v>#DIV/0!</v>
      </c>
      <c r="X178" s="5" t="e">
        <f t="shared" si="33"/>
        <v>#DIV/0!</v>
      </c>
      <c r="Y178" s="5" t="e">
        <f t="shared" si="34"/>
        <v>#DIV/0!</v>
      </c>
      <c r="Z178" s="5" t="e">
        <f t="shared" si="35"/>
        <v>#DIV/0!</v>
      </c>
      <c r="AA178" s="5" t="e">
        <f t="shared" si="35"/>
        <v>#DIV/0!</v>
      </c>
      <c r="AM178" s="5"/>
      <c r="AN178" s="5"/>
      <c r="AO178" s="64" t="e">
        <f t="shared" ref="AO178" si="40">MAX(B178:M178)</f>
        <v>#DIV/0!</v>
      </c>
      <c r="AP178" s="5" t="e">
        <f t="shared" si="36"/>
        <v>#DIV/0!</v>
      </c>
      <c r="AQ178" s="5" t="e">
        <f t="shared" si="36"/>
        <v>#DIV/0!</v>
      </c>
      <c r="AR178" s="5" t="e">
        <f t="shared" si="36"/>
        <v>#DIV/0!</v>
      </c>
      <c r="AS178" s="5" t="e">
        <f t="shared" si="36"/>
        <v>#DIV/0!</v>
      </c>
      <c r="AT178" s="5" t="e">
        <f t="shared" si="36"/>
        <v>#DIV/0!</v>
      </c>
      <c r="AU178" s="5" t="e">
        <f t="shared" si="36"/>
        <v>#DIV/0!</v>
      </c>
      <c r="AV178" s="5" t="e">
        <f t="shared" si="36"/>
        <v>#DIV/0!</v>
      </c>
      <c r="AW178" s="5" t="e">
        <f t="shared" si="36"/>
        <v>#DIV/0!</v>
      </c>
      <c r="AX178" s="5" t="e">
        <f t="shared" si="36"/>
        <v>#DIV/0!</v>
      </c>
      <c r="AY178" s="5" t="e">
        <f t="shared" si="37"/>
        <v>#DIV/0!</v>
      </c>
      <c r="AZ178" s="5" t="e">
        <f t="shared" si="36"/>
        <v>#DIV/0!</v>
      </c>
      <c r="BA178" s="5" t="e">
        <f t="shared" si="36"/>
        <v>#DIV/0!</v>
      </c>
    </row>
    <row r="179" spans="2:53" ht="20.100000000000001" hidden="1" customHeight="1">
      <c r="B179" s="41" t="s">
        <v>47</v>
      </c>
      <c r="C179" s="42" t="s">
        <v>48</v>
      </c>
      <c r="D179" s="42" t="s">
        <v>49</v>
      </c>
      <c r="E179" s="42" t="s">
        <v>50</v>
      </c>
      <c r="F179" s="42" t="s">
        <v>51</v>
      </c>
      <c r="G179" s="42" t="s">
        <v>52</v>
      </c>
      <c r="H179" s="42" t="s">
        <v>53</v>
      </c>
      <c r="I179" s="42" t="s">
        <v>54</v>
      </c>
      <c r="J179" s="42" t="s">
        <v>55</v>
      </c>
      <c r="K179" s="42" t="s">
        <v>56</v>
      </c>
      <c r="L179" s="42" t="s">
        <v>57</v>
      </c>
      <c r="M179" s="61" t="s">
        <v>58</v>
      </c>
      <c r="N179" s="57"/>
      <c r="O179" s="73"/>
      <c r="P179" s="5" t="e">
        <f t="shared" si="33"/>
        <v>#DIV/0!</v>
      </c>
      <c r="Q179" s="5" t="e">
        <f t="shared" si="33"/>
        <v>#DIV/0!</v>
      </c>
      <c r="R179" s="5" t="e">
        <f t="shared" si="33"/>
        <v>#DIV/0!</v>
      </c>
      <c r="S179" s="5" t="e">
        <f t="shared" si="33"/>
        <v>#DIV/0!</v>
      </c>
      <c r="T179" s="5" t="e">
        <f t="shared" si="33"/>
        <v>#DIV/0!</v>
      </c>
      <c r="U179" s="5" t="e">
        <f t="shared" si="33"/>
        <v>#DIV/0!</v>
      </c>
      <c r="V179" s="5" t="e">
        <f t="shared" si="33"/>
        <v>#DIV/0!</v>
      </c>
      <c r="W179" s="5" t="e">
        <f t="shared" si="33"/>
        <v>#DIV/0!</v>
      </c>
      <c r="X179" s="5" t="e">
        <f t="shared" si="33"/>
        <v>#DIV/0!</v>
      </c>
      <c r="Y179" s="5" t="e">
        <f t="shared" si="34"/>
        <v>#DIV/0!</v>
      </c>
      <c r="Z179" s="5" t="e">
        <f t="shared" si="35"/>
        <v>#DIV/0!</v>
      </c>
      <c r="AA179" s="5" t="e">
        <f t="shared" si="35"/>
        <v>#DIV/0!</v>
      </c>
      <c r="AB179" s="5">
        <f>+AB177+12</f>
        <v>24</v>
      </c>
      <c r="AC179" s="5">
        <f t="shared" si="38"/>
        <v>25</v>
      </c>
      <c r="AD179" s="5">
        <f t="shared" si="38"/>
        <v>26</v>
      </c>
      <c r="AE179" s="5">
        <f t="shared" si="38"/>
        <v>27</v>
      </c>
      <c r="AF179" s="5">
        <f t="shared" si="38"/>
        <v>28</v>
      </c>
      <c r="AG179" s="5">
        <f t="shared" si="38"/>
        <v>29</v>
      </c>
      <c r="AH179" s="5">
        <f t="shared" si="38"/>
        <v>30</v>
      </c>
      <c r="AI179" s="5">
        <f t="shared" si="38"/>
        <v>31</v>
      </c>
      <c r="AJ179" s="5">
        <f t="shared" si="38"/>
        <v>32</v>
      </c>
      <c r="AK179" s="5">
        <f t="shared" si="38"/>
        <v>33</v>
      </c>
      <c r="AL179" s="5">
        <f t="shared" si="38"/>
        <v>34</v>
      </c>
      <c r="AM179" s="5">
        <f t="shared" si="38"/>
        <v>35</v>
      </c>
      <c r="AN179" s="5"/>
      <c r="AO179" s="73"/>
      <c r="AP179" s="5" t="e">
        <f t="shared" si="36"/>
        <v>#DIV/0!</v>
      </c>
      <c r="AQ179" s="5" t="e">
        <f t="shared" si="36"/>
        <v>#DIV/0!</v>
      </c>
      <c r="AR179" s="5" t="e">
        <f t="shared" si="36"/>
        <v>#DIV/0!</v>
      </c>
      <c r="AS179" s="5" t="e">
        <f t="shared" si="36"/>
        <v>#DIV/0!</v>
      </c>
      <c r="AT179" s="5" t="e">
        <f t="shared" si="36"/>
        <v>#DIV/0!</v>
      </c>
      <c r="AU179" s="5" t="e">
        <f t="shared" si="36"/>
        <v>#DIV/0!</v>
      </c>
      <c r="AV179" s="5" t="e">
        <f t="shared" si="36"/>
        <v>#DIV/0!</v>
      </c>
      <c r="AW179" s="5" t="e">
        <f t="shared" si="36"/>
        <v>#DIV/0!</v>
      </c>
      <c r="AX179" s="5" t="e">
        <f t="shared" si="36"/>
        <v>#DIV/0!</v>
      </c>
      <c r="AY179" s="5" t="e">
        <f t="shared" si="37"/>
        <v>#DIV/0!</v>
      </c>
      <c r="AZ179" s="5" t="e">
        <f t="shared" si="36"/>
        <v>#DIV/0!</v>
      </c>
      <c r="BA179" s="5" t="e">
        <f t="shared" si="36"/>
        <v>#DIV/0!</v>
      </c>
    </row>
    <row r="180" spans="2:53" ht="20.100000000000001" hidden="1" customHeight="1">
      <c r="B180" s="37" t="e">
        <f>ABS(L365-L367)</f>
        <v>#DIV/0!</v>
      </c>
      <c r="C180" s="36" t="e">
        <f>ABS(L370-L372)</f>
        <v>#DIV/0!</v>
      </c>
      <c r="D180" s="36" t="e">
        <f>ABS(L375-L377)</f>
        <v>#DIV/0!</v>
      </c>
      <c r="E180" s="36" t="e">
        <f>ABS(L380-L382)</f>
        <v>#DIV/0!</v>
      </c>
      <c r="F180" s="36" t="e">
        <f>ABS(L385-L387)</f>
        <v>#DIV/0!</v>
      </c>
      <c r="G180" s="36" t="e">
        <f>ABS(L390-L392)</f>
        <v>#DIV/0!</v>
      </c>
      <c r="H180" s="36" t="e">
        <f>ABS(L395-L397)</f>
        <v>#DIV/0!</v>
      </c>
      <c r="I180" s="36" t="e">
        <f>ABS(L400-L402)</f>
        <v>#DIV/0!</v>
      </c>
      <c r="J180" s="36" t="e">
        <f>ABS(L405-L407)</f>
        <v>#DIV/0!</v>
      </c>
      <c r="K180" s="36" t="e">
        <f>ABS(L410-L412)</f>
        <v>#DIV/0!</v>
      </c>
      <c r="L180" s="36" t="e">
        <f>ABS(L415-L417)</f>
        <v>#DIV/0!</v>
      </c>
      <c r="M180" s="60" t="e">
        <f>ABS(L420-L422)</f>
        <v>#DIV/0!</v>
      </c>
      <c r="N180" s="58"/>
      <c r="O180" s="64" t="e">
        <f t="shared" si="39"/>
        <v>#DIV/0!</v>
      </c>
      <c r="P180" s="5" t="e">
        <f t="shared" si="33"/>
        <v>#DIV/0!</v>
      </c>
      <c r="Q180" s="5" t="e">
        <f t="shared" si="33"/>
        <v>#DIV/0!</v>
      </c>
      <c r="R180" s="5" t="e">
        <f t="shared" si="33"/>
        <v>#DIV/0!</v>
      </c>
      <c r="S180" s="5" t="e">
        <f t="shared" si="33"/>
        <v>#DIV/0!</v>
      </c>
      <c r="T180" s="5" t="e">
        <f t="shared" si="33"/>
        <v>#DIV/0!</v>
      </c>
      <c r="U180" s="5" t="e">
        <f t="shared" si="33"/>
        <v>#DIV/0!</v>
      </c>
      <c r="V180" s="5" t="e">
        <f t="shared" si="33"/>
        <v>#DIV/0!</v>
      </c>
      <c r="W180" s="5" t="e">
        <f t="shared" si="33"/>
        <v>#DIV/0!</v>
      </c>
      <c r="X180" s="5" t="e">
        <f t="shared" si="33"/>
        <v>#DIV/0!</v>
      </c>
      <c r="Y180" s="5" t="e">
        <f t="shared" si="34"/>
        <v>#DIV/0!</v>
      </c>
      <c r="Z180" s="5" t="e">
        <f t="shared" si="35"/>
        <v>#DIV/0!</v>
      </c>
      <c r="AA180" s="5" t="e">
        <f t="shared" si="35"/>
        <v>#DIV/0!</v>
      </c>
      <c r="AM180" s="5"/>
      <c r="AN180" s="5"/>
      <c r="AO180" s="64" t="e">
        <f t="shared" ref="AO180" si="41">MAX(B180:M180)</f>
        <v>#DIV/0!</v>
      </c>
      <c r="AP180" s="5" t="e">
        <f t="shared" si="36"/>
        <v>#DIV/0!</v>
      </c>
      <c r="AQ180" s="5" t="e">
        <f t="shared" si="36"/>
        <v>#DIV/0!</v>
      </c>
      <c r="AR180" s="5" t="e">
        <f t="shared" si="36"/>
        <v>#DIV/0!</v>
      </c>
      <c r="AS180" s="5" t="e">
        <f t="shared" si="36"/>
        <v>#DIV/0!</v>
      </c>
      <c r="AT180" s="5" t="e">
        <f t="shared" si="36"/>
        <v>#DIV/0!</v>
      </c>
      <c r="AU180" s="5" t="e">
        <f t="shared" si="36"/>
        <v>#DIV/0!</v>
      </c>
      <c r="AV180" s="5" t="e">
        <f t="shared" si="36"/>
        <v>#DIV/0!</v>
      </c>
      <c r="AW180" s="5" t="e">
        <f t="shared" si="36"/>
        <v>#DIV/0!</v>
      </c>
      <c r="AX180" s="5" t="e">
        <f t="shared" si="36"/>
        <v>#DIV/0!</v>
      </c>
      <c r="AY180" s="5" t="e">
        <f t="shared" si="37"/>
        <v>#DIV/0!</v>
      </c>
      <c r="AZ180" s="5" t="e">
        <f t="shared" si="36"/>
        <v>#DIV/0!</v>
      </c>
      <c r="BA180" s="5" t="e">
        <f t="shared" si="36"/>
        <v>#DIV/0!</v>
      </c>
    </row>
    <row r="181" spans="2:53" ht="20.100000000000001" hidden="1" customHeight="1">
      <c r="B181" s="41" t="s">
        <v>59</v>
      </c>
      <c r="C181" s="42" t="s">
        <v>60</v>
      </c>
      <c r="D181" s="42" t="s">
        <v>61</v>
      </c>
      <c r="E181" s="42" t="s">
        <v>62</v>
      </c>
      <c r="F181" s="42" t="s">
        <v>63</v>
      </c>
      <c r="G181" s="42" t="s">
        <v>64</v>
      </c>
      <c r="H181" s="42" t="s">
        <v>65</v>
      </c>
      <c r="I181" s="42" t="s">
        <v>66</v>
      </c>
      <c r="J181" s="42" t="s">
        <v>67</v>
      </c>
      <c r="K181" s="42" t="s">
        <v>68</v>
      </c>
      <c r="L181" s="42" t="s">
        <v>69</v>
      </c>
      <c r="M181" s="61" t="s">
        <v>70</v>
      </c>
      <c r="N181" s="57"/>
      <c r="O181" s="73"/>
      <c r="P181" s="5" t="e">
        <f t="shared" si="33"/>
        <v>#DIV/0!</v>
      </c>
      <c r="Q181" s="5" t="e">
        <f t="shared" si="33"/>
        <v>#DIV/0!</v>
      </c>
      <c r="R181" s="5" t="e">
        <f t="shared" si="33"/>
        <v>#DIV/0!</v>
      </c>
      <c r="S181" s="5" t="e">
        <f t="shared" si="33"/>
        <v>#DIV/0!</v>
      </c>
      <c r="T181" s="5" t="e">
        <f t="shared" si="33"/>
        <v>#DIV/0!</v>
      </c>
      <c r="U181" s="5" t="e">
        <f t="shared" si="33"/>
        <v>#DIV/0!</v>
      </c>
      <c r="V181" s="5" t="e">
        <f t="shared" si="33"/>
        <v>#DIV/0!</v>
      </c>
      <c r="W181" s="5" t="e">
        <f t="shared" si="33"/>
        <v>#DIV/0!</v>
      </c>
      <c r="X181" s="5" t="e">
        <f t="shared" si="33"/>
        <v>#DIV/0!</v>
      </c>
      <c r="Y181" s="5" t="e">
        <f t="shared" si="34"/>
        <v>#DIV/0!</v>
      </c>
      <c r="Z181" s="5" t="e">
        <f t="shared" si="35"/>
        <v>#DIV/0!</v>
      </c>
      <c r="AA181" s="5" t="e">
        <f t="shared" si="35"/>
        <v>#DIV/0!</v>
      </c>
      <c r="AB181" s="5">
        <f>+AB179+12</f>
        <v>36</v>
      </c>
      <c r="AC181" s="5">
        <f t="shared" si="38"/>
        <v>37</v>
      </c>
      <c r="AD181" s="5">
        <f t="shared" si="38"/>
        <v>38</v>
      </c>
      <c r="AE181" s="5">
        <f t="shared" si="38"/>
        <v>39</v>
      </c>
      <c r="AF181" s="5">
        <f t="shared" si="38"/>
        <v>40</v>
      </c>
      <c r="AG181" s="5">
        <f t="shared" si="38"/>
        <v>41</v>
      </c>
      <c r="AH181" s="5">
        <f t="shared" si="38"/>
        <v>42</v>
      </c>
      <c r="AI181" s="5">
        <f t="shared" si="38"/>
        <v>43</v>
      </c>
      <c r="AJ181" s="5">
        <f t="shared" si="38"/>
        <v>44</v>
      </c>
      <c r="AK181" s="5">
        <f t="shared" si="38"/>
        <v>45</v>
      </c>
      <c r="AL181" s="5">
        <f t="shared" si="38"/>
        <v>46</v>
      </c>
      <c r="AM181" s="5">
        <f t="shared" si="38"/>
        <v>47</v>
      </c>
      <c r="AN181" s="5"/>
      <c r="AO181" s="73"/>
      <c r="AP181" s="5" t="e">
        <f t="shared" si="36"/>
        <v>#DIV/0!</v>
      </c>
      <c r="AQ181" s="5" t="e">
        <f t="shared" si="36"/>
        <v>#DIV/0!</v>
      </c>
      <c r="AR181" s="5" t="e">
        <f t="shared" si="36"/>
        <v>#DIV/0!</v>
      </c>
      <c r="AS181" s="5" t="e">
        <f t="shared" si="36"/>
        <v>#DIV/0!</v>
      </c>
      <c r="AT181" s="5" t="e">
        <f t="shared" si="36"/>
        <v>#DIV/0!</v>
      </c>
      <c r="AU181" s="5" t="e">
        <f t="shared" si="36"/>
        <v>#DIV/0!</v>
      </c>
      <c r="AV181" s="5" t="e">
        <f t="shared" si="36"/>
        <v>#DIV/0!</v>
      </c>
      <c r="AW181" s="5" t="e">
        <f t="shared" si="36"/>
        <v>#DIV/0!</v>
      </c>
      <c r="AX181" s="5" t="e">
        <f t="shared" si="36"/>
        <v>#DIV/0!</v>
      </c>
      <c r="AY181" s="5" t="e">
        <f t="shared" si="37"/>
        <v>#DIV/0!</v>
      </c>
      <c r="AZ181" s="5" t="e">
        <f t="shared" si="36"/>
        <v>#DIV/0!</v>
      </c>
      <c r="BA181" s="5" t="e">
        <f t="shared" si="36"/>
        <v>#DIV/0!</v>
      </c>
    </row>
    <row r="182" spans="2:53" ht="20.100000000000001" hidden="1" customHeight="1">
      <c r="B182" s="37" t="e">
        <f>ABS(L425-L427)</f>
        <v>#DIV/0!</v>
      </c>
      <c r="C182" s="36" t="e">
        <f>ABS(L430-L432)</f>
        <v>#DIV/0!</v>
      </c>
      <c r="D182" s="36" t="e">
        <f>ABS(L435-L437)</f>
        <v>#DIV/0!</v>
      </c>
      <c r="E182" s="36" t="e">
        <f>ABS(L440-L442)</f>
        <v>#DIV/0!</v>
      </c>
      <c r="F182" s="36" t="e">
        <f>ABS(L445-L447)</f>
        <v>#DIV/0!</v>
      </c>
      <c r="G182" s="36" t="e">
        <f>ABS(L450-L452)</f>
        <v>#DIV/0!</v>
      </c>
      <c r="H182" s="36" t="e">
        <f>ABS(L455-L457)</f>
        <v>#DIV/0!</v>
      </c>
      <c r="I182" s="36" t="e">
        <f>ABS(L460-L462)</f>
        <v>#DIV/0!</v>
      </c>
      <c r="J182" s="36" t="e">
        <f>ABS(L465-L467)</f>
        <v>#DIV/0!</v>
      </c>
      <c r="K182" s="36" t="e">
        <f>ABS(L470-L472)</f>
        <v>#DIV/0!</v>
      </c>
      <c r="L182" s="36" t="e">
        <f>ABS(L475-L477)</f>
        <v>#DIV/0!</v>
      </c>
      <c r="M182" s="62" t="e">
        <f>ABS(L480-L482)</f>
        <v>#DIV/0!</v>
      </c>
      <c r="N182" s="58"/>
      <c r="O182" s="64" t="e">
        <f t="shared" si="39"/>
        <v>#DIV/0!</v>
      </c>
      <c r="P182" s="5" t="e">
        <f t="shared" si="33"/>
        <v>#DIV/0!</v>
      </c>
      <c r="Q182" s="5" t="e">
        <f t="shared" si="33"/>
        <v>#DIV/0!</v>
      </c>
      <c r="R182" s="5" t="e">
        <f t="shared" si="33"/>
        <v>#DIV/0!</v>
      </c>
      <c r="S182" s="5" t="e">
        <f t="shared" si="33"/>
        <v>#DIV/0!</v>
      </c>
      <c r="T182" s="5" t="e">
        <f t="shared" si="33"/>
        <v>#DIV/0!</v>
      </c>
      <c r="U182" s="5" t="e">
        <f t="shared" si="33"/>
        <v>#DIV/0!</v>
      </c>
      <c r="V182" s="5" t="e">
        <f t="shared" si="33"/>
        <v>#DIV/0!</v>
      </c>
      <c r="W182" s="5" t="e">
        <f t="shared" si="33"/>
        <v>#DIV/0!</v>
      </c>
      <c r="X182" s="5" t="e">
        <f t="shared" si="33"/>
        <v>#DIV/0!</v>
      </c>
      <c r="Y182" s="5" t="e">
        <f t="shared" si="34"/>
        <v>#DIV/0!</v>
      </c>
      <c r="Z182" s="5" t="e">
        <f t="shared" si="35"/>
        <v>#DIV/0!</v>
      </c>
      <c r="AA182" s="5" t="e">
        <f t="shared" si="35"/>
        <v>#DIV/0!</v>
      </c>
      <c r="AM182" s="5"/>
      <c r="AN182" s="5"/>
      <c r="AO182" s="64" t="e">
        <f t="shared" ref="AO182" si="42">MAX(B182:M182)</f>
        <v>#DIV/0!</v>
      </c>
      <c r="AP182" s="5" t="e">
        <f t="shared" si="36"/>
        <v>#DIV/0!</v>
      </c>
      <c r="AQ182" s="5" t="e">
        <f t="shared" si="36"/>
        <v>#DIV/0!</v>
      </c>
      <c r="AR182" s="5" t="e">
        <f t="shared" si="36"/>
        <v>#DIV/0!</v>
      </c>
      <c r="AS182" s="5" t="e">
        <f t="shared" si="36"/>
        <v>#DIV/0!</v>
      </c>
      <c r="AT182" s="5" t="e">
        <f t="shared" si="36"/>
        <v>#DIV/0!</v>
      </c>
      <c r="AU182" s="5" t="e">
        <f t="shared" si="36"/>
        <v>#DIV/0!</v>
      </c>
      <c r="AV182" s="5" t="e">
        <f t="shared" si="36"/>
        <v>#DIV/0!</v>
      </c>
      <c r="AW182" s="5" t="e">
        <f t="shared" si="36"/>
        <v>#DIV/0!</v>
      </c>
      <c r="AX182" s="5" t="e">
        <f t="shared" si="36"/>
        <v>#DIV/0!</v>
      </c>
      <c r="AY182" s="5" t="e">
        <f t="shared" si="37"/>
        <v>#DIV/0!</v>
      </c>
      <c r="AZ182" s="5" t="e">
        <f t="shared" si="36"/>
        <v>#DIV/0!</v>
      </c>
      <c r="BA182" s="5" t="e">
        <f t="shared" si="36"/>
        <v>#DIV/0!</v>
      </c>
    </row>
    <row r="183" spans="2:53" ht="20.100000000000001" hidden="1" customHeight="1">
      <c r="B183" s="41" t="s">
        <v>71</v>
      </c>
      <c r="C183" s="42" t="s">
        <v>72</v>
      </c>
      <c r="D183" s="42" t="s">
        <v>73</v>
      </c>
      <c r="E183" s="42" t="s">
        <v>74</v>
      </c>
      <c r="F183" s="42" t="s">
        <v>75</v>
      </c>
      <c r="G183" s="42" t="s">
        <v>76</v>
      </c>
      <c r="H183" s="42" t="s">
        <v>77</v>
      </c>
      <c r="I183" s="42" t="s">
        <v>78</v>
      </c>
      <c r="J183" s="42" t="s">
        <v>79</v>
      </c>
      <c r="K183" s="42" t="s">
        <v>80</v>
      </c>
      <c r="L183" s="42" t="s">
        <v>81</v>
      </c>
      <c r="M183" s="61" t="s">
        <v>82</v>
      </c>
      <c r="N183" s="57"/>
      <c r="O183" s="73"/>
      <c r="P183" s="5" t="e">
        <f t="shared" si="33"/>
        <v>#DIV/0!</v>
      </c>
      <c r="Q183" s="5" t="e">
        <f t="shared" si="33"/>
        <v>#DIV/0!</v>
      </c>
      <c r="R183" s="5" t="e">
        <f t="shared" si="33"/>
        <v>#DIV/0!</v>
      </c>
      <c r="S183" s="5" t="e">
        <f t="shared" si="33"/>
        <v>#DIV/0!</v>
      </c>
      <c r="T183" s="5" t="e">
        <f t="shared" si="33"/>
        <v>#DIV/0!</v>
      </c>
      <c r="U183" s="5" t="e">
        <f t="shared" si="33"/>
        <v>#DIV/0!</v>
      </c>
      <c r="V183" s="5" t="e">
        <f t="shared" si="33"/>
        <v>#DIV/0!</v>
      </c>
      <c r="W183" s="5" t="e">
        <f t="shared" si="33"/>
        <v>#DIV/0!</v>
      </c>
      <c r="X183" s="5" t="e">
        <f t="shared" si="33"/>
        <v>#DIV/0!</v>
      </c>
      <c r="Y183" s="5" t="e">
        <f t="shared" si="34"/>
        <v>#DIV/0!</v>
      </c>
      <c r="Z183" s="5" t="e">
        <f t="shared" si="35"/>
        <v>#DIV/0!</v>
      </c>
      <c r="AA183" s="5" t="e">
        <f t="shared" si="35"/>
        <v>#DIV/0!</v>
      </c>
      <c r="AB183" s="5">
        <f>+AB181+12</f>
        <v>48</v>
      </c>
      <c r="AC183" s="5">
        <f t="shared" si="38"/>
        <v>49</v>
      </c>
      <c r="AD183" s="5">
        <f t="shared" si="38"/>
        <v>50</v>
      </c>
      <c r="AE183" s="5">
        <f t="shared" si="38"/>
        <v>51</v>
      </c>
      <c r="AF183" s="5">
        <f t="shared" si="38"/>
        <v>52</v>
      </c>
      <c r="AG183" s="5">
        <f t="shared" si="38"/>
        <v>53</v>
      </c>
      <c r="AH183" s="5">
        <f t="shared" si="38"/>
        <v>54</v>
      </c>
      <c r="AI183" s="5">
        <f t="shared" si="38"/>
        <v>55</v>
      </c>
      <c r="AJ183" s="5">
        <f t="shared" si="38"/>
        <v>56</v>
      </c>
      <c r="AK183" s="5">
        <f t="shared" si="38"/>
        <v>57</v>
      </c>
      <c r="AL183" s="5">
        <f t="shared" si="38"/>
        <v>58</v>
      </c>
      <c r="AM183" s="5">
        <f t="shared" si="38"/>
        <v>59</v>
      </c>
      <c r="AN183" s="5"/>
      <c r="AO183" s="73"/>
      <c r="AP183" s="5" t="e">
        <f t="shared" si="36"/>
        <v>#DIV/0!</v>
      </c>
      <c r="AQ183" s="5" t="e">
        <f t="shared" si="36"/>
        <v>#DIV/0!</v>
      </c>
      <c r="AR183" s="5" t="e">
        <f t="shared" si="36"/>
        <v>#DIV/0!</v>
      </c>
      <c r="AS183" s="5" t="e">
        <f t="shared" si="36"/>
        <v>#DIV/0!</v>
      </c>
      <c r="AT183" s="5" t="e">
        <f t="shared" si="36"/>
        <v>#DIV/0!</v>
      </c>
      <c r="AU183" s="5" t="e">
        <f t="shared" si="36"/>
        <v>#DIV/0!</v>
      </c>
      <c r="AV183" s="5" t="e">
        <f t="shared" si="36"/>
        <v>#DIV/0!</v>
      </c>
      <c r="AW183" s="5" t="e">
        <f t="shared" si="36"/>
        <v>#DIV/0!</v>
      </c>
      <c r="AX183" s="5" t="e">
        <f t="shared" si="36"/>
        <v>#DIV/0!</v>
      </c>
      <c r="AY183" s="5" t="e">
        <f t="shared" si="37"/>
        <v>#DIV/0!</v>
      </c>
      <c r="AZ183" s="5" t="e">
        <f t="shared" si="36"/>
        <v>#DIV/0!</v>
      </c>
      <c r="BA183" s="5" t="e">
        <f t="shared" si="36"/>
        <v>#DIV/0!</v>
      </c>
    </row>
    <row r="184" spans="2:53" ht="20.100000000000001" hidden="1" customHeight="1">
      <c r="B184" s="37" t="e">
        <f>ABS(L485-L487)</f>
        <v>#DIV/0!</v>
      </c>
      <c r="C184" s="36" t="e">
        <f>ABS(L490-L492)</f>
        <v>#DIV/0!</v>
      </c>
      <c r="D184" s="36" t="e">
        <f>ABS(L495-L497)</f>
        <v>#DIV/0!</v>
      </c>
      <c r="E184" s="36" t="e">
        <f>ABS(L500-L502)</f>
        <v>#DIV/0!</v>
      </c>
      <c r="F184" s="36" t="e">
        <f>ABS(L505-L507)</f>
        <v>#DIV/0!</v>
      </c>
      <c r="G184" s="36" t="e">
        <f>ABS(L510-L512)</f>
        <v>#DIV/0!</v>
      </c>
      <c r="H184" s="36" t="e">
        <f>ABS(L515-L517)</f>
        <v>#DIV/0!</v>
      </c>
      <c r="I184" s="36" t="e">
        <f>ABS(L520-L522)</f>
        <v>#DIV/0!</v>
      </c>
      <c r="J184" s="36" t="e">
        <f>ABS(L525-L527)</f>
        <v>#DIV/0!</v>
      </c>
      <c r="K184" s="36" t="e">
        <f>ABS(L530-L532)</f>
        <v>#DIV/0!</v>
      </c>
      <c r="L184" s="36" t="e">
        <f>ABS(L535-L537)</f>
        <v>#DIV/0!</v>
      </c>
      <c r="M184" s="60" t="e">
        <f>ABS(L540-L542)</f>
        <v>#DIV/0!</v>
      </c>
      <c r="N184" s="58"/>
      <c r="O184" s="64" t="e">
        <f t="shared" si="39"/>
        <v>#DIV/0!</v>
      </c>
      <c r="P184" s="5" t="e">
        <f t="shared" si="33"/>
        <v>#DIV/0!</v>
      </c>
      <c r="Q184" s="5" t="e">
        <f t="shared" si="33"/>
        <v>#DIV/0!</v>
      </c>
      <c r="R184" s="5" t="e">
        <f t="shared" si="33"/>
        <v>#DIV/0!</v>
      </c>
      <c r="S184" s="5" t="e">
        <f t="shared" si="33"/>
        <v>#DIV/0!</v>
      </c>
      <c r="T184" s="5" t="e">
        <f t="shared" si="33"/>
        <v>#DIV/0!</v>
      </c>
      <c r="U184" s="5" t="e">
        <f t="shared" si="33"/>
        <v>#DIV/0!</v>
      </c>
      <c r="V184" s="5" t="e">
        <f t="shared" si="33"/>
        <v>#DIV/0!</v>
      </c>
      <c r="W184" s="5" t="e">
        <f t="shared" si="33"/>
        <v>#DIV/0!</v>
      </c>
      <c r="X184" s="5" t="e">
        <f t="shared" si="33"/>
        <v>#DIV/0!</v>
      </c>
      <c r="Y184" s="5" t="e">
        <f t="shared" si="34"/>
        <v>#DIV/0!</v>
      </c>
      <c r="Z184" s="5" t="e">
        <f t="shared" si="35"/>
        <v>#DIV/0!</v>
      </c>
      <c r="AA184" s="5" t="e">
        <f t="shared" si="35"/>
        <v>#DIV/0!</v>
      </c>
      <c r="AM184" s="5"/>
      <c r="AN184" s="5"/>
      <c r="AO184" s="64" t="e">
        <f t="shared" ref="AO184" si="43">MAX(B184:M184)</f>
        <v>#DIV/0!</v>
      </c>
      <c r="AP184" s="5" t="e">
        <f t="shared" si="36"/>
        <v>#DIV/0!</v>
      </c>
      <c r="AQ184" s="5" t="e">
        <f t="shared" si="36"/>
        <v>#DIV/0!</v>
      </c>
      <c r="AR184" s="5" t="e">
        <f t="shared" si="36"/>
        <v>#DIV/0!</v>
      </c>
      <c r="AS184" s="5" t="e">
        <f t="shared" si="36"/>
        <v>#DIV/0!</v>
      </c>
      <c r="AT184" s="5" t="e">
        <f t="shared" si="36"/>
        <v>#DIV/0!</v>
      </c>
      <c r="AU184" s="5" t="e">
        <f t="shared" si="36"/>
        <v>#DIV/0!</v>
      </c>
      <c r="AV184" s="5" t="e">
        <f t="shared" si="36"/>
        <v>#DIV/0!</v>
      </c>
      <c r="AW184" s="5" t="e">
        <f t="shared" si="36"/>
        <v>#DIV/0!</v>
      </c>
      <c r="AX184" s="5" t="e">
        <f t="shared" si="36"/>
        <v>#DIV/0!</v>
      </c>
      <c r="AY184" s="5" t="e">
        <f t="shared" si="37"/>
        <v>#DIV/0!</v>
      </c>
      <c r="AZ184" s="5" t="e">
        <f t="shared" si="36"/>
        <v>#DIV/0!</v>
      </c>
      <c r="BA184" s="5" t="e">
        <f t="shared" si="36"/>
        <v>#DIV/0!</v>
      </c>
    </row>
    <row r="185" spans="2:53" ht="20.100000000000001" hidden="1" customHeight="1">
      <c r="B185" s="41" t="s">
        <v>106</v>
      </c>
      <c r="C185" s="42" t="s">
        <v>107</v>
      </c>
      <c r="D185" s="42" t="s">
        <v>108</v>
      </c>
      <c r="E185" s="42" t="s">
        <v>109</v>
      </c>
      <c r="F185" s="42" t="s">
        <v>110</v>
      </c>
      <c r="G185" s="42" t="s">
        <v>111</v>
      </c>
      <c r="H185" s="42" t="s">
        <v>112</v>
      </c>
      <c r="I185" s="42" t="s">
        <v>113</v>
      </c>
      <c r="J185" s="42" t="s">
        <v>114</v>
      </c>
      <c r="K185" s="42" t="s">
        <v>115</v>
      </c>
      <c r="L185" s="42" t="s">
        <v>116</v>
      </c>
      <c r="M185" s="61" t="s">
        <v>117</v>
      </c>
      <c r="N185" s="57"/>
      <c r="O185" s="73"/>
      <c r="P185" s="5" t="e">
        <f t="shared" si="33"/>
        <v>#DIV/0!</v>
      </c>
      <c r="Q185" s="5" t="e">
        <f t="shared" si="33"/>
        <v>#DIV/0!</v>
      </c>
      <c r="R185" s="5" t="e">
        <f t="shared" si="33"/>
        <v>#DIV/0!</v>
      </c>
      <c r="S185" s="5" t="e">
        <f t="shared" si="33"/>
        <v>#DIV/0!</v>
      </c>
      <c r="T185" s="5" t="e">
        <f t="shared" si="33"/>
        <v>#DIV/0!</v>
      </c>
      <c r="U185" s="5" t="e">
        <f t="shared" si="33"/>
        <v>#DIV/0!</v>
      </c>
      <c r="V185" s="5" t="e">
        <f t="shared" si="33"/>
        <v>#DIV/0!</v>
      </c>
      <c r="W185" s="5" t="e">
        <f t="shared" si="33"/>
        <v>#DIV/0!</v>
      </c>
      <c r="X185" s="5" t="e">
        <f t="shared" si="33"/>
        <v>#DIV/0!</v>
      </c>
      <c r="Y185" s="5" t="e">
        <f t="shared" si="34"/>
        <v>#DIV/0!</v>
      </c>
      <c r="Z185" s="5" t="e">
        <f t="shared" si="35"/>
        <v>#DIV/0!</v>
      </c>
      <c r="AA185" s="5" t="e">
        <f t="shared" si="35"/>
        <v>#DIV/0!</v>
      </c>
      <c r="AB185" s="5">
        <f>+AB183+12</f>
        <v>60</v>
      </c>
      <c r="AC185" s="5">
        <f t="shared" si="38"/>
        <v>61</v>
      </c>
      <c r="AD185" s="5">
        <f t="shared" si="38"/>
        <v>62</v>
      </c>
      <c r="AE185" s="5">
        <f t="shared" si="38"/>
        <v>63</v>
      </c>
      <c r="AF185" s="5">
        <f t="shared" si="38"/>
        <v>64</v>
      </c>
      <c r="AG185" s="5">
        <f t="shared" si="38"/>
        <v>65</v>
      </c>
      <c r="AH185" s="5">
        <f t="shared" si="38"/>
        <v>66</v>
      </c>
      <c r="AI185" s="5">
        <f t="shared" si="38"/>
        <v>67</v>
      </c>
      <c r="AJ185" s="5">
        <f t="shared" si="38"/>
        <v>68</v>
      </c>
      <c r="AK185" s="5">
        <f t="shared" si="38"/>
        <v>69</v>
      </c>
      <c r="AL185" s="5">
        <f t="shared" si="38"/>
        <v>70</v>
      </c>
      <c r="AM185" s="5">
        <f t="shared" si="38"/>
        <v>71</v>
      </c>
      <c r="AN185" s="5"/>
      <c r="AO185" s="73"/>
      <c r="AP185" s="5" t="e">
        <f t="shared" si="36"/>
        <v>#DIV/0!</v>
      </c>
      <c r="AQ185" s="5" t="e">
        <f t="shared" si="36"/>
        <v>#DIV/0!</v>
      </c>
      <c r="AR185" s="5" t="e">
        <f t="shared" si="36"/>
        <v>#DIV/0!</v>
      </c>
      <c r="AS185" s="5" t="e">
        <f t="shared" si="36"/>
        <v>#DIV/0!</v>
      </c>
      <c r="AT185" s="5" t="e">
        <f t="shared" si="36"/>
        <v>#DIV/0!</v>
      </c>
      <c r="AU185" s="5" t="e">
        <f t="shared" si="36"/>
        <v>#DIV/0!</v>
      </c>
      <c r="AV185" s="5" t="e">
        <f t="shared" si="36"/>
        <v>#DIV/0!</v>
      </c>
      <c r="AW185" s="5" t="e">
        <f t="shared" si="36"/>
        <v>#DIV/0!</v>
      </c>
      <c r="AX185" s="5" t="e">
        <f t="shared" si="36"/>
        <v>#DIV/0!</v>
      </c>
      <c r="AY185" s="5" t="e">
        <f t="shared" si="37"/>
        <v>#DIV/0!</v>
      </c>
      <c r="AZ185" s="5" t="e">
        <f t="shared" si="36"/>
        <v>#DIV/0!</v>
      </c>
      <c r="BA185" s="5" t="e">
        <f t="shared" si="36"/>
        <v>#DIV/0!</v>
      </c>
    </row>
    <row r="186" spans="2:53" ht="20.100000000000001" hidden="1" customHeight="1">
      <c r="B186" s="37" t="e">
        <f>ABS(L545-L547)</f>
        <v>#DIV/0!</v>
      </c>
      <c r="C186" s="36" t="e">
        <f>ABS(L550-L552)</f>
        <v>#DIV/0!</v>
      </c>
      <c r="D186" s="36" t="e">
        <f>ABS(L555-L557)</f>
        <v>#DIV/0!</v>
      </c>
      <c r="E186" s="36" t="e">
        <f>ABS(L560-L562)</f>
        <v>#DIV/0!</v>
      </c>
      <c r="F186" s="36" t="e">
        <f>ABS(L565-L567)</f>
        <v>#DIV/0!</v>
      </c>
      <c r="G186" s="36" t="e">
        <f>ABS(L570-L572)</f>
        <v>#DIV/0!</v>
      </c>
      <c r="H186" s="36" t="e">
        <f>ABS(L575-L577)</f>
        <v>#DIV/0!</v>
      </c>
      <c r="I186" s="36" t="e">
        <f>ABS(L580-L582)</f>
        <v>#DIV/0!</v>
      </c>
      <c r="J186" s="36" t="e">
        <f>ABS(L585-L587)</f>
        <v>#DIV/0!</v>
      </c>
      <c r="K186" s="36" t="e">
        <f>ABS(L590-L592)</f>
        <v>#DIV/0!</v>
      </c>
      <c r="L186" s="36" t="e">
        <f>ABS(L595-L597)</f>
        <v>#DIV/0!</v>
      </c>
      <c r="M186" s="60" t="e">
        <f>ABS(L600-L602)</f>
        <v>#DIV/0!</v>
      </c>
      <c r="N186" s="58"/>
      <c r="O186" s="64" t="e">
        <f t="shared" si="39"/>
        <v>#DIV/0!</v>
      </c>
      <c r="P186" s="5" t="e">
        <f t="shared" si="33"/>
        <v>#DIV/0!</v>
      </c>
      <c r="Q186" s="5" t="e">
        <f t="shared" si="33"/>
        <v>#DIV/0!</v>
      </c>
      <c r="R186" s="5" t="e">
        <f t="shared" si="33"/>
        <v>#DIV/0!</v>
      </c>
      <c r="S186" s="5" t="e">
        <f t="shared" si="33"/>
        <v>#DIV/0!</v>
      </c>
      <c r="T186" s="5" t="e">
        <f t="shared" si="33"/>
        <v>#DIV/0!</v>
      </c>
      <c r="U186" s="5" t="e">
        <f t="shared" si="33"/>
        <v>#DIV/0!</v>
      </c>
      <c r="V186" s="5" t="e">
        <f t="shared" si="33"/>
        <v>#DIV/0!</v>
      </c>
      <c r="W186" s="5" t="e">
        <f t="shared" si="33"/>
        <v>#DIV/0!</v>
      </c>
      <c r="X186" s="5" t="e">
        <f t="shared" si="33"/>
        <v>#DIV/0!</v>
      </c>
      <c r="Y186" s="5" t="e">
        <f t="shared" si="34"/>
        <v>#DIV/0!</v>
      </c>
      <c r="Z186" s="5" t="e">
        <f t="shared" si="35"/>
        <v>#DIV/0!</v>
      </c>
      <c r="AA186" s="5" t="e">
        <f t="shared" si="35"/>
        <v>#DIV/0!</v>
      </c>
      <c r="AM186" s="5"/>
      <c r="AN186" s="5"/>
      <c r="AO186" s="64" t="e">
        <f t="shared" ref="AO186" si="44">MAX(B186:M186)</f>
        <v>#DIV/0!</v>
      </c>
      <c r="AP186" s="5" t="e">
        <f t="shared" si="36"/>
        <v>#DIV/0!</v>
      </c>
      <c r="AQ186" s="5" t="e">
        <f t="shared" si="36"/>
        <v>#DIV/0!</v>
      </c>
      <c r="AR186" s="5" t="e">
        <f t="shared" si="36"/>
        <v>#DIV/0!</v>
      </c>
      <c r="AS186" s="5" t="e">
        <f t="shared" si="36"/>
        <v>#DIV/0!</v>
      </c>
      <c r="AT186" s="5" t="e">
        <f t="shared" si="36"/>
        <v>#DIV/0!</v>
      </c>
      <c r="AU186" s="5" t="e">
        <f t="shared" si="36"/>
        <v>#DIV/0!</v>
      </c>
      <c r="AV186" s="5" t="e">
        <f t="shared" si="36"/>
        <v>#DIV/0!</v>
      </c>
      <c r="AW186" s="5" t="e">
        <f t="shared" si="36"/>
        <v>#DIV/0!</v>
      </c>
      <c r="AX186" s="5" t="e">
        <f t="shared" si="36"/>
        <v>#DIV/0!</v>
      </c>
      <c r="AY186" s="5" t="e">
        <f t="shared" si="37"/>
        <v>#DIV/0!</v>
      </c>
      <c r="AZ186" s="5" t="e">
        <f t="shared" si="36"/>
        <v>#DIV/0!</v>
      </c>
      <c r="BA186" s="5" t="e">
        <f t="shared" si="36"/>
        <v>#DIV/0!</v>
      </c>
    </row>
    <row r="187" spans="2:53" ht="20.100000000000001" hidden="1" customHeight="1">
      <c r="B187" s="41" t="s">
        <v>118</v>
      </c>
      <c r="C187" s="42" t="s">
        <v>119</v>
      </c>
      <c r="D187" s="42" t="s">
        <v>120</v>
      </c>
      <c r="E187" s="42" t="s">
        <v>121</v>
      </c>
      <c r="F187" s="42" t="s">
        <v>122</v>
      </c>
      <c r="G187" s="42" t="s">
        <v>123</v>
      </c>
      <c r="H187" s="42" t="s">
        <v>124</v>
      </c>
      <c r="I187" s="42" t="s">
        <v>125</v>
      </c>
      <c r="J187" s="42" t="s">
        <v>126</v>
      </c>
      <c r="K187" s="42" t="s">
        <v>127</v>
      </c>
      <c r="L187" s="42" t="s">
        <v>128</v>
      </c>
      <c r="M187" s="61" t="s">
        <v>129</v>
      </c>
      <c r="N187" s="57"/>
      <c r="O187" s="73"/>
      <c r="P187" s="5" t="e">
        <f t="shared" si="33"/>
        <v>#DIV/0!</v>
      </c>
      <c r="Q187" s="5" t="e">
        <f t="shared" si="33"/>
        <v>#DIV/0!</v>
      </c>
      <c r="R187" s="5" t="e">
        <f t="shared" si="33"/>
        <v>#DIV/0!</v>
      </c>
      <c r="S187" s="5" t="e">
        <f t="shared" si="33"/>
        <v>#DIV/0!</v>
      </c>
      <c r="T187" s="5" t="e">
        <f t="shared" si="33"/>
        <v>#DIV/0!</v>
      </c>
      <c r="U187" s="5" t="e">
        <f t="shared" si="33"/>
        <v>#DIV/0!</v>
      </c>
      <c r="V187" s="5" t="e">
        <f t="shared" si="33"/>
        <v>#DIV/0!</v>
      </c>
      <c r="W187" s="5" t="e">
        <f t="shared" si="33"/>
        <v>#DIV/0!</v>
      </c>
      <c r="X187" s="5" t="e">
        <f t="shared" si="33"/>
        <v>#DIV/0!</v>
      </c>
      <c r="Y187" s="5" t="e">
        <f t="shared" si="34"/>
        <v>#DIV/0!</v>
      </c>
      <c r="Z187" s="5" t="e">
        <f t="shared" si="35"/>
        <v>#DIV/0!</v>
      </c>
      <c r="AA187" s="5" t="e">
        <f t="shared" si="35"/>
        <v>#DIV/0!</v>
      </c>
      <c r="AB187" s="5">
        <f>+AB185+12</f>
        <v>72</v>
      </c>
      <c r="AC187" s="5">
        <f t="shared" si="38"/>
        <v>73</v>
      </c>
      <c r="AD187" s="5">
        <f t="shared" si="38"/>
        <v>74</v>
      </c>
      <c r="AE187" s="5">
        <f t="shared" si="38"/>
        <v>75</v>
      </c>
      <c r="AF187" s="5">
        <f t="shared" si="38"/>
        <v>76</v>
      </c>
      <c r="AG187" s="5">
        <f t="shared" si="38"/>
        <v>77</v>
      </c>
      <c r="AH187" s="5">
        <f t="shared" si="38"/>
        <v>78</v>
      </c>
      <c r="AI187" s="5">
        <f t="shared" si="38"/>
        <v>79</v>
      </c>
      <c r="AJ187" s="5">
        <f t="shared" si="38"/>
        <v>80</v>
      </c>
      <c r="AK187" s="5">
        <f t="shared" si="38"/>
        <v>81</v>
      </c>
      <c r="AL187" s="5">
        <f t="shared" si="38"/>
        <v>82</v>
      </c>
      <c r="AM187" s="5">
        <f t="shared" si="38"/>
        <v>83</v>
      </c>
      <c r="AN187" s="5"/>
      <c r="AO187" s="73"/>
      <c r="AP187" s="5" t="e">
        <f t="shared" si="36"/>
        <v>#DIV/0!</v>
      </c>
      <c r="AQ187" s="5" t="e">
        <f t="shared" si="36"/>
        <v>#DIV/0!</v>
      </c>
      <c r="AR187" s="5" t="e">
        <f t="shared" si="36"/>
        <v>#DIV/0!</v>
      </c>
      <c r="AS187" s="5" t="e">
        <f t="shared" si="36"/>
        <v>#DIV/0!</v>
      </c>
      <c r="AT187" s="5" t="e">
        <f t="shared" si="36"/>
        <v>#DIV/0!</v>
      </c>
      <c r="AU187" s="5" t="e">
        <f t="shared" si="36"/>
        <v>#DIV/0!</v>
      </c>
      <c r="AV187" s="5" t="e">
        <f t="shared" si="36"/>
        <v>#DIV/0!</v>
      </c>
      <c r="AW187" s="5" t="e">
        <f t="shared" si="36"/>
        <v>#DIV/0!</v>
      </c>
      <c r="AX187" s="5" t="e">
        <f t="shared" si="36"/>
        <v>#DIV/0!</v>
      </c>
      <c r="AY187" s="5" t="e">
        <f t="shared" si="37"/>
        <v>#DIV/0!</v>
      </c>
      <c r="AZ187" s="5" t="e">
        <f t="shared" si="36"/>
        <v>#DIV/0!</v>
      </c>
      <c r="BA187" s="5" t="e">
        <f t="shared" si="36"/>
        <v>#DIV/0!</v>
      </c>
    </row>
    <row r="188" spans="2:53" ht="20.100000000000001" hidden="1" customHeight="1">
      <c r="B188" s="37" t="e">
        <f>ABS(L605-L607)</f>
        <v>#DIV/0!</v>
      </c>
      <c r="C188" s="36" t="e">
        <f>ABS(L610-L612)</f>
        <v>#DIV/0!</v>
      </c>
      <c r="D188" s="36" t="e">
        <f>ABS(L615-L617)</f>
        <v>#DIV/0!</v>
      </c>
      <c r="E188" s="36" t="e">
        <f>ABS(L620-L622)</f>
        <v>#DIV/0!</v>
      </c>
      <c r="F188" s="36" t="e">
        <f>ABS(L625-L627)</f>
        <v>#DIV/0!</v>
      </c>
      <c r="G188" s="36" t="e">
        <f>ABS(L630-L632)</f>
        <v>#DIV/0!</v>
      </c>
      <c r="H188" s="36" t="e">
        <f>ABS(L635-L637)</f>
        <v>#DIV/0!</v>
      </c>
      <c r="I188" s="36" t="e">
        <f>ABS(L640-L642)</f>
        <v>#DIV/0!</v>
      </c>
      <c r="J188" s="36" t="e">
        <f>ABS(L645-L647)</f>
        <v>#DIV/0!</v>
      </c>
      <c r="K188" s="36" t="e">
        <f>ABS(L650-L652)</f>
        <v>#DIV/0!</v>
      </c>
      <c r="L188" s="36" t="e">
        <f>ABS(L655-L657)</f>
        <v>#DIV/0!</v>
      </c>
      <c r="M188" s="60" t="e">
        <f>ABS(L660-L662)</f>
        <v>#DIV/0!</v>
      </c>
      <c r="N188" s="58"/>
      <c r="O188" s="64" t="e">
        <f t="shared" si="39"/>
        <v>#DIV/0!</v>
      </c>
      <c r="P188" s="5" t="e">
        <f t="shared" si="33"/>
        <v>#DIV/0!</v>
      </c>
      <c r="Q188" s="5" t="e">
        <f t="shared" si="33"/>
        <v>#DIV/0!</v>
      </c>
      <c r="R188" s="5" t="e">
        <f t="shared" si="33"/>
        <v>#DIV/0!</v>
      </c>
      <c r="S188" s="5" t="e">
        <f t="shared" si="33"/>
        <v>#DIV/0!</v>
      </c>
      <c r="T188" s="5" t="e">
        <f t="shared" si="33"/>
        <v>#DIV/0!</v>
      </c>
      <c r="U188" s="5" t="e">
        <f t="shared" si="33"/>
        <v>#DIV/0!</v>
      </c>
      <c r="V188" s="5" t="e">
        <f t="shared" si="33"/>
        <v>#DIV/0!</v>
      </c>
      <c r="W188" s="5" t="e">
        <f t="shared" si="33"/>
        <v>#DIV/0!</v>
      </c>
      <c r="X188" s="5" t="e">
        <f t="shared" si="33"/>
        <v>#DIV/0!</v>
      </c>
      <c r="Y188" s="5" t="e">
        <f t="shared" si="34"/>
        <v>#DIV/0!</v>
      </c>
      <c r="Z188" s="5" t="e">
        <f t="shared" si="35"/>
        <v>#DIV/0!</v>
      </c>
      <c r="AA188" s="5" t="e">
        <f t="shared" si="35"/>
        <v>#DIV/0!</v>
      </c>
      <c r="AM188" s="5"/>
      <c r="AN188" s="5"/>
      <c r="AO188" s="64" t="e">
        <f t="shared" ref="AO188" si="45">MAX(B188:M188)</f>
        <v>#DIV/0!</v>
      </c>
      <c r="AP188" s="5" t="e">
        <f t="shared" si="36"/>
        <v>#DIV/0!</v>
      </c>
      <c r="AQ188" s="5" t="e">
        <f t="shared" si="36"/>
        <v>#DIV/0!</v>
      </c>
      <c r="AR188" s="5" t="e">
        <f t="shared" si="36"/>
        <v>#DIV/0!</v>
      </c>
      <c r="AS188" s="5" t="e">
        <f t="shared" si="36"/>
        <v>#DIV/0!</v>
      </c>
      <c r="AT188" s="5" t="e">
        <f t="shared" si="36"/>
        <v>#DIV/0!</v>
      </c>
      <c r="AU188" s="5" t="e">
        <f t="shared" si="36"/>
        <v>#DIV/0!</v>
      </c>
      <c r="AV188" s="5" t="e">
        <f t="shared" si="36"/>
        <v>#DIV/0!</v>
      </c>
      <c r="AW188" s="5" t="e">
        <f t="shared" si="36"/>
        <v>#DIV/0!</v>
      </c>
      <c r="AX188" s="5" t="e">
        <f t="shared" si="36"/>
        <v>#DIV/0!</v>
      </c>
      <c r="AY188" s="5" t="e">
        <f t="shared" si="37"/>
        <v>#DIV/0!</v>
      </c>
      <c r="AZ188" s="5" t="e">
        <f t="shared" si="36"/>
        <v>#DIV/0!</v>
      </c>
      <c r="BA188" s="5" t="e">
        <f t="shared" si="36"/>
        <v>#DIV/0!</v>
      </c>
    </row>
    <row r="189" spans="2:53" ht="20.100000000000001" hidden="1" customHeight="1">
      <c r="B189" s="41" t="s">
        <v>130</v>
      </c>
      <c r="C189" s="42" t="s">
        <v>131</v>
      </c>
      <c r="D189" s="42" t="s">
        <v>132</v>
      </c>
      <c r="E189" s="42" t="s">
        <v>133</v>
      </c>
      <c r="F189" s="42" t="s">
        <v>134</v>
      </c>
      <c r="G189" s="42" t="s">
        <v>135</v>
      </c>
      <c r="H189" s="42" t="s">
        <v>136</v>
      </c>
      <c r="I189" s="42" t="s">
        <v>137</v>
      </c>
      <c r="J189" s="42" t="s">
        <v>138</v>
      </c>
      <c r="K189" s="42" t="s">
        <v>139</v>
      </c>
      <c r="L189" s="42" t="s">
        <v>140</v>
      </c>
      <c r="M189" s="61" t="s">
        <v>141</v>
      </c>
      <c r="N189" s="57"/>
      <c r="O189" s="73"/>
      <c r="P189" s="5" t="e">
        <f t="shared" si="33"/>
        <v>#DIV/0!</v>
      </c>
      <c r="Q189" s="5" t="e">
        <f t="shared" si="33"/>
        <v>#DIV/0!</v>
      </c>
      <c r="R189" s="5" t="e">
        <f t="shared" si="33"/>
        <v>#DIV/0!</v>
      </c>
      <c r="S189" s="5" t="e">
        <f t="shared" si="33"/>
        <v>#DIV/0!</v>
      </c>
      <c r="T189" s="5" t="e">
        <f t="shared" si="33"/>
        <v>#DIV/0!</v>
      </c>
      <c r="U189" s="5" t="e">
        <f t="shared" si="33"/>
        <v>#DIV/0!</v>
      </c>
      <c r="V189" s="5" t="e">
        <f t="shared" si="33"/>
        <v>#DIV/0!</v>
      </c>
      <c r="W189" s="5" t="e">
        <f t="shared" si="33"/>
        <v>#DIV/0!</v>
      </c>
      <c r="X189" s="5" t="e">
        <f t="shared" si="33"/>
        <v>#DIV/0!</v>
      </c>
      <c r="Y189" s="5" t="e">
        <f t="shared" si="34"/>
        <v>#DIV/0!</v>
      </c>
      <c r="Z189" s="5" t="e">
        <f t="shared" si="35"/>
        <v>#DIV/0!</v>
      </c>
      <c r="AA189" s="5" t="e">
        <f t="shared" si="35"/>
        <v>#DIV/0!</v>
      </c>
      <c r="AB189" s="5">
        <f>+AB187+12</f>
        <v>84</v>
      </c>
      <c r="AC189" s="5">
        <f t="shared" si="38"/>
        <v>85</v>
      </c>
      <c r="AD189" s="5">
        <f t="shared" si="38"/>
        <v>86</v>
      </c>
      <c r="AE189" s="5">
        <f t="shared" si="38"/>
        <v>87</v>
      </c>
      <c r="AF189" s="5">
        <f t="shared" si="38"/>
        <v>88</v>
      </c>
      <c r="AG189" s="5">
        <f t="shared" si="38"/>
        <v>89</v>
      </c>
      <c r="AH189" s="5">
        <f t="shared" si="38"/>
        <v>90</v>
      </c>
      <c r="AI189" s="5">
        <f t="shared" si="38"/>
        <v>91</v>
      </c>
      <c r="AJ189" s="5">
        <f t="shared" si="38"/>
        <v>92</v>
      </c>
      <c r="AK189" s="5">
        <f t="shared" si="38"/>
        <v>93</v>
      </c>
      <c r="AL189" s="5">
        <f t="shared" si="38"/>
        <v>94</v>
      </c>
      <c r="AM189" s="5">
        <f t="shared" si="38"/>
        <v>95</v>
      </c>
      <c r="AN189" s="5"/>
      <c r="AO189" s="73"/>
      <c r="AP189" s="5" t="e">
        <f t="shared" si="36"/>
        <v>#DIV/0!</v>
      </c>
      <c r="AQ189" s="5" t="e">
        <f t="shared" si="36"/>
        <v>#DIV/0!</v>
      </c>
      <c r="AR189" s="5" t="e">
        <f t="shared" si="36"/>
        <v>#DIV/0!</v>
      </c>
      <c r="AS189" s="5" t="e">
        <f t="shared" si="36"/>
        <v>#DIV/0!</v>
      </c>
      <c r="AT189" s="5" t="e">
        <f t="shared" si="36"/>
        <v>#DIV/0!</v>
      </c>
      <c r="AU189" s="5" t="e">
        <f t="shared" si="36"/>
        <v>#DIV/0!</v>
      </c>
      <c r="AV189" s="5" t="e">
        <f t="shared" si="36"/>
        <v>#DIV/0!</v>
      </c>
      <c r="AW189" s="5" t="e">
        <f t="shared" si="36"/>
        <v>#DIV/0!</v>
      </c>
      <c r="AX189" s="5" t="e">
        <f t="shared" si="36"/>
        <v>#DIV/0!</v>
      </c>
      <c r="AY189" s="5" t="e">
        <f t="shared" si="37"/>
        <v>#DIV/0!</v>
      </c>
      <c r="AZ189" s="5" t="e">
        <f t="shared" si="36"/>
        <v>#DIV/0!</v>
      </c>
      <c r="BA189" s="5" t="e">
        <f t="shared" si="36"/>
        <v>#DIV/0!</v>
      </c>
    </row>
    <row r="190" spans="2:53" ht="20.100000000000001" hidden="1" customHeight="1">
      <c r="B190" s="37" t="e">
        <f>ABS(L665-L667)</f>
        <v>#DIV/0!</v>
      </c>
      <c r="C190" s="36" t="e">
        <f>ABS(L670-L672)</f>
        <v>#DIV/0!</v>
      </c>
      <c r="D190" s="36" t="e">
        <f>ABS(L675-L677)</f>
        <v>#DIV/0!</v>
      </c>
      <c r="E190" s="36" t="e">
        <f>ABS(L680-L682)</f>
        <v>#DIV/0!</v>
      </c>
      <c r="F190" s="36" t="e">
        <f>ABS(L685-L687)</f>
        <v>#DIV/0!</v>
      </c>
      <c r="G190" s="36" t="e">
        <f>ABS(L690-L692)</f>
        <v>#DIV/0!</v>
      </c>
      <c r="H190" s="36" t="e">
        <f>ABS(L695-L697)</f>
        <v>#DIV/0!</v>
      </c>
      <c r="I190" s="36" t="e">
        <f>ABS(L700-L702)</f>
        <v>#DIV/0!</v>
      </c>
      <c r="J190" s="36" t="e">
        <f>ABS(L705-L707)</f>
        <v>#DIV/0!</v>
      </c>
      <c r="K190" s="36" t="e">
        <f>ABS(L710-L712)</f>
        <v>#DIV/0!</v>
      </c>
      <c r="L190" s="36" t="e">
        <f>ABS(L715-L717)</f>
        <v>#DIV/0!</v>
      </c>
      <c r="M190" s="60" t="e">
        <f>ABS(L720-L722)</f>
        <v>#DIV/0!</v>
      </c>
      <c r="N190" s="58"/>
      <c r="O190" s="64" t="e">
        <f t="shared" si="39"/>
        <v>#DIV/0!</v>
      </c>
      <c r="P190" s="5" t="e">
        <f t="shared" si="33"/>
        <v>#DIV/0!</v>
      </c>
      <c r="Q190" s="5" t="e">
        <f t="shared" si="33"/>
        <v>#DIV/0!</v>
      </c>
      <c r="R190" s="5" t="e">
        <f t="shared" si="33"/>
        <v>#DIV/0!</v>
      </c>
      <c r="S190" s="5" t="e">
        <f t="shared" si="33"/>
        <v>#DIV/0!</v>
      </c>
      <c r="T190" s="5" t="e">
        <f t="shared" si="33"/>
        <v>#DIV/0!</v>
      </c>
      <c r="U190" s="5" t="e">
        <f t="shared" si="33"/>
        <v>#DIV/0!</v>
      </c>
      <c r="V190" s="5" t="e">
        <f t="shared" si="33"/>
        <v>#DIV/0!</v>
      </c>
      <c r="W190" s="5" t="e">
        <f t="shared" si="33"/>
        <v>#DIV/0!</v>
      </c>
      <c r="X190" s="5" t="e">
        <f t="shared" si="33"/>
        <v>#DIV/0!</v>
      </c>
      <c r="Y190" s="5" t="e">
        <f t="shared" si="34"/>
        <v>#DIV/0!</v>
      </c>
      <c r="Z190" s="5" t="e">
        <f t="shared" si="35"/>
        <v>#DIV/0!</v>
      </c>
      <c r="AA190" s="5" t="e">
        <f t="shared" si="35"/>
        <v>#DIV/0!</v>
      </c>
      <c r="AM190" s="5"/>
      <c r="AN190" s="5"/>
      <c r="AO190" s="64" t="e">
        <f t="shared" ref="AO190" si="46">MAX(B190:M190)</f>
        <v>#DIV/0!</v>
      </c>
      <c r="AP190" s="5" t="e">
        <f t="shared" si="36"/>
        <v>#DIV/0!</v>
      </c>
      <c r="AQ190" s="5" t="e">
        <f t="shared" si="36"/>
        <v>#DIV/0!</v>
      </c>
      <c r="AR190" s="5" t="e">
        <f t="shared" si="36"/>
        <v>#DIV/0!</v>
      </c>
      <c r="AS190" s="5" t="e">
        <f t="shared" si="36"/>
        <v>#DIV/0!</v>
      </c>
      <c r="AT190" s="5" t="e">
        <f t="shared" si="36"/>
        <v>#DIV/0!</v>
      </c>
      <c r="AU190" s="5" t="e">
        <f t="shared" si="36"/>
        <v>#DIV/0!</v>
      </c>
      <c r="AV190" s="5" t="e">
        <f t="shared" si="36"/>
        <v>#DIV/0!</v>
      </c>
      <c r="AW190" s="5" t="e">
        <f t="shared" si="36"/>
        <v>#DIV/0!</v>
      </c>
      <c r="AX190" s="5" t="e">
        <f t="shared" si="36"/>
        <v>#DIV/0!</v>
      </c>
      <c r="AY190" s="5" t="e">
        <f t="shared" si="37"/>
        <v>#DIV/0!</v>
      </c>
      <c r="AZ190" s="5" t="e">
        <f t="shared" si="36"/>
        <v>#DIV/0!</v>
      </c>
      <c r="BA190" s="5" t="e">
        <f t="shared" si="36"/>
        <v>#DIV/0!</v>
      </c>
    </row>
    <row r="191" spans="2:53" ht="20.100000000000001" hidden="1" customHeight="1">
      <c r="B191" s="41" t="s">
        <v>142</v>
      </c>
      <c r="C191" s="42" t="s">
        <v>143</v>
      </c>
      <c r="D191" s="42" t="s">
        <v>144</v>
      </c>
      <c r="E191" s="42" t="s">
        <v>145</v>
      </c>
      <c r="F191" s="42" t="s">
        <v>146</v>
      </c>
      <c r="G191" s="42" t="s">
        <v>147</v>
      </c>
      <c r="H191" s="42" t="s">
        <v>148</v>
      </c>
      <c r="I191" s="42" t="s">
        <v>149</v>
      </c>
      <c r="J191" s="42" t="s">
        <v>150</v>
      </c>
      <c r="K191" s="42" t="s">
        <v>151</v>
      </c>
      <c r="L191" s="42" t="s">
        <v>152</v>
      </c>
      <c r="M191" s="61" t="s">
        <v>153</v>
      </c>
      <c r="N191" s="57"/>
      <c r="O191" s="73"/>
      <c r="P191" s="5" t="e">
        <f t="shared" si="33"/>
        <v>#DIV/0!</v>
      </c>
      <c r="Q191" s="5" t="e">
        <f t="shared" si="33"/>
        <v>#DIV/0!</v>
      </c>
      <c r="R191" s="5" t="e">
        <f t="shared" si="33"/>
        <v>#DIV/0!</v>
      </c>
      <c r="S191" s="5" t="e">
        <f t="shared" si="33"/>
        <v>#DIV/0!</v>
      </c>
      <c r="T191" s="5" t="e">
        <f t="shared" si="33"/>
        <v>#DIV/0!</v>
      </c>
      <c r="U191" s="5" t="e">
        <f t="shared" si="33"/>
        <v>#DIV/0!</v>
      </c>
      <c r="V191" s="5" t="e">
        <f t="shared" si="33"/>
        <v>#DIV/0!</v>
      </c>
      <c r="W191" s="5" t="e">
        <f t="shared" si="33"/>
        <v>#DIV/0!</v>
      </c>
      <c r="X191" s="5" t="e">
        <f t="shared" si="33"/>
        <v>#DIV/0!</v>
      </c>
      <c r="Y191" s="5" t="e">
        <f t="shared" si="34"/>
        <v>#DIV/0!</v>
      </c>
      <c r="Z191" s="5" t="e">
        <f t="shared" si="35"/>
        <v>#DIV/0!</v>
      </c>
      <c r="AA191" s="5" t="e">
        <f t="shared" si="35"/>
        <v>#DIV/0!</v>
      </c>
      <c r="AB191" s="5">
        <f>+AB189+12</f>
        <v>96</v>
      </c>
      <c r="AC191" s="5">
        <f t="shared" si="38"/>
        <v>97</v>
      </c>
      <c r="AD191" s="5">
        <f t="shared" si="38"/>
        <v>98</v>
      </c>
      <c r="AE191" s="5">
        <f t="shared" si="38"/>
        <v>99</v>
      </c>
      <c r="AF191" s="5">
        <f t="shared" si="38"/>
        <v>100</v>
      </c>
      <c r="AG191" s="5">
        <f t="shared" si="38"/>
        <v>101</v>
      </c>
      <c r="AH191" s="5">
        <f t="shared" si="38"/>
        <v>102</v>
      </c>
      <c r="AI191" s="5">
        <f t="shared" si="38"/>
        <v>103</v>
      </c>
      <c r="AJ191" s="5">
        <f t="shared" si="38"/>
        <v>104</v>
      </c>
      <c r="AK191" s="5">
        <f t="shared" si="38"/>
        <v>105</v>
      </c>
      <c r="AL191" s="5">
        <f t="shared" si="38"/>
        <v>106</v>
      </c>
      <c r="AM191" s="5">
        <f t="shared" si="38"/>
        <v>107</v>
      </c>
      <c r="AN191" s="5"/>
      <c r="AO191" s="73"/>
      <c r="AP191" s="5" t="e">
        <f t="shared" ref="AP191:AX219" si="47">IF(AND(B192=MAX($B192:$M192),B192=MAX($AO$176:$AO$234)),AB191,0)</f>
        <v>#DIV/0!</v>
      </c>
      <c r="AQ191" s="5" t="e">
        <f t="shared" si="47"/>
        <v>#DIV/0!</v>
      </c>
      <c r="AR191" s="5" t="e">
        <f t="shared" si="47"/>
        <v>#DIV/0!</v>
      </c>
      <c r="AS191" s="5" t="e">
        <f t="shared" si="47"/>
        <v>#DIV/0!</v>
      </c>
      <c r="AT191" s="5" t="e">
        <f t="shared" si="47"/>
        <v>#DIV/0!</v>
      </c>
      <c r="AU191" s="5" t="e">
        <f t="shared" si="47"/>
        <v>#DIV/0!</v>
      </c>
      <c r="AV191" s="5" t="e">
        <f t="shared" si="47"/>
        <v>#DIV/0!</v>
      </c>
      <c r="AW191" s="5" t="e">
        <f t="shared" si="47"/>
        <v>#DIV/0!</v>
      </c>
      <c r="AX191" s="5" t="e">
        <f t="shared" si="47"/>
        <v>#DIV/0!</v>
      </c>
      <c r="AY191" s="5" t="e">
        <f t="shared" si="37"/>
        <v>#DIV/0!</v>
      </c>
      <c r="AZ191" s="5" t="e">
        <f t="shared" ref="AZ191:BA233" si="48">IF(AND(L192=MAX($B192:$M192),L192=MAX($AO$176:$AO$234)),AL191,0)</f>
        <v>#DIV/0!</v>
      </c>
      <c r="BA191" s="5" t="e">
        <f t="shared" si="48"/>
        <v>#DIV/0!</v>
      </c>
    </row>
    <row r="192" spans="2:53" ht="20.100000000000001" hidden="1" customHeight="1">
      <c r="B192" s="37" t="e">
        <f>ABS(L725-L727)</f>
        <v>#DIV/0!</v>
      </c>
      <c r="C192" s="36" t="e">
        <f>ABS(L730-L732)</f>
        <v>#DIV/0!</v>
      </c>
      <c r="D192" s="36" t="e">
        <f>ABS(L735-L737)</f>
        <v>#DIV/0!</v>
      </c>
      <c r="E192" s="36" t="e">
        <f>ABS(L740-L742)</f>
        <v>#DIV/0!</v>
      </c>
      <c r="F192" s="36" t="e">
        <f>ABS(L745-L747)</f>
        <v>#DIV/0!</v>
      </c>
      <c r="G192" s="36" t="e">
        <f>ABS(L750-L752)</f>
        <v>#DIV/0!</v>
      </c>
      <c r="H192" s="36" t="e">
        <f>ABS(L755-L757)</f>
        <v>#DIV/0!</v>
      </c>
      <c r="I192" s="36" t="e">
        <f>ABS(L760-L762)</f>
        <v>#DIV/0!</v>
      </c>
      <c r="J192" s="36" t="e">
        <f>ABS(L765-L767)</f>
        <v>#DIV/0!</v>
      </c>
      <c r="K192" s="36" t="e">
        <f>ABS(L770-L772)</f>
        <v>#DIV/0!</v>
      </c>
      <c r="L192" s="36" t="e">
        <f>ABS(L775-L777)</f>
        <v>#DIV/0!</v>
      </c>
      <c r="M192" s="60" t="e">
        <f>ABS(L780-L782)</f>
        <v>#DIV/0!</v>
      </c>
      <c r="N192" s="58"/>
      <c r="O192" s="64" t="e">
        <f t="shared" si="39"/>
        <v>#DIV/0!</v>
      </c>
      <c r="P192" s="5" t="e">
        <f t="shared" si="33"/>
        <v>#DIV/0!</v>
      </c>
      <c r="Q192" s="5" t="e">
        <f t="shared" si="33"/>
        <v>#DIV/0!</v>
      </c>
      <c r="R192" s="5" t="e">
        <f t="shared" si="33"/>
        <v>#DIV/0!</v>
      </c>
      <c r="S192" s="5" t="e">
        <f t="shared" si="33"/>
        <v>#DIV/0!</v>
      </c>
      <c r="T192" s="5" t="e">
        <f t="shared" si="33"/>
        <v>#DIV/0!</v>
      </c>
      <c r="U192" s="5" t="e">
        <f t="shared" si="33"/>
        <v>#DIV/0!</v>
      </c>
      <c r="V192" s="5" t="e">
        <f t="shared" si="33"/>
        <v>#DIV/0!</v>
      </c>
      <c r="W192" s="5" t="e">
        <f t="shared" si="33"/>
        <v>#DIV/0!</v>
      </c>
      <c r="X192" s="5" t="e">
        <f t="shared" si="33"/>
        <v>#DIV/0!</v>
      </c>
      <c r="Y192" s="5" t="e">
        <f t="shared" si="34"/>
        <v>#DIV/0!</v>
      </c>
      <c r="Z192" s="5" t="e">
        <f t="shared" si="35"/>
        <v>#DIV/0!</v>
      </c>
      <c r="AA192" s="5" t="e">
        <f t="shared" si="35"/>
        <v>#DIV/0!</v>
      </c>
      <c r="AM192" s="5"/>
      <c r="AN192" s="5"/>
      <c r="AO192" s="64" t="e">
        <f t="shared" ref="AO192" si="49">MAX(B192:M192)</f>
        <v>#DIV/0!</v>
      </c>
      <c r="AP192" s="5" t="e">
        <f t="shared" si="47"/>
        <v>#DIV/0!</v>
      </c>
      <c r="AQ192" s="5" t="e">
        <f t="shared" si="47"/>
        <v>#DIV/0!</v>
      </c>
      <c r="AR192" s="5" t="e">
        <f t="shared" si="47"/>
        <v>#DIV/0!</v>
      </c>
      <c r="AS192" s="5" t="e">
        <f t="shared" si="47"/>
        <v>#DIV/0!</v>
      </c>
      <c r="AT192" s="5" t="e">
        <f t="shared" si="47"/>
        <v>#DIV/0!</v>
      </c>
      <c r="AU192" s="5" t="e">
        <f t="shared" si="47"/>
        <v>#DIV/0!</v>
      </c>
      <c r="AV192" s="5" t="e">
        <f t="shared" si="47"/>
        <v>#DIV/0!</v>
      </c>
      <c r="AW192" s="5" t="e">
        <f t="shared" si="47"/>
        <v>#DIV/0!</v>
      </c>
      <c r="AX192" s="5" t="e">
        <f t="shared" si="47"/>
        <v>#DIV/0!</v>
      </c>
      <c r="AY192" s="5" t="e">
        <f t="shared" si="37"/>
        <v>#DIV/0!</v>
      </c>
      <c r="AZ192" s="5" t="e">
        <f t="shared" si="48"/>
        <v>#DIV/0!</v>
      </c>
      <c r="BA192" s="5" t="e">
        <f t="shared" si="48"/>
        <v>#DIV/0!</v>
      </c>
    </row>
    <row r="193" spans="2:53" ht="20.100000000000001" hidden="1" customHeight="1">
      <c r="B193" s="41" t="s">
        <v>154</v>
      </c>
      <c r="C193" s="42" t="s">
        <v>155</v>
      </c>
      <c r="D193" s="42" t="s">
        <v>156</v>
      </c>
      <c r="E193" s="42" t="s">
        <v>157</v>
      </c>
      <c r="F193" s="42" t="s">
        <v>158</v>
      </c>
      <c r="G193" s="42" t="s">
        <v>159</v>
      </c>
      <c r="H193" s="42" t="s">
        <v>160</v>
      </c>
      <c r="I193" s="42" t="s">
        <v>161</v>
      </c>
      <c r="J193" s="42" t="s">
        <v>162</v>
      </c>
      <c r="K193" s="42" t="s">
        <v>163</v>
      </c>
      <c r="L193" s="42" t="s">
        <v>164</v>
      </c>
      <c r="M193" s="61" t="s">
        <v>165</v>
      </c>
      <c r="N193" s="57"/>
      <c r="O193" s="73"/>
      <c r="P193" s="5" t="e">
        <f t="shared" si="33"/>
        <v>#DIV/0!</v>
      </c>
      <c r="Q193" s="5" t="e">
        <f t="shared" si="33"/>
        <v>#DIV/0!</v>
      </c>
      <c r="R193" s="5" t="e">
        <f t="shared" si="33"/>
        <v>#DIV/0!</v>
      </c>
      <c r="S193" s="5" t="e">
        <f t="shared" si="33"/>
        <v>#DIV/0!</v>
      </c>
      <c r="T193" s="5" t="e">
        <f t="shared" si="33"/>
        <v>#DIV/0!</v>
      </c>
      <c r="U193" s="5" t="e">
        <f t="shared" si="33"/>
        <v>#DIV/0!</v>
      </c>
      <c r="V193" s="5" t="e">
        <f t="shared" si="33"/>
        <v>#DIV/0!</v>
      </c>
      <c r="W193" s="5" t="e">
        <f t="shared" si="33"/>
        <v>#DIV/0!</v>
      </c>
      <c r="X193" s="5" t="e">
        <f t="shared" si="33"/>
        <v>#DIV/0!</v>
      </c>
      <c r="Y193" s="5" t="e">
        <f t="shared" si="34"/>
        <v>#DIV/0!</v>
      </c>
      <c r="Z193" s="5" t="e">
        <f t="shared" si="35"/>
        <v>#DIV/0!</v>
      </c>
      <c r="AA193" s="5" t="e">
        <f t="shared" si="35"/>
        <v>#DIV/0!</v>
      </c>
      <c r="AB193" s="5">
        <f>+AB191+12</f>
        <v>108</v>
      </c>
      <c r="AC193" s="5">
        <f t="shared" ref="AC193:AM207" si="50">+AC191+12</f>
        <v>109</v>
      </c>
      <c r="AD193" s="5">
        <f t="shared" si="50"/>
        <v>110</v>
      </c>
      <c r="AE193" s="5">
        <f t="shared" si="50"/>
        <v>111</v>
      </c>
      <c r="AF193" s="5">
        <f t="shared" si="50"/>
        <v>112</v>
      </c>
      <c r="AG193" s="5">
        <f t="shared" si="50"/>
        <v>113</v>
      </c>
      <c r="AH193" s="5">
        <f t="shared" si="50"/>
        <v>114</v>
      </c>
      <c r="AI193" s="5">
        <f t="shared" si="50"/>
        <v>115</v>
      </c>
      <c r="AJ193" s="5">
        <f t="shared" si="50"/>
        <v>116</v>
      </c>
      <c r="AK193" s="5">
        <f t="shared" si="50"/>
        <v>117</v>
      </c>
      <c r="AL193" s="5">
        <f t="shared" si="50"/>
        <v>118</v>
      </c>
      <c r="AM193" s="5">
        <f t="shared" si="50"/>
        <v>119</v>
      </c>
      <c r="AN193" s="5"/>
      <c r="AO193" s="73"/>
      <c r="AP193" s="5" t="e">
        <f t="shared" si="47"/>
        <v>#DIV/0!</v>
      </c>
      <c r="AQ193" s="5" t="e">
        <f t="shared" si="47"/>
        <v>#DIV/0!</v>
      </c>
      <c r="AR193" s="5" t="e">
        <f t="shared" si="47"/>
        <v>#DIV/0!</v>
      </c>
      <c r="AS193" s="5" t="e">
        <f t="shared" si="47"/>
        <v>#DIV/0!</v>
      </c>
      <c r="AT193" s="5" t="e">
        <f t="shared" si="47"/>
        <v>#DIV/0!</v>
      </c>
      <c r="AU193" s="5" t="e">
        <f t="shared" si="47"/>
        <v>#DIV/0!</v>
      </c>
      <c r="AV193" s="5" t="e">
        <f t="shared" si="47"/>
        <v>#DIV/0!</v>
      </c>
      <c r="AW193" s="5" t="e">
        <f t="shared" si="47"/>
        <v>#DIV/0!</v>
      </c>
      <c r="AX193" s="5" t="e">
        <f t="shared" si="47"/>
        <v>#DIV/0!</v>
      </c>
      <c r="AY193" s="5" t="e">
        <f t="shared" si="37"/>
        <v>#DIV/0!</v>
      </c>
      <c r="AZ193" s="5" t="e">
        <f t="shared" si="48"/>
        <v>#DIV/0!</v>
      </c>
      <c r="BA193" s="5" t="e">
        <f t="shared" si="48"/>
        <v>#DIV/0!</v>
      </c>
    </row>
    <row r="194" spans="2:53" ht="20.100000000000001" hidden="1" customHeight="1">
      <c r="B194" s="37" t="e">
        <f>ABS(L785-L787)</f>
        <v>#DIV/0!</v>
      </c>
      <c r="C194" s="36" t="e">
        <f>ABS(L790-L792)</f>
        <v>#DIV/0!</v>
      </c>
      <c r="D194" s="36" t="e">
        <f>ABS(L795-L797)</f>
        <v>#DIV/0!</v>
      </c>
      <c r="E194" s="36" t="e">
        <f>ABS(L800-L802)</f>
        <v>#DIV/0!</v>
      </c>
      <c r="F194" s="36" t="e">
        <f>ABS(L805-L807)</f>
        <v>#DIV/0!</v>
      </c>
      <c r="G194" s="36" t="e">
        <f>ABS(L810-L812)</f>
        <v>#DIV/0!</v>
      </c>
      <c r="H194" s="36" t="e">
        <f>ABS(L815-L817)</f>
        <v>#DIV/0!</v>
      </c>
      <c r="I194" s="36" t="e">
        <f>ABS(L820-L822)</f>
        <v>#DIV/0!</v>
      </c>
      <c r="J194" s="36" t="e">
        <f>ABS(L825-L827)</f>
        <v>#DIV/0!</v>
      </c>
      <c r="K194" s="36" t="e">
        <f>ABS(L830-L832)</f>
        <v>#DIV/0!</v>
      </c>
      <c r="L194" s="36" t="e">
        <f>ABS(L835-L837)</f>
        <v>#DIV/0!</v>
      </c>
      <c r="M194" s="60" t="e">
        <f>ABS(L840-L842)</f>
        <v>#DIV/0!</v>
      </c>
      <c r="N194" s="58"/>
      <c r="O194" s="64" t="e">
        <f t="shared" si="39"/>
        <v>#DIV/0!</v>
      </c>
      <c r="P194" s="5" t="e">
        <f t="shared" si="33"/>
        <v>#DIV/0!</v>
      </c>
      <c r="Q194" s="5" t="e">
        <f t="shared" si="33"/>
        <v>#DIV/0!</v>
      </c>
      <c r="R194" s="5" t="e">
        <f t="shared" si="33"/>
        <v>#DIV/0!</v>
      </c>
      <c r="S194" s="5" t="e">
        <f t="shared" si="33"/>
        <v>#DIV/0!</v>
      </c>
      <c r="T194" s="5" t="e">
        <f t="shared" si="33"/>
        <v>#DIV/0!</v>
      </c>
      <c r="U194" s="5" t="e">
        <f t="shared" si="33"/>
        <v>#DIV/0!</v>
      </c>
      <c r="V194" s="5" t="e">
        <f t="shared" si="33"/>
        <v>#DIV/0!</v>
      </c>
      <c r="W194" s="5" t="e">
        <f t="shared" si="33"/>
        <v>#DIV/0!</v>
      </c>
      <c r="X194" s="5" t="e">
        <f t="shared" si="33"/>
        <v>#DIV/0!</v>
      </c>
      <c r="Y194" s="5" t="e">
        <f t="shared" si="34"/>
        <v>#DIV/0!</v>
      </c>
      <c r="Z194" s="5" t="e">
        <f t="shared" si="35"/>
        <v>#DIV/0!</v>
      </c>
      <c r="AA194" s="5" t="e">
        <f t="shared" si="35"/>
        <v>#DIV/0!</v>
      </c>
      <c r="AM194" s="5"/>
      <c r="AN194" s="5"/>
      <c r="AO194" s="64" t="e">
        <f t="shared" ref="AO194" si="51">MAX(B194:M194)</f>
        <v>#DIV/0!</v>
      </c>
      <c r="AP194" s="5" t="e">
        <f t="shared" si="47"/>
        <v>#DIV/0!</v>
      </c>
      <c r="AQ194" s="5" t="e">
        <f t="shared" si="47"/>
        <v>#DIV/0!</v>
      </c>
      <c r="AR194" s="5" t="e">
        <f t="shared" si="47"/>
        <v>#DIV/0!</v>
      </c>
      <c r="AS194" s="5" t="e">
        <f t="shared" si="47"/>
        <v>#DIV/0!</v>
      </c>
      <c r="AT194" s="5" t="e">
        <f t="shared" si="47"/>
        <v>#DIV/0!</v>
      </c>
      <c r="AU194" s="5" t="e">
        <f t="shared" si="47"/>
        <v>#DIV/0!</v>
      </c>
      <c r="AV194" s="5" t="e">
        <f t="shared" si="47"/>
        <v>#DIV/0!</v>
      </c>
      <c r="AW194" s="5" t="e">
        <f t="shared" si="47"/>
        <v>#DIV/0!</v>
      </c>
      <c r="AX194" s="5" t="e">
        <f t="shared" si="47"/>
        <v>#DIV/0!</v>
      </c>
      <c r="AY194" s="5" t="e">
        <f t="shared" si="37"/>
        <v>#DIV/0!</v>
      </c>
      <c r="AZ194" s="5" t="e">
        <f t="shared" si="48"/>
        <v>#DIV/0!</v>
      </c>
      <c r="BA194" s="5" t="e">
        <f t="shared" si="48"/>
        <v>#DIV/0!</v>
      </c>
    </row>
    <row r="195" spans="2:53" ht="20.100000000000001" hidden="1" customHeight="1">
      <c r="B195" s="41" t="s">
        <v>166</v>
      </c>
      <c r="C195" s="42" t="s">
        <v>167</v>
      </c>
      <c r="D195" s="42" t="s">
        <v>168</v>
      </c>
      <c r="E195" s="42" t="s">
        <v>169</v>
      </c>
      <c r="F195" s="42" t="s">
        <v>170</v>
      </c>
      <c r="G195" s="42" t="s">
        <v>171</v>
      </c>
      <c r="H195" s="42" t="s">
        <v>172</v>
      </c>
      <c r="I195" s="42" t="s">
        <v>173</v>
      </c>
      <c r="J195" s="42" t="s">
        <v>174</v>
      </c>
      <c r="K195" s="42" t="s">
        <v>175</v>
      </c>
      <c r="L195" s="42" t="s">
        <v>176</v>
      </c>
      <c r="M195" s="61" t="s">
        <v>177</v>
      </c>
      <c r="N195" s="57"/>
      <c r="O195" s="73"/>
      <c r="P195" s="5" t="e">
        <f t="shared" si="33"/>
        <v>#DIV/0!</v>
      </c>
      <c r="Q195" s="5" t="e">
        <f t="shared" si="33"/>
        <v>#DIV/0!</v>
      </c>
      <c r="R195" s="5" t="e">
        <f t="shared" si="33"/>
        <v>#DIV/0!</v>
      </c>
      <c r="S195" s="5" t="e">
        <f t="shared" si="33"/>
        <v>#DIV/0!</v>
      </c>
      <c r="T195" s="5" t="e">
        <f t="shared" si="33"/>
        <v>#DIV/0!</v>
      </c>
      <c r="U195" s="5" t="e">
        <f t="shared" si="33"/>
        <v>#DIV/0!</v>
      </c>
      <c r="V195" s="5" t="e">
        <f t="shared" si="33"/>
        <v>#DIV/0!</v>
      </c>
      <c r="W195" s="5" t="e">
        <f t="shared" si="33"/>
        <v>#DIV/0!</v>
      </c>
      <c r="X195" s="5" t="e">
        <f t="shared" si="33"/>
        <v>#DIV/0!</v>
      </c>
      <c r="Y195" s="5" t="e">
        <f t="shared" si="34"/>
        <v>#DIV/0!</v>
      </c>
      <c r="Z195" s="5" t="e">
        <f t="shared" si="35"/>
        <v>#DIV/0!</v>
      </c>
      <c r="AA195" s="5" t="e">
        <f t="shared" si="35"/>
        <v>#DIV/0!</v>
      </c>
      <c r="AB195" s="5">
        <f>+AB193+12</f>
        <v>120</v>
      </c>
      <c r="AC195" s="5">
        <f t="shared" si="50"/>
        <v>121</v>
      </c>
      <c r="AD195" s="5">
        <f t="shared" si="50"/>
        <v>122</v>
      </c>
      <c r="AE195" s="5">
        <f t="shared" si="50"/>
        <v>123</v>
      </c>
      <c r="AF195" s="5">
        <f t="shared" si="50"/>
        <v>124</v>
      </c>
      <c r="AG195" s="5">
        <f t="shared" si="50"/>
        <v>125</v>
      </c>
      <c r="AH195" s="5">
        <f t="shared" si="50"/>
        <v>126</v>
      </c>
      <c r="AI195" s="5">
        <f t="shared" si="50"/>
        <v>127</v>
      </c>
      <c r="AJ195" s="5">
        <f t="shared" si="50"/>
        <v>128</v>
      </c>
      <c r="AK195" s="5">
        <f t="shared" si="50"/>
        <v>129</v>
      </c>
      <c r="AL195" s="5">
        <f t="shared" si="50"/>
        <v>130</v>
      </c>
      <c r="AM195" s="5">
        <f t="shared" si="50"/>
        <v>131</v>
      </c>
      <c r="AN195" s="5"/>
      <c r="AO195" s="73"/>
      <c r="AP195" s="5" t="e">
        <f t="shared" si="47"/>
        <v>#DIV/0!</v>
      </c>
      <c r="AQ195" s="5" t="e">
        <f t="shared" si="47"/>
        <v>#DIV/0!</v>
      </c>
      <c r="AR195" s="5" t="e">
        <f t="shared" si="47"/>
        <v>#DIV/0!</v>
      </c>
      <c r="AS195" s="5" t="e">
        <f t="shared" si="47"/>
        <v>#DIV/0!</v>
      </c>
      <c r="AT195" s="5" t="e">
        <f t="shared" si="47"/>
        <v>#DIV/0!</v>
      </c>
      <c r="AU195" s="5" t="e">
        <f t="shared" si="47"/>
        <v>#DIV/0!</v>
      </c>
      <c r="AV195" s="5" t="e">
        <f t="shared" si="47"/>
        <v>#DIV/0!</v>
      </c>
      <c r="AW195" s="5" t="e">
        <f t="shared" si="47"/>
        <v>#DIV/0!</v>
      </c>
      <c r="AX195" s="5" t="e">
        <f t="shared" si="47"/>
        <v>#DIV/0!</v>
      </c>
      <c r="AY195" s="5" t="e">
        <f t="shared" si="37"/>
        <v>#DIV/0!</v>
      </c>
      <c r="AZ195" s="5" t="e">
        <f t="shared" si="48"/>
        <v>#DIV/0!</v>
      </c>
      <c r="BA195" s="5" t="e">
        <f t="shared" si="48"/>
        <v>#DIV/0!</v>
      </c>
    </row>
    <row r="196" spans="2:53" ht="20.100000000000001" hidden="1" customHeight="1">
      <c r="B196" s="37" t="e">
        <f>ABS(L845-L847)</f>
        <v>#DIV/0!</v>
      </c>
      <c r="C196" s="36" t="e">
        <f>ABS(L850-L852)</f>
        <v>#DIV/0!</v>
      </c>
      <c r="D196" s="36" t="e">
        <f>ABS(L855-L857)</f>
        <v>#DIV/0!</v>
      </c>
      <c r="E196" s="36" t="e">
        <f>ABS(L860-L862)</f>
        <v>#DIV/0!</v>
      </c>
      <c r="F196" s="36" t="e">
        <f>ABS(L865-L867)</f>
        <v>#DIV/0!</v>
      </c>
      <c r="G196" s="36" t="e">
        <f>ABS(L870-L872)</f>
        <v>#DIV/0!</v>
      </c>
      <c r="H196" s="36" t="e">
        <f>ABS(L875-L877)</f>
        <v>#DIV/0!</v>
      </c>
      <c r="I196" s="36" t="e">
        <f>ABS(L880-L882)</f>
        <v>#DIV/0!</v>
      </c>
      <c r="J196" s="36" t="e">
        <f>ABS(L885-L887)</f>
        <v>#DIV/0!</v>
      </c>
      <c r="K196" s="36" t="e">
        <f>ABS(L890-L892)</f>
        <v>#DIV/0!</v>
      </c>
      <c r="L196" s="36" t="e">
        <f>ABS(L895-L897)</f>
        <v>#DIV/0!</v>
      </c>
      <c r="M196" s="60" t="e">
        <f>ABS(L900-L902)</f>
        <v>#DIV/0!</v>
      </c>
      <c r="N196" s="58"/>
      <c r="O196" s="64" t="e">
        <f t="shared" si="39"/>
        <v>#DIV/0!</v>
      </c>
      <c r="P196" s="5" t="e">
        <f t="shared" si="33"/>
        <v>#DIV/0!</v>
      </c>
      <c r="Q196" s="5" t="e">
        <f t="shared" si="33"/>
        <v>#DIV/0!</v>
      </c>
      <c r="R196" s="5" t="e">
        <f t="shared" si="33"/>
        <v>#DIV/0!</v>
      </c>
      <c r="S196" s="5" t="e">
        <f t="shared" si="33"/>
        <v>#DIV/0!</v>
      </c>
      <c r="T196" s="5" t="e">
        <f t="shared" si="33"/>
        <v>#DIV/0!</v>
      </c>
      <c r="U196" s="5" t="e">
        <f t="shared" si="33"/>
        <v>#DIV/0!</v>
      </c>
      <c r="V196" s="5" t="e">
        <f t="shared" si="33"/>
        <v>#DIV/0!</v>
      </c>
      <c r="W196" s="5" t="e">
        <f t="shared" si="33"/>
        <v>#DIV/0!</v>
      </c>
      <c r="X196" s="5" t="e">
        <f t="shared" si="33"/>
        <v>#DIV/0!</v>
      </c>
      <c r="Y196" s="5" t="e">
        <f t="shared" si="34"/>
        <v>#DIV/0!</v>
      </c>
      <c r="Z196" s="5" t="e">
        <f t="shared" si="35"/>
        <v>#DIV/0!</v>
      </c>
      <c r="AA196" s="5" t="e">
        <f t="shared" si="35"/>
        <v>#DIV/0!</v>
      </c>
      <c r="AM196" s="5"/>
      <c r="AN196" s="5"/>
      <c r="AO196" s="64" t="e">
        <f t="shared" ref="AO196" si="52">MAX(B196:M196)</f>
        <v>#DIV/0!</v>
      </c>
      <c r="AP196" s="5" t="e">
        <f t="shared" si="47"/>
        <v>#DIV/0!</v>
      </c>
      <c r="AQ196" s="5" t="e">
        <f t="shared" si="47"/>
        <v>#DIV/0!</v>
      </c>
      <c r="AR196" s="5" t="e">
        <f t="shared" si="47"/>
        <v>#DIV/0!</v>
      </c>
      <c r="AS196" s="5" t="e">
        <f t="shared" si="47"/>
        <v>#DIV/0!</v>
      </c>
      <c r="AT196" s="5" t="e">
        <f t="shared" si="47"/>
        <v>#DIV/0!</v>
      </c>
      <c r="AU196" s="5" t="e">
        <f t="shared" si="47"/>
        <v>#DIV/0!</v>
      </c>
      <c r="AV196" s="5" t="e">
        <f t="shared" si="47"/>
        <v>#DIV/0!</v>
      </c>
      <c r="AW196" s="5" t="e">
        <f t="shared" si="47"/>
        <v>#DIV/0!</v>
      </c>
      <c r="AX196" s="5" t="e">
        <f t="shared" si="47"/>
        <v>#DIV/0!</v>
      </c>
      <c r="AY196" s="5" t="e">
        <f t="shared" si="37"/>
        <v>#DIV/0!</v>
      </c>
      <c r="AZ196" s="5" t="e">
        <f t="shared" si="48"/>
        <v>#DIV/0!</v>
      </c>
      <c r="BA196" s="5" t="e">
        <f t="shared" si="48"/>
        <v>#DIV/0!</v>
      </c>
    </row>
    <row r="197" spans="2:53" ht="20.100000000000001" hidden="1" customHeight="1">
      <c r="B197" s="41" t="s">
        <v>178</v>
      </c>
      <c r="C197" s="42" t="s">
        <v>179</v>
      </c>
      <c r="D197" s="42" t="s">
        <v>180</v>
      </c>
      <c r="E197" s="42" t="s">
        <v>181</v>
      </c>
      <c r="F197" s="42" t="s">
        <v>182</v>
      </c>
      <c r="G197" s="42" t="s">
        <v>183</v>
      </c>
      <c r="H197" s="42" t="s">
        <v>184</v>
      </c>
      <c r="I197" s="42" t="s">
        <v>185</v>
      </c>
      <c r="J197" s="42" t="s">
        <v>186</v>
      </c>
      <c r="K197" s="42" t="s">
        <v>187</v>
      </c>
      <c r="L197" s="42" t="s">
        <v>188</v>
      </c>
      <c r="M197" s="61" t="s">
        <v>189</v>
      </c>
      <c r="N197" s="57"/>
      <c r="O197" s="73"/>
      <c r="P197" s="5" t="e">
        <f t="shared" si="33"/>
        <v>#DIV/0!</v>
      </c>
      <c r="Q197" s="5" t="e">
        <f t="shared" si="33"/>
        <v>#DIV/0!</v>
      </c>
      <c r="R197" s="5" t="e">
        <f t="shared" si="33"/>
        <v>#DIV/0!</v>
      </c>
      <c r="S197" s="5" t="e">
        <f t="shared" si="33"/>
        <v>#DIV/0!</v>
      </c>
      <c r="T197" s="5" t="e">
        <f t="shared" si="33"/>
        <v>#DIV/0!</v>
      </c>
      <c r="U197" s="5" t="e">
        <f t="shared" si="33"/>
        <v>#DIV/0!</v>
      </c>
      <c r="V197" s="5" t="e">
        <f t="shared" si="33"/>
        <v>#DIV/0!</v>
      </c>
      <c r="W197" s="5" t="e">
        <f t="shared" si="33"/>
        <v>#DIV/0!</v>
      </c>
      <c r="X197" s="5" t="e">
        <f t="shared" si="33"/>
        <v>#DIV/0!</v>
      </c>
      <c r="Y197" s="5" t="e">
        <f t="shared" si="34"/>
        <v>#DIV/0!</v>
      </c>
      <c r="Z197" s="5" t="e">
        <f t="shared" si="35"/>
        <v>#DIV/0!</v>
      </c>
      <c r="AA197" s="5" t="e">
        <f t="shared" si="35"/>
        <v>#DIV/0!</v>
      </c>
      <c r="AB197" s="5">
        <f>+AB195+12</f>
        <v>132</v>
      </c>
      <c r="AC197" s="5">
        <f t="shared" si="50"/>
        <v>133</v>
      </c>
      <c r="AD197" s="5">
        <f t="shared" si="50"/>
        <v>134</v>
      </c>
      <c r="AE197" s="5">
        <f t="shared" si="50"/>
        <v>135</v>
      </c>
      <c r="AF197" s="5">
        <f t="shared" si="50"/>
        <v>136</v>
      </c>
      <c r="AG197" s="5">
        <f t="shared" si="50"/>
        <v>137</v>
      </c>
      <c r="AH197" s="5">
        <f t="shared" si="50"/>
        <v>138</v>
      </c>
      <c r="AI197" s="5">
        <f t="shared" si="50"/>
        <v>139</v>
      </c>
      <c r="AJ197" s="5">
        <f t="shared" si="50"/>
        <v>140</v>
      </c>
      <c r="AK197" s="5">
        <f t="shared" si="50"/>
        <v>141</v>
      </c>
      <c r="AL197" s="5">
        <f t="shared" si="50"/>
        <v>142</v>
      </c>
      <c r="AM197" s="5">
        <f t="shared" si="50"/>
        <v>143</v>
      </c>
      <c r="AN197" s="5"/>
      <c r="AO197" s="73"/>
      <c r="AP197" s="5" t="e">
        <f t="shared" si="47"/>
        <v>#DIV/0!</v>
      </c>
      <c r="AQ197" s="5" t="e">
        <f t="shared" si="47"/>
        <v>#DIV/0!</v>
      </c>
      <c r="AR197" s="5" t="e">
        <f t="shared" si="47"/>
        <v>#DIV/0!</v>
      </c>
      <c r="AS197" s="5" t="e">
        <f t="shared" si="47"/>
        <v>#DIV/0!</v>
      </c>
      <c r="AT197" s="5" t="e">
        <f t="shared" si="47"/>
        <v>#DIV/0!</v>
      </c>
      <c r="AU197" s="5" t="e">
        <f t="shared" si="47"/>
        <v>#DIV/0!</v>
      </c>
      <c r="AV197" s="5" t="e">
        <f t="shared" si="47"/>
        <v>#DIV/0!</v>
      </c>
      <c r="AW197" s="5" t="e">
        <f t="shared" si="47"/>
        <v>#DIV/0!</v>
      </c>
      <c r="AX197" s="5" t="e">
        <f t="shared" si="47"/>
        <v>#DIV/0!</v>
      </c>
      <c r="AY197" s="5" t="e">
        <f t="shared" si="37"/>
        <v>#DIV/0!</v>
      </c>
      <c r="AZ197" s="5" t="e">
        <f t="shared" si="48"/>
        <v>#DIV/0!</v>
      </c>
      <c r="BA197" s="5" t="e">
        <f t="shared" si="48"/>
        <v>#DIV/0!</v>
      </c>
    </row>
    <row r="198" spans="2:53" ht="20.100000000000001" hidden="1" customHeight="1">
      <c r="B198" s="37" t="e">
        <f>ABS(L905-L907)</f>
        <v>#DIV/0!</v>
      </c>
      <c r="C198" s="36" t="e">
        <f>ABS(L910-L912)</f>
        <v>#DIV/0!</v>
      </c>
      <c r="D198" s="36" t="e">
        <f>ABS(L915-L917)</f>
        <v>#DIV/0!</v>
      </c>
      <c r="E198" s="36" t="e">
        <f>ABS(L920-L922)</f>
        <v>#DIV/0!</v>
      </c>
      <c r="F198" s="36" t="e">
        <f>ABS(L925-L927)</f>
        <v>#DIV/0!</v>
      </c>
      <c r="G198" s="36" t="e">
        <f>ABS(L930-L932)</f>
        <v>#DIV/0!</v>
      </c>
      <c r="H198" s="36" t="e">
        <f>ABS(L935-L937)</f>
        <v>#DIV/0!</v>
      </c>
      <c r="I198" s="36" t="e">
        <f>ABS(L940-L942)</f>
        <v>#DIV/0!</v>
      </c>
      <c r="J198" s="36" t="e">
        <f>ABS(L945-L947)</f>
        <v>#DIV/0!</v>
      </c>
      <c r="K198" s="36" t="e">
        <f>ABS(L950-L952)</f>
        <v>#DIV/0!</v>
      </c>
      <c r="L198" s="36" t="e">
        <f>ABS(L955-L957)</f>
        <v>#DIV/0!</v>
      </c>
      <c r="M198" s="60" t="e">
        <f>ABS(L960-L962)</f>
        <v>#DIV/0!</v>
      </c>
      <c r="N198" s="58"/>
      <c r="O198" s="64" t="e">
        <f t="shared" si="39"/>
        <v>#DIV/0!</v>
      </c>
      <c r="P198" s="5" t="e">
        <f t="shared" si="33"/>
        <v>#DIV/0!</v>
      </c>
      <c r="Q198" s="5" t="e">
        <f t="shared" si="33"/>
        <v>#DIV/0!</v>
      </c>
      <c r="R198" s="5" t="e">
        <f t="shared" si="33"/>
        <v>#DIV/0!</v>
      </c>
      <c r="S198" s="5" t="e">
        <f t="shared" si="33"/>
        <v>#DIV/0!</v>
      </c>
      <c r="T198" s="5" t="e">
        <f t="shared" si="33"/>
        <v>#DIV/0!</v>
      </c>
      <c r="U198" s="5" t="e">
        <f t="shared" si="33"/>
        <v>#DIV/0!</v>
      </c>
      <c r="V198" s="5" t="e">
        <f t="shared" si="33"/>
        <v>#DIV/0!</v>
      </c>
      <c r="W198" s="5" t="e">
        <f t="shared" si="33"/>
        <v>#DIV/0!</v>
      </c>
      <c r="X198" s="5" t="e">
        <f t="shared" si="33"/>
        <v>#DIV/0!</v>
      </c>
      <c r="Y198" s="5" t="e">
        <f t="shared" si="34"/>
        <v>#DIV/0!</v>
      </c>
      <c r="Z198" s="5" t="e">
        <f t="shared" si="35"/>
        <v>#DIV/0!</v>
      </c>
      <c r="AA198" s="5" t="e">
        <f t="shared" si="35"/>
        <v>#DIV/0!</v>
      </c>
      <c r="AM198" s="5"/>
      <c r="AN198" s="5"/>
      <c r="AO198" s="64" t="e">
        <f t="shared" ref="AO198" si="53">MAX(B198:M198)</f>
        <v>#DIV/0!</v>
      </c>
      <c r="AP198" s="5" t="e">
        <f t="shared" si="47"/>
        <v>#DIV/0!</v>
      </c>
      <c r="AQ198" s="5" t="e">
        <f t="shared" si="47"/>
        <v>#DIV/0!</v>
      </c>
      <c r="AR198" s="5" t="e">
        <f t="shared" si="47"/>
        <v>#DIV/0!</v>
      </c>
      <c r="AS198" s="5" t="e">
        <f t="shared" si="47"/>
        <v>#DIV/0!</v>
      </c>
      <c r="AT198" s="5" t="e">
        <f t="shared" si="47"/>
        <v>#DIV/0!</v>
      </c>
      <c r="AU198" s="5" t="e">
        <f t="shared" si="47"/>
        <v>#DIV/0!</v>
      </c>
      <c r="AV198" s="5" t="e">
        <f t="shared" si="47"/>
        <v>#DIV/0!</v>
      </c>
      <c r="AW198" s="5" t="e">
        <f t="shared" si="47"/>
        <v>#DIV/0!</v>
      </c>
      <c r="AX198" s="5" t="e">
        <f t="shared" si="47"/>
        <v>#DIV/0!</v>
      </c>
      <c r="AY198" s="5" t="e">
        <f t="shared" si="37"/>
        <v>#DIV/0!</v>
      </c>
      <c r="AZ198" s="5" t="e">
        <f t="shared" si="48"/>
        <v>#DIV/0!</v>
      </c>
      <c r="BA198" s="5" t="e">
        <f t="shared" si="48"/>
        <v>#DIV/0!</v>
      </c>
    </row>
    <row r="199" spans="2:53" ht="20.100000000000001" hidden="1" customHeight="1">
      <c r="B199" s="41" t="s">
        <v>190</v>
      </c>
      <c r="C199" s="42" t="s">
        <v>191</v>
      </c>
      <c r="D199" s="42" t="s">
        <v>192</v>
      </c>
      <c r="E199" s="42" t="s">
        <v>193</v>
      </c>
      <c r="F199" s="42" t="s">
        <v>194</v>
      </c>
      <c r="G199" s="42" t="s">
        <v>195</v>
      </c>
      <c r="H199" s="42" t="s">
        <v>196</v>
      </c>
      <c r="I199" s="42" t="s">
        <v>197</v>
      </c>
      <c r="J199" s="42" t="s">
        <v>198</v>
      </c>
      <c r="K199" s="42" t="s">
        <v>199</v>
      </c>
      <c r="L199" s="42" t="s">
        <v>200</v>
      </c>
      <c r="M199" s="61" t="s">
        <v>201</v>
      </c>
      <c r="N199" s="57"/>
      <c r="O199" s="73"/>
      <c r="P199" s="5" t="e">
        <f t="shared" si="33"/>
        <v>#DIV/0!</v>
      </c>
      <c r="Q199" s="5" t="e">
        <f t="shared" si="33"/>
        <v>#DIV/0!</v>
      </c>
      <c r="R199" s="5" t="e">
        <f t="shared" si="33"/>
        <v>#DIV/0!</v>
      </c>
      <c r="S199" s="5" t="e">
        <f t="shared" si="33"/>
        <v>#DIV/0!</v>
      </c>
      <c r="T199" s="5" t="e">
        <f t="shared" si="33"/>
        <v>#DIV/0!</v>
      </c>
      <c r="U199" s="5" t="e">
        <f t="shared" si="33"/>
        <v>#DIV/0!</v>
      </c>
      <c r="V199" s="5" t="e">
        <f t="shared" si="33"/>
        <v>#DIV/0!</v>
      </c>
      <c r="W199" s="5" t="e">
        <f t="shared" si="33"/>
        <v>#DIV/0!</v>
      </c>
      <c r="X199" s="5" t="e">
        <f t="shared" si="33"/>
        <v>#DIV/0!</v>
      </c>
      <c r="Y199" s="5" t="e">
        <f t="shared" si="34"/>
        <v>#DIV/0!</v>
      </c>
      <c r="Z199" s="5" t="e">
        <f t="shared" si="35"/>
        <v>#DIV/0!</v>
      </c>
      <c r="AA199" s="5" t="e">
        <f t="shared" si="35"/>
        <v>#DIV/0!</v>
      </c>
      <c r="AB199" s="5">
        <f>+AB197+12</f>
        <v>144</v>
      </c>
      <c r="AC199" s="5">
        <f t="shared" si="50"/>
        <v>145</v>
      </c>
      <c r="AD199" s="5">
        <f t="shared" si="50"/>
        <v>146</v>
      </c>
      <c r="AE199" s="5">
        <f t="shared" si="50"/>
        <v>147</v>
      </c>
      <c r="AF199" s="5">
        <f t="shared" si="50"/>
        <v>148</v>
      </c>
      <c r="AG199" s="5">
        <f t="shared" si="50"/>
        <v>149</v>
      </c>
      <c r="AH199" s="5">
        <f t="shared" si="50"/>
        <v>150</v>
      </c>
      <c r="AI199" s="5">
        <f t="shared" si="50"/>
        <v>151</v>
      </c>
      <c r="AJ199" s="5">
        <f t="shared" si="50"/>
        <v>152</v>
      </c>
      <c r="AK199" s="5">
        <f t="shared" si="50"/>
        <v>153</v>
      </c>
      <c r="AL199" s="5">
        <f t="shared" si="50"/>
        <v>154</v>
      </c>
      <c r="AM199" s="5">
        <f t="shared" si="50"/>
        <v>155</v>
      </c>
      <c r="AN199" s="5"/>
      <c r="AO199" s="73"/>
      <c r="AP199" s="5" t="e">
        <f t="shared" si="47"/>
        <v>#DIV/0!</v>
      </c>
      <c r="AQ199" s="5" t="e">
        <f t="shared" si="47"/>
        <v>#DIV/0!</v>
      </c>
      <c r="AR199" s="5" t="e">
        <f t="shared" si="47"/>
        <v>#DIV/0!</v>
      </c>
      <c r="AS199" s="5" t="e">
        <f t="shared" si="47"/>
        <v>#DIV/0!</v>
      </c>
      <c r="AT199" s="5" t="e">
        <f t="shared" si="47"/>
        <v>#DIV/0!</v>
      </c>
      <c r="AU199" s="5" t="e">
        <f t="shared" si="47"/>
        <v>#DIV/0!</v>
      </c>
      <c r="AV199" s="5" t="e">
        <f t="shared" si="47"/>
        <v>#DIV/0!</v>
      </c>
      <c r="AW199" s="5" t="e">
        <f t="shared" si="47"/>
        <v>#DIV/0!</v>
      </c>
      <c r="AX199" s="5" t="e">
        <f t="shared" si="47"/>
        <v>#DIV/0!</v>
      </c>
      <c r="AY199" s="5" t="e">
        <f t="shared" si="37"/>
        <v>#DIV/0!</v>
      </c>
      <c r="AZ199" s="5" t="e">
        <f t="shared" si="48"/>
        <v>#DIV/0!</v>
      </c>
      <c r="BA199" s="5" t="e">
        <f t="shared" si="48"/>
        <v>#DIV/0!</v>
      </c>
    </row>
    <row r="200" spans="2:53" ht="20.100000000000001" hidden="1" customHeight="1">
      <c r="B200" s="37" t="e">
        <f>ABS(L965-L967)</f>
        <v>#DIV/0!</v>
      </c>
      <c r="C200" s="36" t="e">
        <f>ABS(L970-L972)</f>
        <v>#DIV/0!</v>
      </c>
      <c r="D200" s="36" t="e">
        <f>ABS(L975-L977)</f>
        <v>#DIV/0!</v>
      </c>
      <c r="E200" s="36" t="e">
        <f>ABS(L980-L982)</f>
        <v>#DIV/0!</v>
      </c>
      <c r="F200" s="36" t="e">
        <f>ABS(L985-L987)</f>
        <v>#DIV/0!</v>
      </c>
      <c r="G200" s="36" t="e">
        <f>ABS(L990-L992)</f>
        <v>#DIV/0!</v>
      </c>
      <c r="H200" s="36" t="e">
        <f>ABS(L995-L997)</f>
        <v>#DIV/0!</v>
      </c>
      <c r="I200" s="36" t="e">
        <f>ABS(L1000-L1002)</f>
        <v>#DIV/0!</v>
      </c>
      <c r="J200" s="36" t="e">
        <f>ABS(L1005-L1007)</f>
        <v>#DIV/0!</v>
      </c>
      <c r="K200" s="36" t="e">
        <f>ABS(L1010-L1012)</f>
        <v>#DIV/0!</v>
      </c>
      <c r="L200" s="36" t="e">
        <f>ABS(L1015-L1017)</f>
        <v>#DIV/0!</v>
      </c>
      <c r="M200" s="60" t="e">
        <f>ABS(L1020-L1022)</f>
        <v>#DIV/0!</v>
      </c>
      <c r="N200" s="58"/>
      <c r="O200" s="64" t="e">
        <f t="shared" si="39"/>
        <v>#DIV/0!</v>
      </c>
      <c r="P200" s="5" t="e">
        <f t="shared" si="33"/>
        <v>#DIV/0!</v>
      </c>
      <c r="Q200" s="5" t="e">
        <f t="shared" si="33"/>
        <v>#DIV/0!</v>
      </c>
      <c r="R200" s="5" t="e">
        <f t="shared" si="33"/>
        <v>#DIV/0!</v>
      </c>
      <c r="S200" s="5" t="e">
        <f t="shared" si="33"/>
        <v>#DIV/0!</v>
      </c>
      <c r="T200" s="5" t="e">
        <f t="shared" si="33"/>
        <v>#DIV/0!</v>
      </c>
      <c r="U200" s="5" t="e">
        <f t="shared" si="33"/>
        <v>#DIV/0!</v>
      </c>
      <c r="V200" s="5" t="e">
        <f t="shared" si="33"/>
        <v>#DIV/0!</v>
      </c>
      <c r="W200" s="5" t="e">
        <f t="shared" si="33"/>
        <v>#DIV/0!</v>
      </c>
      <c r="X200" s="5" t="e">
        <f t="shared" si="33"/>
        <v>#DIV/0!</v>
      </c>
      <c r="Y200" s="5" t="e">
        <f t="shared" si="34"/>
        <v>#DIV/0!</v>
      </c>
      <c r="Z200" s="5" t="e">
        <f t="shared" si="35"/>
        <v>#DIV/0!</v>
      </c>
      <c r="AA200" s="5" t="e">
        <f t="shared" si="35"/>
        <v>#DIV/0!</v>
      </c>
      <c r="AM200" s="5"/>
      <c r="AN200" s="5"/>
      <c r="AO200" s="64" t="e">
        <f t="shared" ref="AO200" si="54">MAX(B200:M200)</f>
        <v>#DIV/0!</v>
      </c>
      <c r="AP200" s="5" t="e">
        <f t="shared" si="47"/>
        <v>#DIV/0!</v>
      </c>
      <c r="AQ200" s="5" t="e">
        <f t="shared" si="47"/>
        <v>#DIV/0!</v>
      </c>
      <c r="AR200" s="5" t="e">
        <f t="shared" si="47"/>
        <v>#DIV/0!</v>
      </c>
      <c r="AS200" s="5" t="e">
        <f t="shared" si="47"/>
        <v>#DIV/0!</v>
      </c>
      <c r="AT200" s="5" t="e">
        <f t="shared" si="47"/>
        <v>#DIV/0!</v>
      </c>
      <c r="AU200" s="5" t="e">
        <f t="shared" si="47"/>
        <v>#DIV/0!</v>
      </c>
      <c r="AV200" s="5" t="e">
        <f t="shared" si="47"/>
        <v>#DIV/0!</v>
      </c>
      <c r="AW200" s="5" t="e">
        <f t="shared" si="47"/>
        <v>#DIV/0!</v>
      </c>
      <c r="AX200" s="5" t="e">
        <f t="shared" si="47"/>
        <v>#DIV/0!</v>
      </c>
      <c r="AY200" s="5" t="e">
        <f t="shared" si="37"/>
        <v>#DIV/0!</v>
      </c>
      <c r="AZ200" s="5" t="e">
        <f t="shared" si="48"/>
        <v>#DIV/0!</v>
      </c>
      <c r="BA200" s="5" t="e">
        <f t="shared" si="48"/>
        <v>#DIV/0!</v>
      </c>
    </row>
    <row r="201" spans="2:53" ht="20.100000000000001" hidden="1" customHeight="1">
      <c r="B201" s="41" t="s">
        <v>202</v>
      </c>
      <c r="C201" s="42" t="s">
        <v>203</v>
      </c>
      <c r="D201" s="42" t="s">
        <v>204</v>
      </c>
      <c r="E201" s="42" t="s">
        <v>205</v>
      </c>
      <c r="F201" s="42" t="s">
        <v>206</v>
      </c>
      <c r="G201" s="42" t="s">
        <v>207</v>
      </c>
      <c r="H201" s="42" t="s">
        <v>208</v>
      </c>
      <c r="I201" s="42" t="s">
        <v>209</v>
      </c>
      <c r="J201" s="42" t="s">
        <v>210</v>
      </c>
      <c r="K201" s="42" t="s">
        <v>211</v>
      </c>
      <c r="L201" s="42" t="s">
        <v>212</v>
      </c>
      <c r="M201" s="61" t="s">
        <v>213</v>
      </c>
      <c r="N201" s="57"/>
      <c r="O201" s="73"/>
      <c r="P201" s="5" t="e">
        <f t="shared" si="33"/>
        <v>#DIV/0!</v>
      </c>
      <c r="Q201" s="5" t="e">
        <f t="shared" si="33"/>
        <v>#DIV/0!</v>
      </c>
      <c r="R201" s="5" t="e">
        <f t="shared" si="33"/>
        <v>#DIV/0!</v>
      </c>
      <c r="S201" s="5" t="e">
        <f t="shared" si="33"/>
        <v>#DIV/0!</v>
      </c>
      <c r="T201" s="5" t="e">
        <f t="shared" si="33"/>
        <v>#DIV/0!</v>
      </c>
      <c r="U201" s="5" t="e">
        <f t="shared" si="33"/>
        <v>#DIV/0!</v>
      </c>
      <c r="V201" s="5" t="e">
        <f t="shared" si="33"/>
        <v>#DIV/0!</v>
      </c>
      <c r="W201" s="5" t="e">
        <f t="shared" si="33"/>
        <v>#DIV/0!</v>
      </c>
      <c r="X201" s="5" t="e">
        <f t="shared" si="33"/>
        <v>#DIV/0!</v>
      </c>
      <c r="Y201" s="5" t="e">
        <f t="shared" si="34"/>
        <v>#DIV/0!</v>
      </c>
      <c r="Z201" s="5" t="e">
        <f t="shared" si="35"/>
        <v>#DIV/0!</v>
      </c>
      <c r="AA201" s="5" t="e">
        <f t="shared" si="35"/>
        <v>#DIV/0!</v>
      </c>
      <c r="AB201" s="5">
        <f>+AB199+12</f>
        <v>156</v>
      </c>
      <c r="AC201" s="5">
        <f t="shared" si="50"/>
        <v>157</v>
      </c>
      <c r="AD201" s="5">
        <f t="shared" si="50"/>
        <v>158</v>
      </c>
      <c r="AE201" s="5">
        <f t="shared" si="50"/>
        <v>159</v>
      </c>
      <c r="AF201" s="5">
        <f t="shared" si="50"/>
        <v>160</v>
      </c>
      <c r="AG201" s="5">
        <f t="shared" si="50"/>
        <v>161</v>
      </c>
      <c r="AH201" s="5">
        <f t="shared" si="50"/>
        <v>162</v>
      </c>
      <c r="AI201" s="5">
        <f t="shared" si="50"/>
        <v>163</v>
      </c>
      <c r="AJ201" s="5">
        <f t="shared" si="50"/>
        <v>164</v>
      </c>
      <c r="AK201" s="5">
        <f t="shared" si="50"/>
        <v>165</v>
      </c>
      <c r="AL201" s="5">
        <f t="shared" si="50"/>
        <v>166</v>
      </c>
      <c r="AM201" s="5">
        <f t="shared" si="50"/>
        <v>167</v>
      </c>
      <c r="AN201" s="5"/>
      <c r="AO201" s="73"/>
      <c r="AP201" s="5" t="e">
        <f t="shared" si="47"/>
        <v>#DIV/0!</v>
      </c>
      <c r="AQ201" s="5" t="e">
        <f t="shared" si="47"/>
        <v>#DIV/0!</v>
      </c>
      <c r="AR201" s="5" t="e">
        <f t="shared" si="47"/>
        <v>#DIV/0!</v>
      </c>
      <c r="AS201" s="5" t="e">
        <f t="shared" si="47"/>
        <v>#DIV/0!</v>
      </c>
      <c r="AT201" s="5" t="e">
        <f t="shared" si="47"/>
        <v>#DIV/0!</v>
      </c>
      <c r="AU201" s="5" t="e">
        <f t="shared" si="47"/>
        <v>#DIV/0!</v>
      </c>
      <c r="AV201" s="5" t="e">
        <f t="shared" si="47"/>
        <v>#DIV/0!</v>
      </c>
      <c r="AW201" s="5" t="e">
        <f t="shared" si="47"/>
        <v>#DIV/0!</v>
      </c>
      <c r="AX201" s="5" t="e">
        <f t="shared" si="47"/>
        <v>#DIV/0!</v>
      </c>
      <c r="AY201" s="5" t="e">
        <f t="shared" si="37"/>
        <v>#DIV/0!</v>
      </c>
      <c r="AZ201" s="5" t="e">
        <f t="shared" si="48"/>
        <v>#DIV/0!</v>
      </c>
      <c r="BA201" s="5" t="e">
        <f t="shared" si="48"/>
        <v>#DIV/0!</v>
      </c>
    </row>
    <row r="202" spans="2:53" ht="20.100000000000001" hidden="1" customHeight="1">
      <c r="B202" s="37" t="e">
        <f>ABS(L1025-L1027)</f>
        <v>#DIV/0!</v>
      </c>
      <c r="C202" s="36" t="e">
        <f>ABS(L1030-L1032)</f>
        <v>#DIV/0!</v>
      </c>
      <c r="D202" s="36" t="e">
        <f>ABS(L1035-L1037)</f>
        <v>#DIV/0!</v>
      </c>
      <c r="E202" s="36" t="e">
        <f>ABS(L1040-L1042)</f>
        <v>#DIV/0!</v>
      </c>
      <c r="F202" s="36" t="e">
        <f>ABS(L1045-L1047)</f>
        <v>#DIV/0!</v>
      </c>
      <c r="G202" s="36" t="e">
        <f>ABS(L1050-L1052)</f>
        <v>#DIV/0!</v>
      </c>
      <c r="H202" s="36" t="e">
        <f>ABS(L1055-L1057)</f>
        <v>#DIV/0!</v>
      </c>
      <c r="I202" s="36" t="e">
        <f>ABS(L1060-L1062)</f>
        <v>#DIV/0!</v>
      </c>
      <c r="J202" s="36" t="e">
        <f>ABS(L1065-L1067)</f>
        <v>#DIV/0!</v>
      </c>
      <c r="K202" s="36" t="e">
        <f>ABS(L1070-L1072)</f>
        <v>#DIV/0!</v>
      </c>
      <c r="L202" s="36" t="e">
        <f>ABS(L1075-L1077)</f>
        <v>#DIV/0!</v>
      </c>
      <c r="M202" s="60" t="e">
        <f>ABS(L1080-L1082)</f>
        <v>#DIV/0!</v>
      </c>
      <c r="N202" s="58"/>
      <c r="O202" s="64" t="e">
        <f t="shared" si="39"/>
        <v>#DIV/0!</v>
      </c>
      <c r="P202" s="5" t="e">
        <f t="shared" si="33"/>
        <v>#DIV/0!</v>
      </c>
      <c r="Q202" s="5" t="e">
        <f t="shared" si="33"/>
        <v>#DIV/0!</v>
      </c>
      <c r="R202" s="5" t="e">
        <f t="shared" si="33"/>
        <v>#DIV/0!</v>
      </c>
      <c r="S202" s="5" t="e">
        <f t="shared" si="33"/>
        <v>#DIV/0!</v>
      </c>
      <c r="T202" s="5" t="e">
        <f t="shared" si="33"/>
        <v>#DIV/0!</v>
      </c>
      <c r="U202" s="5" t="e">
        <f t="shared" si="33"/>
        <v>#DIV/0!</v>
      </c>
      <c r="V202" s="5" t="e">
        <f t="shared" si="33"/>
        <v>#DIV/0!</v>
      </c>
      <c r="W202" s="5" t="e">
        <f t="shared" si="33"/>
        <v>#DIV/0!</v>
      </c>
      <c r="X202" s="5" t="e">
        <f t="shared" si="33"/>
        <v>#DIV/0!</v>
      </c>
      <c r="Y202" s="5" t="e">
        <f t="shared" si="34"/>
        <v>#DIV/0!</v>
      </c>
      <c r="Z202" s="5" t="e">
        <f t="shared" si="35"/>
        <v>#DIV/0!</v>
      </c>
      <c r="AA202" s="5" t="e">
        <f t="shared" si="35"/>
        <v>#DIV/0!</v>
      </c>
      <c r="AM202" s="5"/>
      <c r="AN202" s="5"/>
      <c r="AO202" s="64" t="e">
        <f t="shared" ref="AO202" si="55">MAX(B202:M202)</f>
        <v>#DIV/0!</v>
      </c>
      <c r="AP202" s="5" t="e">
        <f t="shared" si="47"/>
        <v>#DIV/0!</v>
      </c>
      <c r="AQ202" s="5" t="e">
        <f t="shared" si="47"/>
        <v>#DIV/0!</v>
      </c>
      <c r="AR202" s="5" t="e">
        <f t="shared" si="47"/>
        <v>#DIV/0!</v>
      </c>
      <c r="AS202" s="5" t="e">
        <f t="shared" si="47"/>
        <v>#DIV/0!</v>
      </c>
      <c r="AT202" s="5" t="e">
        <f t="shared" si="47"/>
        <v>#DIV/0!</v>
      </c>
      <c r="AU202" s="5" t="e">
        <f t="shared" si="47"/>
        <v>#DIV/0!</v>
      </c>
      <c r="AV202" s="5" t="e">
        <f t="shared" si="47"/>
        <v>#DIV/0!</v>
      </c>
      <c r="AW202" s="5" t="e">
        <f t="shared" si="47"/>
        <v>#DIV/0!</v>
      </c>
      <c r="AX202" s="5" t="e">
        <f t="shared" si="47"/>
        <v>#DIV/0!</v>
      </c>
      <c r="AY202" s="5" t="e">
        <f t="shared" si="37"/>
        <v>#DIV/0!</v>
      </c>
      <c r="AZ202" s="5" t="e">
        <f t="shared" si="48"/>
        <v>#DIV/0!</v>
      </c>
      <c r="BA202" s="5" t="e">
        <f t="shared" si="48"/>
        <v>#DIV/0!</v>
      </c>
    </row>
    <row r="203" spans="2:53" ht="20.100000000000001" hidden="1" customHeight="1">
      <c r="B203" s="41" t="s">
        <v>214</v>
      </c>
      <c r="C203" s="42" t="s">
        <v>215</v>
      </c>
      <c r="D203" s="42" t="s">
        <v>216</v>
      </c>
      <c r="E203" s="42" t="s">
        <v>217</v>
      </c>
      <c r="F203" s="42" t="s">
        <v>218</v>
      </c>
      <c r="G203" s="42" t="s">
        <v>219</v>
      </c>
      <c r="H203" s="42" t="s">
        <v>220</v>
      </c>
      <c r="I203" s="42" t="s">
        <v>221</v>
      </c>
      <c r="J203" s="42" t="s">
        <v>222</v>
      </c>
      <c r="K203" s="42" t="s">
        <v>223</v>
      </c>
      <c r="L203" s="42" t="s">
        <v>224</v>
      </c>
      <c r="M203" s="61" t="s">
        <v>225</v>
      </c>
      <c r="N203" s="57"/>
      <c r="O203" s="73"/>
      <c r="P203" s="5" t="e">
        <f t="shared" si="33"/>
        <v>#DIV/0!</v>
      </c>
      <c r="Q203" s="5" t="e">
        <f t="shared" si="33"/>
        <v>#DIV/0!</v>
      </c>
      <c r="R203" s="5" t="e">
        <f t="shared" si="33"/>
        <v>#DIV/0!</v>
      </c>
      <c r="S203" s="5" t="e">
        <f t="shared" ref="S203:X233" si="56">IF(AND(E204=MIN($B204:$M204),E204=MIN($O$176:$O$234)),AE203,0)</f>
        <v>#DIV/0!</v>
      </c>
      <c r="T203" s="5" t="e">
        <f t="shared" si="56"/>
        <v>#DIV/0!</v>
      </c>
      <c r="U203" s="5" t="e">
        <f t="shared" si="56"/>
        <v>#DIV/0!</v>
      </c>
      <c r="V203" s="5" t="e">
        <f t="shared" si="56"/>
        <v>#DIV/0!</v>
      </c>
      <c r="W203" s="5" t="e">
        <f t="shared" si="56"/>
        <v>#DIV/0!</v>
      </c>
      <c r="X203" s="5" t="e">
        <f t="shared" si="56"/>
        <v>#DIV/0!</v>
      </c>
      <c r="Y203" s="5" t="e">
        <f t="shared" si="34"/>
        <v>#DIV/0!</v>
      </c>
      <c r="Z203" s="5" t="e">
        <f t="shared" si="35"/>
        <v>#DIV/0!</v>
      </c>
      <c r="AA203" s="5" t="e">
        <f t="shared" si="35"/>
        <v>#DIV/0!</v>
      </c>
      <c r="AB203" s="5">
        <f>+AB201+12</f>
        <v>168</v>
      </c>
      <c r="AC203" s="5">
        <f t="shared" si="50"/>
        <v>169</v>
      </c>
      <c r="AD203" s="5">
        <f t="shared" si="50"/>
        <v>170</v>
      </c>
      <c r="AE203" s="5">
        <f t="shared" si="50"/>
        <v>171</v>
      </c>
      <c r="AF203" s="5">
        <f t="shared" si="50"/>
        <v>172</v>
      </c>
      <c r="AG203" s="5">
        <f t="shared" si="50"/>
        <v>173</v>
      </c>
      <c r="AH203" s="5">
        <f t="shared" si="50"/>
        <v>174</v>
      </c>
      <c r="AI203" s="5">
        <f t="shared" si="50"/>
        <v>175</v>
      </c>
      <c r="AJ203" s="5">
        <f t="shared" si="50"/>
        <v>176</v>
      </c>
      <c r="AK203" s="5">
        <f t="shared" si="50"/>
        <v>177</v>
      </c>
      <c r="AL203" s="5">
        <f t="shared" si="50"/>
        <v>178</v>
      </c>
      <c r="AM203" s="5">
        <f t="shared" si="50"/>
        <v>179</v>
      </c>
      <c r="AN203" s="5"/>
      <c r="AO203" s="73"/>
      <c r="AP203" s="5" t="e">
        <f t="shared" si="47"/>
        <v>#DIV/0!</v>
      </c>
      <c r="AQ203" s="5" t="e">
        <f t="shared" si="47"/>
        <v>#DIV/0!</v>
      </c>
      <c r="AR203" s="5" t="e">
        <f t="shared" si="47"/>
        <v>#DIV/0!</v>
      </c>
      <c r="AS203" s="5" t="e">
        <f t="shared" si="47"/>
        <v>#DIV/0!</v>
      </c>
      <c r="AT203" s="5" t="e">
        <f t="shared" si="47"/>
        <v>#DIV/0!</v>
      </c>
      <c r="AU203" s="5" t="e">
        <f t="shared" si="47"/>
        <v>#DIV/0!</v>
      </c>
      <c r="AV203" s="5" t="e">
        <f t="shared" si="47"/>
        <v>#DIV/0!</v>
      </c>
      <c r="AW203" s="5" t="e">
        <f t="shared" si="47"/>
        <v>#DIV/0!</v>
      </c>
      <c r="AX203" s="5" t="e">
        <f t="shared" si="47"/>
        <v>#DIV/0!</v>
      </c>
      <c r="AY203" s="5" t="e">
        <f t="shared" si="37"/>
        <v>#DIV/0!</v>
      </c>
      <c r="AZ203" s="5" t="e">
        <f t="shared" si="48"/>
        <v>#DIV/0!</v>
      </c>
      <c r="BA203" s="5" t="e">
        <f t="shared" si="48"/>
        <v>#DIV/0!</v>
      </c>
    </row>
    <row r="204" spans="2:53" ht="20.100000000000001" hidden="1" customHeight="1">
      <c r="B204" s="37" t="e">
        <f>ABS(L1085-L1087)</f>
        <v>#DIV/0!</v>
      </c>
      <c r="C204" s="36" t="e">
        <f>ABS(L1090-L1092)</f>
        <v>#DIV/0!</v>
      </c>
      <c r="D204" s="36" t="e">
        <f>ABS(L1095-L1097)</f>
        <v>#DIV/0!</v>
      </c>
      <c r="E204" s="36" t="e">
        <f>ABS(L1100-L1102)</f>
        <v>#DIV/0!</v>
      </c>
      <c r="F204" s="36" t="e">
        <f>ABS(L1105-L1107)</f>
        <v>#DIV/0!</v>
      </c>
      <c r="G204" s="36" t="e">
        <f>ABS(L1110-L1112)</f>
        <v>#DIV/0!</v>
      </c>
      <c r="H204" s="36" t="e">
        <f>ABS(L1115-L1117)</f>
        <v>#DIV/0!</v>
      </c>
      <c r="I204" s="36" t="e">
        <f>ABS(L1120-L1122)</f>
        <v>#DIV/0!</v>
      </c>
      <c r="J204" s="36" t="e">
        <f>ABS(L1125-L1127)</f>
        <v>#DIV/0!</v>
      </c>
      <c r="K204" s="36" t="e">
        <f>ABS(L1130-L1132)</f>
        <v>#DIV/0!</v>
      </c>
      <c r="L204" s="36" t="e">
        <f>ABS(L1135-L1137)</f>
        <v>#DIV/0!</v>
      </c>
      <c r="M204" s="60" t="e">
        <f>ABS(L1140-L1142)</f>
        <v>#DIV/0!</v>
      </c>
      <c r="N204" s="58"/>
      <c r="O204" s="64" t="e">
        <f t="shared" si="39"/>
        <v>#DIV/0!</v>
      </c>
      <c r="P204" s="5" t="e">
        <f t="shared" ref="P204:R233" si="57">IF(AND(B205=MIN($B205:$M205),B205=MIN($O$176:$O$234)),AB204,0)</f>
        <v>#DIV/0!</v>
      </c>
      <c r="Q204" s="5" t="e">
        <f t="shared" si="57"/>
        <v>#DIV/0!</v>
      </c>
      <c r="R204" s="5" t="e">
        <f t="shared" si="57"/>
        <v>#DIV/0!</v>
      </c>
      <c r="S204" s="5" t="e">
        <f t="shared" si="56"/>
        <v>#DIV/0!</v>
      </c>
      <c r="T204" s="5" t="e">
        <f t="shared" si="56"/>
        <v>#DIV/0!</v>
      </c>
      <c r="U204" s="5" t="e">
        <f t="shared" si="56"/>
        <v>#DIV/0!</v>
      </c>
      <c r="V204" s="5" t="e">
        <f t="shared" si="56"/>
        <v>#DIV/0!</v>
      </c>
      <c r="W204" s="5" t="e">
        <f t="shared" si="56"/>
        <v>#DIV/0!</v>
      </c>
      <c r="X204" s="5" t="e">
        <f t="shared" si="56"/>
        <v>#DIV/0!</v>
      </c>
      <c r="Y204" s="5" t="e">
        <f t="shared" si="34"/>
        <v>#DIV/0!</v>
      </c>
      <c r="Z204" s="5" t="e">
        <f t="shared" si="35"/>
        <v>#DIV/0!</v>
      </c>
      <c r="AA204" s="5" t="e">
        <f t="shared" si="35"/>
        <v>#DIV/0!</v>
      </c>
      <c r="AM204" s="5"/>
      <c r="AN204" s="5"/>
      <c r="AO204" s="64" t="e">
        <f t="shared" ref="AO204" si="58">MAX(B204:M204)</f>
        <v>#DIV/0!</v>
      </c>
      <c r="AP204" s="5" t="e">
        <f t="shared" si="47"/>
        <v>#DIV/0!</v>
      </c>
      <c r="AQ204" s="5" t="e">
        <f t="shared" si="47"/>
        <v>#DIV/0!</v>
      </c>
      <c r="AR204" s="5" t="e">
        <f t="shared" si="47"/>
        <v>#DIV/0!</v>
      </c>
      <c r="AS204" s="5" t="e">
        <f t="shared" si="47"/>
        <v>#DIV/0!</v>
      </c>
      <c r="AT204" s="5" t="e">
        <f t="shared" si="47"/>
        <v>#DIV/0!</v>
      </c>
      <c r="AU204" s="5" t="e">
        <f t="shared" si="47"/>
        <v>#DIV/0!</v>
      </c>
      <c r="AV204" s="5" t="e">
        <f t="shared" si="47"/>
        <v>#DIV/0!</v>
      </c>
      <c r="AW204" s="5" t="e">
        <f t="shared" si="47"/>
        <v>#DIV/0!</v>
      </c>
      <c r="AX204" s="5" t="e">
        <f t="shared" si="47"/>
        <v>#DIV/0!</v>
      </c>
      <c r="AY204" s="5" t="e">
        <f t="shared" si="37"/>
        <v>#DIV/0!</v>
      </c>
      <c r="AZ204" s="5" t="e">
        <f t="shared" si="48"/>
        <v>#DIV/0!</v>
      </c>
      <c r="BA204" s="5" t="e">
        <f t="shared" si="48"/>
        <v>#DIV/0!</v>
      </c>
    </row>
    <row r="205" spans="2:53" ht="20.100000000000001" hidden="1" customHeight="1">
      <c r="B205" s="41" t="s">
        <v>226</v>
      </c>
      <c r="C205" s="42" t="s">
        <v>227</v>
      </c>
      <c r="D205" s="42" t="s">
        <v>228</v>
      </c>
      <c r="E205" s="42" t="s">
        <v>229</v>
      </c>
      <c r="F205" s="42" t="s">
        <v>230</v>
      </c>
      <c r="G205" s="42" t="s">
        <v>231</v>
      </c>
      <c r="H205" s="42" t="s">
        <v>232</v>
      </c>
      <c r="I205" s="42" t="s">
        <v>233</v>
      </c>
      <c r="J205" s="42" t="s">
        <v>234</v>
      </c>
      <c r="K205" s="42" t="s">
        <v>235</v>
      </c>
      <c r="L205" s="42" t="s">
        <v>236</v>
      </c>
      <c r="M205" s="61" t="s">
        <v>237</v>
      </c>
      <c r="N205" s="57"/>
      <c r="O205" s="73"/>
      <c r="P205" s="5" t="e">
        <f t="shared" si="57"/>
        <v>#DIV/0!</v>
      </c>
      <c r="Q205" s="5" t="e">
        <f t="shared" si="57"/>
        <v>#DIV/0!</v>
      </c>
      <c r="R205" s="5" t="e">
        <f t="shared" si="57"/>
        <v>#DIV/0!</v>
      </c>
      <c r="S205" s="5" t="e">
        <f t="shared" si="56"/>
        <v>#DIV/0!</v>
      </c>
      <c r="T205" s="5" t="e">
        <f t="shared" si="56"/>
        <v>#DIV/0!</v>
      </c>
      <c r="U205" s="5" t="e">
        <f t="shared" si="56"/>
        <v>#DIV/0!</v>
      </c>
      <c r="V205" s="5" t="e">
        <f t="shared" si="56"/>
        <v>#DIV/0!</v>
      </c>
      <c r="W205" s="5" t="e">
        <f t="shared" si="56"/>
        <v>#DIV/0!</v>
      </c>
      <c r="X205" s="5" t="e">
        <f t="shared" si="56"/>
        <v>#DIV/0!</v>
      </c>
      <c r="Y205" s="5" t="e">
        <f t="shared" si="34"/>
        <v>#DIV/0!</v>
      </c>
      <c r="Z205" s="5" t="e">
        <f t="shared" si="35"/>
        <v>#DIV/0!</v>
      </c>
      <c r="AA205" s="5" t="e">
        <f t="shared" si="35"/>
        <v>#DIV/0!</v>
      </c>
      <c r="AB205" s="5">
        <f>+AB203+12</f>
        <v>180</v>
      </c>
      <c r="AC205" s="5">
        <f t="shared" si="50"/>
        <v>181</v>
      </c>
      <c r="AD205" s="5">
        <f t="shared" si="50"/>
        <v>182</v>
      </c>
      <c r="AE205" s="5">
        <f t="shared" si="50"/>
        <v>183</v>
      </c>
      <c r="AF205" s="5">
        <f t="shared" si="50"/>
        <v>184</v>
      </c>
      <c r="AG205" s="5">
        <f t="shared" si="50"/>
        <v>185</v>
      </c>
      <c r="AH205" s="5">
        <f t="shared" si="50"/>
        <v>186</v>
      </c>
      <c r="AI205" s="5">
        <f t="shared" si="50"/>
        <v>187</v>
      </c>
      <c r="AJ205" s="5">
        <f t="shared" si="50"/>
        <v>188</v>
      </c>
      <c r="AK205" s="5">
        <f t="shared" si="50"/>
        <v>189</v>
      </c>
      <c r="AL205" s="5">
        <f t="shared" si="50"/>
        <v>190</v>
      </c>
      <c r="AM205" s="5">
        <f t="shared" si="50"/>
        <v>191</v>
      </c>
      <c r="AN205" s="5"/>
      <c r="AO205" s="73"/>
      <c r="AP205" s="5" t="e">
        <f t="shared" si="47"/>
        <v>#DIV/0!</v>
      </c>
      <c r="AQ205" s="5" t="e">
        <f t="shared" si="47"/>
        <v>#DIV/0!</v>
      </c>
      <c r="AR205" s="5" t="e">
        <f t="shared" si="47"/>
        <v>#DIV/0!</v>
      </c>
      <c r="AS205" s="5" t="e">
        <f t="shared" si="47"/>
        <v>#DIV/0!</v>
      </c>
      <c r="AT205" s="5" t="e">
        <f t="shared" si="47"/>
        <v>#DIV/0!</v>
      </c>
      <c r="AU205" s="5" t="e">
        <f t="shared" si="47"/>
        <v>#DIV/0!</v>
      </c>
      <c r="AV205" s="5" t="e">
        <f t="shared" si="47"/>
        <v>#DIV/0!</v>
      </c>
      <c r="AW205" s="5" t="e">
        <f t="shared" si="47"/>
        <v>#DIV/0!</v>
      </c>
      <c r="AX205" s="5" t="e">
        <f t="shared" si="47"/>
        <v>#DIV/0!</v>
      </c>
      <c r="AY205" s="5" t="e">
        <f t="shared" si="37"/>
        <v>#DIV/0!</v>
      </c>
      <c r="AZ205" s="5" t="e">
        <f t="shared" si="48"/>
        <v>#DIV/0!</v>
      </c>
      <c r="BA205" s="5" t="e">
        <f t="shared" si="48"/>
        <v>#DIV/0!</v>
      </c>
    </row>
    <row r="206" spans="2:53" ht="20.100000000000001" hidden="1" customHeight="1">
      <c r="B206" s="37" t="e">
        <f>ABS(L1145-L1147)</f>
        <v>#DIV/0!</v>
      </c>
      <c r="C206" s="36" t="e">
        <f>ABS(L1150-L1152)</f>
        <v>#DIV/0!</v>
      </c>
      <c r="D206" s="36" t="e">
        <f>ABS(L1155-L1157)</f>
        <v>#DIV/0!</v>
      </c>
      <c r="E206" s="36" t="e">
        <f>ABS(L1160-L1162)</f>
        <v>#DIV/0!</v>
      </c>
      <c r="F206" s="36" t="e">
        <f>ABS(L1165-L1167)</f>
        <v>#DIV/0!</v>
      </c>
      <c r="G206" s="36" t="e">
        <f>ABS(L1170-L1172)</f>
        <v>#DIV/0!</v>
      </c>
      <c r="H206" s="36" t="e">
        <f>ABS(L1175-L1177)</f>
        <v>#DIV/0!</v>
      </c>
      <c r="I206" s="36" t="e">
        <f>ABS(L1180-L1182)</f>
        <v>#DIV/0!</v>
      </c>
      <c r="J206" s="36" t="e">
        <f>ABS(L1185-L1187)</f>
        <v>#DIV/0!</v>
      </c>
      <c r="K206" s="36" t="e">
        <f>ABS(L1190-L1192)</f>
        <v>#DIV/0!</v>
      </c>
      <c r="L206" s="36" t="e">
        <f>ABS(L1195-L1197)</f>
        <v>#DIV/0!</v>
      </c>
      <c r="M206" s="60" t="e">
        <f>ABS(L1200-L1202)</f>
        <v>#DIV/0!</v>
      </c>
      <c r="N206" s="58"/>
      <c r="O206" s="64" t="e">
        <f t="shared" si="39"/>
        <v>#DIV/0!</v>
      </c>
      <c r="P206" s="5" t="e">
        <f t="shared" si="57"/>
        <v>#DIV/0!</v>
      </c>
      <c r="Q206" s="5" t="e">
        <f t="shared" si="57"/>
        <v>#DIV/0!</v>
      </c>
      <c r="R206" s="5" t="e">
        <f t="shared" si="57"/>
        <v>#DIV/0!</v>
      </c>
      <c r="S206" s="5" t="e">
        <f t="shared" si="56"/>
        <v>#DIV/0!</v>
      </c>
      <c r="T206" s="5" t="e">
        <f t="shared" si="56"/>
        <v>#DIV/0!</v>
      </c>
      <c r="U206" s="5" t="e">
        <f t="shared" si="56"/>
        <v>#DIV/0!</v>
      </c>
      <c r="V206" s="5" t="e">
        <f t="shared" si="56"/>
        <v>#DIV/0!</v>
      </c>
      <c r="W206" s="5" t="e">
        <f t="shared" si="56"/>
        <v>#DIV/0!</v>
      </c>
      <c r="X206" s="5" t="e">
        <f t="shared" si="56"/>
        <v>#DIV/0!</v>
      </c>
      <c r="Y206" s="5" t="e">
        <f t="shared" si="34"/>
        <v>#DIV/0!</v>
      </c>
      <c r="Z206" s="5" t="e">
        <f t="shared" si="35"/>
        <v>#DIV/0!</v>
      </c>
      <c r="AA206" s="5" t="e">
        <f t="shared" si="35"/>
        <v>#DIV/0!</v>
      </c>
      <c r="AM206" s="5"/>
      <c r="AN206" s="5"/>
      <c r="AO206" s="64" t="e">
        <f t="shared" ref="AO206" si="59">MAX(B206:M206)</f>
        <v>#DIV/0!</v>
      </c>
      <c r="AP206" s="5" t="e">
        <f t="shared" si="47"/>
        <v>#DIV/0!</v>
      </c>
      <c r="AQ206" s="5" t="e">
        <f t="shared" si="47"/>
        <v>#DIV/0!</v>
      </c>
      <c r="AR206" s="5" t="e">
        <f t="shared" si="47"/>
        <v>#DIV/0!</v>
      </c>
      <c r="AS206" s="5" t="e">
        <f t="shared" si="47"/>
        <v>#DIV/0!</v>
      </c>
      <c r="AT206" s="5" t="e">
        <f t="shared" si="47"/>
        <v>#DIV/0!</v>
      </c>
      <c r="AU206" s="5" t="e">
        <f t="shared" si="47"/>
        <v>#DIV/0!</v>
      </c>
      <c r="AV206" s="5" t="e">
        <f t="shared" si="47"/>
        <v>#DIV/0!</v>
      </c>
      <c r="AW206" s="5" t="e">
        <f t="shared" si="47"/>
        <v>#DIV/0!</v>
      </c>
      <c r="AX206" s="5" t="e">
        <f t="shared" si="47"/>
        <v>#DIV/0!</v>
      </c>
      <c r="AY206" s="5" t="e">
        <f t="shared" si="37"/>
        <v>#DIV/0!</v>
      </c>
      <c r="AZ206" s="5" t="e">
        <f t="shared" si="48"/>
        <v>#DIV/0!</v>
      </c>
      <c r="BA206" s="5" t="e">
        <f t="shared" si="48"/>
        <v>#DIV/0!</v>
      </c>
    </row>
    <row r="207" spans="2:53" ht="20.100000000000001" hidden="1" customHeight="1">
      <c r="B207" s="41" t="s">
        <v>238</v>
      </c>
      <c r="C207" s="42" t="s">
        <v>239</v>
      </c>
      <c r="D207" s="42" t="s">
        <v>240</v>
      </c>
      <c r="E207" s="42" t="s">
        <v>241</v>
      </c>
      <c r="F207" s="42" t="s">
        <v>242</v>
      </c>
      <c r="G207" s="42" t="s">
        <v>243</v>
      </c>
      <c r="H207" s="42" t="s">
        <v>244</v>
      </c>
      <c r="I207" s="42" t="s">
        <v>245</v>
      </c>
      <c r="J207" s="42" t="s">
        <v>246</v>
      </c>
      <c r="K207" s="42" t="s">
        <v>247</v>
      </c>
      <c r="L207" s="42" t="s">
        <v>248</v>
      </c>
      <c r="M207" s="61" t="s">
        <v>249</v>
      </c>
      <c r="N207" s="57"/>
      <c r="O207" s="73"/>
      <c r="P207" s="5" t="e">
        <f t="shared" si="57"/>
        <v>#DIV/0!</v>
      </c>
      <c r="Q207" s="5" t="e">
        <f t="shared" si="57"/>
        <v>#DIV/0!</v>
      </c>
      <c r="R207" s="5" t="e">
        <f t="shared" si="57"/>
        <v>#DIV/0!</v>
      </c>
      <c r="S207" s="5" t="e">
        <f t="shared" si="56"/>
        <v>#DIV/0!</v>
      </c>
      <c r="T207" s="5" t="e">
        <f t="shared" si="56"/>
        <v>#DIV/0!</v>
      </c>
      <c r="U207" s="5" t="e">
        <f t="shared" si="56"/>
        <v>#DIV/0!</v>
      </c>
      <c r="V207" s="5" t="e">
        <f t="shared" si="56"/>
        <v>#DIV/0!</v>
      </c>
      <c r="W207" s="5" t="e">
        <f t="shared" si="56"/>
        <v>#DIV/0!</v>
      </c>
      <c r="X207" s="5" t="e">
        <f t="shared" si="56"/>
        <v>#DIV/0!</v>
      </c>
      <c r="Y207" s="5" t="e">
        <f t="shared" ref="Y207:Y233" si="60">IF(AND(K208=MIN($B208:$M208),K208=MIN($O$176:$O$234)),AK207,0)</f>
        <v>#DIV/0!</v>
      </c>
      <c r="Z207" s="5" t="e">
        <f t="shared" ref="Z207:AA233" si="61">IF(AND(L208=MIN($B208:$M208),L208=MIN($O$176:$O$234)),AL207,0)</f>
        <v>#DIV/0!</v>
      </c>
      <c r="AA207" s="5" t="e">
        <f t="shared" si="61"/>
        <v>#DIV/0!</v>
      </c>
      <c r="AB207" s="5">
        <f>+AB205+12</f>
        <v>192</v>
      </c>
      <c r="AC207" s="5">
        <f t="shared" si="50"/>
        <v>193</v>
      </c>
      <c r="AD207" s="5">
        <f t="shared" si="50"/>
        <v>194</v>
      </c>
      <c r="AE207" s="5">
        <f t="shared" si="50"/>
        <v>195</v>
      </c>
      <c r="AF207" s="5">
        <f t="shared" si="50"/>
        <v>196</v>
      </c>
      <c r="AG207" s="5">
        <f t="shared" si="50"/>
        <v>197</v>
      </c>
      <c r="AH207" s="5">
        <f t="shared" si="50"/>
        <v>198</v>
      </c>
      <c r="AI207" s="5">
        <f t="shared" si="50"/>
        <v>199</v>
      </c>
      <c r="AJ207" s="5">
        <f t="shared" si="50"/>
        <v>200</v>
      </c>
      <c r="AK207" s="5">
        <f t="shared" si="50"/>
        <v>201</v>
      </c>
      <c r="AL207" s="5">
        <f t="shared" si="50"/>
        <v>202</v>
      </c>
      <c r="AM207" s="5">
        <f t="shared" si="50"/>
        <v>203</v>
      </c>
      <c r="AN207" s="5"/>
      <c r="AO207" s="73"/>
      <c r="AP207" s="5" t="e">
        <f t="shared" si="47"/>
        <v>#DIV/0!</v>
      </c>
      <c r="AQ207" s="5" t="e">
        <f t="shared" si="47"/>
        <v>#DIV/0!</v>
      </c>
      <c r="AR207" s="5" t="e">
        <f t="shared" si="47"/>
        <v>#DIV/0!</v>
      </c>
      <c r="AS207" s="5" t="e">
        <f t="shared" si="47"/>
        <v>#DIV/0!</v>
      </c>
      <c r="AT207" s="5" t="e">
        <f t="shared" si="47"/>
        <v>#DIV/0!</v>
      </c>
      <c r="AU207" s="5" t="e">
        <f t="shared" si="47"/>
        <v>#DIV/0!</v>
      </c>
      <c r="AV207" s="5" t="e">
        <f t="shared" si="47"/>
        <v>#DIV/0!</v>
      </c>
      <c r="AW207" s="5" t="e">
        <f t="shared" si="47"/>
        <v>#DIV/0!</v>
      </c>
      <c r="AX207" s="5" t="e">
        <f t="shared" si="47"/>
        <v>#DIV/0!</v>
      </c>
      <c r="AY207" s="5" t="e">
        <f t="shared" ref="AY207:AY233" si="62">IF(AND(K208=MAX($B208:$M208),K208=MAX($AO$176:$AO$234)),AK207,0)</f>
        <v>#DIV/0!</v>
      </c>
      <c r="AZ207" s="5" t="e">
        <f t="shared" si="48"/>
        <v>#DIV/0!</v>
      </c>
      <c r="BA207" s="5" t="e">
        <f t="shared" si="48"/>
        <v>#DIV/0!</v>
      </c>
    </row>
    <row r="208" spans="2:53" ht="20.100000000000001" hidden="1" customHeight="1">
      <c r="B208" s="37" t="e">
        <f>ABS(L1205-L1207)</f>
        <v>#DIV/0!</v>
      </c>
      <c r="C208" s="36" t="e">
        <f>ABS(L1210-L1212)</f>
        <v>#DIV/0!</v>
      </c>
      <c r="D208" s="36" t="e">
        <f>ABS(L1215-L1217)</f>
        <v>#DIV/0!</v>
      </c>
      <c r="E208" s="36" t="e">
        <f>ABS(L1220-L1222)</f>
        <v>#DIV/0!</v>
      </c>
      <c r="F208" s="36" t="e">
        <f>ABS(L1225-L1227)</f>
        <v>#DIV/0!</v>
      </c>
      <c r="G208" s="36" t="e">
        <f>ABS(L1230-L1232)</f>
        <v>#DIV/0!</v>
      </c>
      <c r="H208" s="36" t="e">
        <f>ABS(L1235-L1237)</f>
        <v>#DIV/0!</v>
      </c>
      <c r="I208" s="36" t="e">
        <f>ABS(L1240-L1242)</f>
        <v>#DIV/0!</v>
      </c>
      <c r="J208" s="36" t="e">
        <f>ABS(L1245-L1247)</f>
        <v>#DIV/0!</v>
      </c>
      <c r="K208" s="36" t="e">
        <f>ABS(L1250-L1252)</f>
        <v>#DIV/0!</v>
      </c>
      <c r="L208" s="36" t="e">
        <f>ABS(L1255-L1257)</f>
        <v>#DIV/0!</v>
      </c>
      <c r="M208" s="60" t="e">
        <f>ABS(L1260-L1262)</f>
        <v>#DIV/0!</v>
      </c>
      <c r="N208" s="58"/>
      <c r="O208" s="64" t="e">
        <f t="shared" si="39"/>
        <v>#DIV/0!</v>
      </c>
      <c r="P208" s="5" t="e">
        <f t="shared" si="57"/>
        <v>#DIV/0!</v>
      </c>
      <c r="Q208" s="5" t="e">
        <f t="shared" si="57"/>
        <v>#DIV/0!</v>
      </c>
      <c r="R208" s="5" t="e">
        <f t="shared" si="57"/>
        <v>#DIV/0!</v>
      </c>
      <c r="S208" s="5" t="e">
        <f t="shared" si="56"/>
        <v>#DIV/0!</v>
      </c>
      <c r="T208" s="5" t="e">
        <f t="shared" si="56"/>
        <v>#DIV/0!</v>
      </c>
      <c r="U208" s="5" t="e">
        <f t="shared" si="56"/>
        <v>#DIV/0!</v>
      </c>
      <c r="V208" s="5" t="e">
        <f t="shared" si="56"/>
        <v>#DIV/0!</v>
      </c>
      <c r="W208" s="5" t="e">
        <f t="shared" si="56"/>
        <v>#DIV/0!</v>
      </c>
      <c r="X208" s="5" t="e">
        <f t="shared" si="56"/>
        <v>#DIV/0!</v>
      </c>
      <c r="Y208" s="5" t="e">
        <f t="shared" si="60"/>
        <v>#DIV/0!</v>
      </c>
      <c r="Z208" s="5" t="e">
        <f t="shared" si="61"/>
        <v>#DIV/0!</v>
      </c>
      <c r="AA208" s="5" t="e">
        <f t="shared" si="61"/>
        <v>#DIV/0!</v>
      </c>
      <c r="AM208" s="5"/>
      <c r="AN208" s="5"/>
      <c r="AO208" s="64" t="e">
        <f t="shared" ref="AO208" si="63">MAX(B208:M208)</f>
        <v>#DIV/0!</v>
      </c>
      <c r="AP208" s="5" t="e">
        <f t="shared" si="47"/>
        <v>#DIV/0!</v>
      </c>
      <c r="AQ208" s="5" t="e">
        <f t="shared" si="47"/>
        <v>#DIV/0!</v>
      </c>
      <c r="AR208" s="5" t="e">
        <f t="shared" si="47"/>
        <v>#DIV/0!</v>
      </c>
      <c r="AS208" s="5" t="e">
        <f t="shared" si="47"/>
        <v>#DIV/0!</v>
      </c>
      <c r="AT208" s="5" t="e">
        <f t="shared" si="47"/>
        <v>#DIV/0!</v>
      </c>
      <c r="AU208" s="5" t="e">
        <f t="shared" si="47"/>
        <v>#DIV/0!</v>
      </c>
      <c r="AV208" s="5" t="e">
        <f t="shared" si="47"/>
        <v>#DIV/0!</v>
      </c>
      <c r="AW208" s="5" t="e">
        <f t="shared" si="47"/>
        <v>#DIV/0!</v>
      </c>
      <c r="AX208" s="5" t="e">
        <f t="shared" si="47"/>
        <v>#DIV/0!</v>
      </c>
      <c r="AY208" s="5" t="e">
        <f t="shared" si="62"/>
        <v>#DIV/0!</v>
      </c>
      <c r="AZ208" s="5" t="e">
        <f t="shared" si="48"/>
        <v>#DIV/0!</v>
      </c>
      <c r="BA208" s="5" t="e">
        <f t="shared" si="48"/>
        <v>#DIV/0!</v>
      </c>
    </row>
    <row r="209" spans="2:53" ht="20.100000000000001" hidden="1" customHeight="1">
      <c r="B209" s="41" t="s">
        <v>250</v>
      </c>
      <c r="C209" s="42" t="s">
        <v>251</v>
      </c>
      <c r="D209" s="42" t="s">
        <v>252</v>
      </c>
      <c r="E209" s="42" t="s">
        <v>253</v>
      </c>
      <c r="F209" s="42" t="s">
        <v>254</v>
      </c>
      <c r="G209" s="42" t="s">
        <v>255</v>
      </c>
      <c r="H209" s="42" t="s">
        <v>256</v>
      </c>
      <c r="I209" s="42" t="s">
        <v>257</v>
      </c>
      <c r="J209" s="42" t="s">
        <v>258</v>
      </c>
      <c r="K209" s="42" t="s">
        <v>259</v>
      </c>
      <c r="L209" s="42" t="s">
        <v>260</v>
      </c>
      <c r="M209" s="61" t="s">
        <v>261</v>
      </c>
      <c r="N209" s="57"/>
      <c r="O209" s="73"/>
      <c r="P209" s="5" t="e">
        <f t="shared" si="57"/>
        <v>#DIV/0!</v>
      </c>
      <c r="Q209" s="5" t="e">
        <f t="shared" si="57"/>
        <v>#DIV/0!</v>
      </c>
      <c r="R209" s="5" t="e">
        <f t="shared" si="57"/>
        <v>#DIV/0!</v>
      </c>
      <c r="S209" s="5" t="e">
        <f t="shared" si="56"/>
        <v>#DIV/0!</v>
      </c>
      <c r="T209" s="5" t="e">
        <f t="shared" si="56"/>
        <v>#DIV/0!</v>
      </c>
      <c r="U209" s="5" t="e">
        <f t="shared" si="56"/>
        <v>#DIV/0!</v>
      </c>
      <c r="V209" s="5" t="e">
        <f t="shared" si="56"/>
        <v>#DIV/0!</v>
      </c>
      <c r="W209" s="5" t="e">
        <f t="shared" si="56"/>
        <v>#DIV/0!</v>
      </c>
      <c r="X209" s="5" t="e">
        <f t="shared" si="56"/>
        <v>#DIV/0!</v>
      </c>
      <c r="Y209" s="5" t="e">
        <f t="shared" si="60"/>
        <v>#DIV/0!</v>
      </c>
      <c r="Z209" s="5" t="e">
        <f t="shared" si="61"/>
        <v>#DIV/0!</v>
      </c>
      <c r="AA209" s="5" t="e">
        <f t="shared" si="61"/>
        <v>#DIV/0!</v>
      </c>
      <c r="AB209" s="5">
        <f>+AB207+12</f>
        <v>204</v>
      </c>
      <c r="AC209" s="5">
        <f t="shared" ref="AC209:AM223" si="64">+AC207+12</f>
        <v>205</v>
      </c>
      <c r="AD209" s="5">
        <f t="shared" si="64"/>
        <v>206</v>
      </c>
      <c r="AE209" s="5">
        <f t="shared" si="64"/>
        <v>207</v>
      </c>
      <c r="AF209" s="5">
        <f t="shared" si="64"/>
        <v>208</v>
      </c>
      <c r="AG209" s="5">
        <f t="shared" si="64"/>
        <v>209</v>
      </c>
      <c r="AH209" s="5">
        <f t="shared" si="64"/>
        <v>210</v>
      </c>
      <c r="AI209" s="5">
        <f t="shared" si="64"/>
        <v>211</v>
      </c>
      <c r="AJ209" s="5">
        <f t="shared" si="64"/>
        <v>212</v>
      </c>
      <c r="AK209" s="5">
        <f t="shared" si="64"/>
        <v>213</v>
      </c>
      <c r="AL209" s="5">
        <f t="shared" si="64"/>
        <v>214</v>
      </c>
      <c r="AM209" s="5">
        <f t="shared" si="64"/>
        <v>215</v>
      </c>
      <c r="AN209" s="5"/>
      <c r="AO209" s="73"/>
      <c r="AP209" s="5" t="e">
        <f t="shared" si="47"/>
        <v>#DIV/0!</v>
      </c>
      <c r="AQ209" s="5" t="e">
        <f t="shared" si="47"/>
        <v>#DIV/0!</v>
      </c>
      <c r="AR209" s="5" t="e">
        <f t="shared" si="47"/>
        <v>#DIV/0!</v>
      </c>
      <c r="AS209" s="5" t="e">
        <f t="shared" si="47"/>
        <v>#DIV/0!</v>
      </c>
      <c r="AT209" s="5" t="e">
        <f t="shared" si="47"/>
        <v>#DIV/0!</v>
      </c>
      <c r="AU209" s="5" t="e">
        <f t="shared" si="47"/>
        <v>#DIV/0!</v>
      </c>
      <c r="AV209" s="5" t="e">
        <f t="shared" si="47"/>
        <v>#DIV/0!</v>
      </c>
      <c r="AW209" s="5" t="e">
        <f t="shared" si="47"/>
        <v>#DIV/0!</v>
      </c>
      <c r="AX209" s="5" t="e">
        <f t="shared" si="47"/>
        <v>#DIV/0!</v>
      </c>
      <c r="AY209" s="5" t="e">
        <f t="shared" si="62"/>
        <v>#DIV/0!</v>
      </c>
      <c r="AZ209" s="5" t="e">
        <f t="shared" si="48"/>
        <v>#DIV/0!</v>
      </c>
      <c r="BA209" s="5" t="e">
        <f t="shared" si="48"/>
        <v>#DIV/0!</v>
      </c>
    </row>
    <row r="210" spans="2:53" ht="20.100000000000001" hidden="1" customHeight="1">
      <c r="B210" s="37" t="e">
        <f>ABS(L1265-L1267)</f>
        <v>#DIV/0!</v>
      </c>
      <c r="C210" s="36" t="e">
        <f>ABS(L1270-L1272)</f>
        <v>#DIV/0!</v>
      </c>
      <c r="D210" s="36" t="e">
        <f>ABS(L1275-L1277)</f>
        <v>#DIV/0!</v>
      </c>
      <c r="E210" s="36" t="e">
        <f>ABS(L1280-L1282)</f>
        <v>#DIV/0!</v>
      </c>
      <c r="F210" s="36" t="e">
        <f>ABS(L1285-L1287)</f>
        <v>#DIV/0!</v>
      </c>
      <c r="G210" s="36" t="e">
        <f>ABS(L1290-L1292)</f>
        <v>#DIV/0!</v>
      </c>
      <c r="H210" s="36" t="e">
        <f>ABS(L1295-L1297)</f>
        <v>#DIV/0!</v>
      </c>
      <c r="I210" s="36" t="e">
        <f>ABS(L1300-L1302)</f>
        <v>#DIV/0!</v>
      </c>
      <c r="J210" s="36" t="e">
        <f>ABS(L1305-L1307)</f>
        <v>#DIV/0!</v>
      </c>
      <c r="K210" s="36" t="e">
        <f>ABS(L1310-L1312)</f>
        <v>#DIV/0!</v>
      </c>
      <c r="L210" s="36" t="e">
        <f>ABS(L1315-L1317)</f>
        <v>#DIV/0!</v>
      </c>
      <c r="M210" s="60" t="e">
        <f>ABS(L1320-L1322)</f>
        <v>#DIV/0!</v>
      </c>
      <c r="N210" s="58"/>
      <c r="O210" s="64" t="e">
        <f t="shared" si="39"/>
        <v>#DIV/0!</v>
      </c>
      <c r="P210" s="5" t="e">
        <f t="shared" si="57"/>
        <v>#DIV/0!</v>
      </c>
      <c r="Q210" s="5" t="e">
        <f t="shared" si="57"/>
        <v>#DIV/0!</v>
      </c>
      <c r="R210" s="5" t="e">
        <f t="shared" si="57"/>
        <v>#DIV/0!</v>
      </c>
      <c r="S210" s="5" t="e">
        <f t="shared" si="56"/>
        <v>#DIV/0!</v>
      </c>
      <c r="T210" s="5" t="e">
        <f t="shared" si="56"/>
        <v>#DIV/0!</v>
      </c>
      <c r="U210" s="5" t="e">
        <f t="shared" si="56"/>
        <v>#DIV/0!</v>
      </c>
      <c r="V210" s="5" t="e">
        <f t="shared" si="56"/>
        <v>#DIV/0!</v>
      </c>
      <c r="W210" s="5" t="e">
        <f t="shared" si="56"/>
        <v>#DIV/0!</v>
      </c>
      <c r="X210" s="5" t="e">
        <f t="shared" si="56"/>
        <v>#DIV/0!</v>
      </c>
      <c r="Y210" s="5" t="e">
        <f t="shared" si="60"/>
        <v>#DIV/0!</v>
      </c>
      <c r="Z210" s="5" t="e">
        <f t="shared" si="61"/>
        <v>#DIV/0!</v>
      </c>
      <c r="AA210" s="5" t="e">
        <f t="shared" si="61"/>
        <v>#DIV/0!</v>
      </c>
      <c r="AM210" s="5"/>
      <c r="AN210" s="5"/>
      <c r="AO210" s="64" t="e">
        <f t="shared" ref="AO210" si="65">MAX(B210:M210)</f>
        <v>#DIV/0!</v>
      </c>
      <c r="AP210" s="5" t="e">
        <f t="shared" si="47"/>
        <v>#DIV/0!</v>
      </c>
      <c r="AQ210" s="5" t="e">
        <f t="shared" si="47"/>
        <v>#DIV/0!</v>
      </c>
      <c r="AR210" s="5" t="e">
        <f t="shared" si="47"/>
        <v>#DIV/0!</v>
      </c>
      <c r="AS210" s="5" t="e">
        <f t="shared" si="47"/>
        <v>#DIV/0!</v>
      </c>
      <c r="AT210" s="5" t="e">
        <f t="shared" si="47"/>
        <v>#DIV/0!</v>
      </c>
      <c r="AU210" s="5" t="e">
        <f t="shared" si="47"/>
        <v>#DIV/0!</v>
      </c>
      <c r="AV210" s="5" t="e">
        <f t="shared" si="47"/>
        <v>#DIV/0!</v>
      </c>
      <c r="AW210" s="5" t="e">
        <f t="shared" si="47"/>
        <v>#DIV/0!</v>
      </c>
      <c r="AX210" s="5" t="e">
        <f t="shared" si="47"/>
        <v>#DIV/0!</v>
      </c>
      <c r="AY210" s="5" t="e">
        <f t="shared" si="62"/>
        <v>#DIV/0!</v>
      </c>
      <c r="AZ210" s="5" t="e">
        <f t="shared" si="48"/>
        <v>#DIV/0!</v>
      </c>
      <c r="BA210" s="5" t="e">
        <f t="shared" si="48"/>
        <v>#DIV/0!</v>
      </c>
    </row>
    <row r="211" spans="2:53" ht="20.100000000000001" hidden="1" customHeight="1">
      <c r="B211" s="41" t="s">
        <v>262</v>
      </c>
      <c r="C211" s="42" t="s">
        <v>263</v>
      </c>
      <c r="D211" s="42" t="s">
        <v>264</v>
      </c>
      <c r="E211" s="42" t="s">
        <v>265</v>
      </c>
      <c r="F211" s="42" t="s">
        <v>266</v>
      </c>
      <c r="G211" s="42" t="s">
        <v>267</v>
      </c>
      <c r="H211" s="42" t="s">
        <v>268</v>
      </c>
      <c r="I211" s="42" t="s">
        <v>269</v>
      </c>
      <c r="J211" s="42" t="s">
        <v>270</v>
      </c>
      <c r="K211" s="42" t="s">
        <v>271</v>
      </c>
      <c r="L211" s="42" t="s">
        <v>272</v>
      </c>
      <c r="M211" s="61" t="s">
        <v>273</v>
      </c>
      <c r="N211" s="57"/>
      <c r="O211" s="73"/>
      <c r="P211" s="5" t="e">
        <f t="shared" si="57"/>
        <v>#DIV/0!</v>
      </c>
      <c r="Q211" s="5" t="e">
        <f t="shared" si="57"/>
        <v>#DIV/0!</v>
      </c>
      <c r="R211" s="5" t="e">
        <f t="shared" si="57"/>
        <v>#DIV/0!</v>
      </c>
      <c r="S211" s="5" t="e">
        <f t="shared" si="56"/>
        <v>#DIV/0!</v>
      </c>
      <c r="T211" s="5" t="e">
        <f t="shared" si="56"/>
        <v>#DIV/0!</v>
      </c>
      <c r="U211" s="5" t="e">
        <f t="shared" si="56"/>
        <v>#DIV/0!</v>
      </c>
      <c r="V211" s="5" t="e">
        <f t="shared" si="56"/>
        <v>#DIV/0!</v>
      </c>
      <c r="W211" s="5" t="e">
        <f t="shared" si="56"/>
        <v>#DIV/0!</v>
      </c>
      <c r="X211" s="5" t="e">
        <f t="shared" si="56"/>
        <v>#DIV/0!</v>
      </c>
      <c r="Y211" s="5" t="e">
        <f t="shared" si="60"/>
        <v>#DIV/0!</v>
      </c>
      <c r="Z211" s="5" t="e">
        <f t="shared" si="61"/>
        <v>#DIV/0!</v>
      </c>
      <c r="AA211" s="5" t="e">
        <f t="shared" si="61"/>
        <v>#DIV/0!</v>
      </c>
      <c r="AB211" s="5">
        <f>+AB209+12</f>
        <v>216</v>
      </c>
      <c r="AC211" s="5">
        <f t="shared" si="64"/>
        <v>217</v>
      </c>
      <c r="AD211" s="5">
        <f t="shared" si="64"/>
        <v>218</v>
      </c>
      <c r="AE211" s="5">
        <f t="shared" si="64"/>
        <v>219</v>
      </c>
      <c r="AF211" s="5">
        <f t="shared" si="64"/>
        <v>220</v>
      </c>
      <c r="AG211" s="5">
        <f t="shared" si="64"/>
        <v>221</v>
      </c>
      <c r="AH211" s="5">
        <f t="shared" si="64"/>
        <v>222</v>
      </c>
      <c r="AI211" s="5">
        <f t="shared" si="64"/>
        <v>223</v>
      </c>
      <c r="AJ211" s="5">
        <f t="shared" si="64"/>
        <v>224</v>
      </c>
      <c r="AK211" s="5">
        <f t="shared" si="64"/>
        <v>225</v>
      </c>
      <c r="AL211" s="5">
        <f t="shared" si="64"/>
        <v>226</v>
      </c>
      <c r="AM211" s="5">
        <f t="shared" si="64"/>
        <v>227</v>
      </c>
      <c r="AN211" s="5"/>
      <c r="AO211" s="73"/>
      <c r="AP211" s="5" t="e">
        <f t="shared" si="47"/>
        <v>#DIV/0!</v>
      </c>
      <c r="AQ211" s="5" t="e">
        <f t="shared" si="47"/>
        <v>#DIV/0!</v>
      </c>
      <c r="AR211" s="5" t="e">
        <f t="shared" si="47"/>
        <v>#DIV/0!</v>
      </c>
      <c r="AS211" s="5" t="e">
        <f t="shared" si="47"/>
        <v>#DIV/0!</v>
      </c>
      <c r="AT211" s="5" t="e">
        <f t="shared" si="47"/>
        <v>#DIV/0!</v>
      </c>
      <c r="AU211" s="5" t="e">
        <f t="shared" si="47"/>
        <v>#DIV/0!</v>
      </c>
      <c r="AV211" s="5" t="e">
        <f t="shared" si="47"/>
        <v>#DIV/0!</v>
      </c>
      <c r="AW211" s="5" t="e">
        <f t="shared" si="47"/>
        <v>#DIV/0!</v>
      </c>
      <c r="AX211" s="5" t="e">
        <f t="shared" si="47"/>
        <v>#DIV/0!</v>
      </c>
      <c r="AY211" s="5" t="e">
        <f t="shared" si="62"/>
        <v>#DIV/0!</v>
      </c>
      <c r="AZ211" s="5" t="e">
        <f t="shared" si="48"/>
        <v>#DIV/0!</v>
      </c>
      <c r="BA211" s="5" t="e">
        <f t="shared" si="48"/>
        <v>#DIV/0!</v>
      </c>
    </row>
    <row r="212" spans="2:53" ht="20.100000000000001" hidden="1" customHeight="1">
      <c r="B212" s="37" t="e">
        <f>ABS(L1325-L1327)</f>
        <v>#DIV/0!</v>
      </c>
      <c r="C212" s="36" t="e">
        <f>ABS(L1330-L1332)</f>
        <v>#DIV/0!</v>
      </c>
      <c r="D212" s="36" t="e">
        <f>ABS(L1335-L1337)</f>
        <v>#DIV/0!</v>
      </c>
      <c r="E212" s="36" t="e">
        <f>ABS(L1340-L1342)</f>
        <v>#DIV/0!</v>
      </c>
      <c r="F212" s="36" t="e">
        <f>ABS(L1345-L1347)</f>
        <v>#DIV/0!</v>
      </c>
      <c r="G212" s="36" t="e">
        <f>ABS(L1350-L1352)</f>
        <v>#DIV/0!</v>
      </c>
      <c r="H212" s="36" t="e">
        <f>ABS(L1355-L1357)</f>
        <v>#DIV/0!</v>
      </c>
      <c r="I212" s="36" t="e">
        <f>ABS(L1360-L1362)</f>
        <v>#DIV/0!</v>
      </c>
      <c r="J212" s="36" t="e">
        <f>ABS(L1365-L1367)</f>
        <v>#DIV/0!</v>
      </c>
      <c r="K212" s="36" t="e">
        <f>ABS(L1370-L1372)</f>
        <v>#DIV/0!</v>
      </c>
      <c r="L212" s="36" t="e">
        <f>ABS(L1375-L1377)</f>
        <v>#DIV/0!</v>
      </c>
      <c r="M212" s="60" t="e">
        <f>ABS(L1380-L1382)</f>
        <v>#DIV/0!</v>
      </c>
      <c r="N212" s="58"/>
      <c r="O212" s="64" t="e">
        <f t="shared" si="39"/>
        <v>#DIV/0!</v>
      </c>
      <c r="P212" s="5" t="e">
        <f t="shared" si="57"/>
        <v>#DIV/0!</v>
      </c>
      <c r="Q212" s="5" t="e">
        <f t="shared" si="57"/>
        <v>#DIV/0!</v>
      </c>
      <c r="R212" s="5" t="e">
        <f t="shared" si="57"/>
        <v>#DIV/0!</v>
      </c>
      <c r="S212" s="5" t="e">
        <f t="shared" si="56"/>
        <v>#DIV/0!</v>
      </c>
      <c r="T212" s="5" t="e">
        <f t="shared" si="56"/>
        <v>#DIV/0!</v>
      </c>
      <c r="U212" s="5" t="e">
        <f t="shared" si="56"/>
        <v>#DIV/0!</v>
      </c>
      <c r="V212" s="5" t="e">
        <f t="shared" si="56"/>
        <v>#DIV/0!</v>
      </c>
      <c r="W212" s="5" t="e">
        <f t="shared" si="56"/>
        <v>#DIV/0!</v>
      </c>
      <c r="X212" s="5" t="e">
        <f t="shared" si="56"/>
        <v>#DIV/0!</v>
      </c>
      <c r="Y212" s="5" t="e">
        <f t="shared" si="60"/>
        <v>#DIV/0!</v>
      </c>
      <c r="Z212" s="5" t="e">
        <f t="shared" si="61"/>
        <v>#DIV/0!</v>
      </c>
      <c r="AA212" s="5" t="e">
        <f t="shared" si="61"/>
        <v>#DIV/0!</v>
      </c>
      <c r="AM212" s="5"/>
      <c r="AN212" s="5"/>
      <c r="AO212" s="64" t="e">
        <f t="shared" ref="AO212" si="66">MAX(B212:M212)</f>
        <v>#DIV/0!</v>
      </c>
      <c r="AP212" s="5" t="e">
        <f t="shared" si="47"/>
        <v>#DIV/0!</v>
      </c>
      <c r="AQ212" s="5" t="e">
        <f t="shared" si="47"/>
        <v>#DIV/0!</v>
      </c>
      <c r="AR212" s="5" t="e">
        <f t="shared" si="47"/>
        <v>#DIV/0!</v>
      </c>
      <c r="AS212" s="5" t="e">
        <f t="shared" si="47"/>
        <v>#DIV/0!</v>
      </c>
      <c r="AT212" s="5" t="e">
        <f t="shared" si="47"/>
        <v>#DIV/0!</v>
      </c>
      <c r="AU212" s="5" t="e">
        <f t="shared" si="47"/>
        <v>#DIV/0!</v>
      </c>
      <c r="AV212" s="5" t="e">
        <f t="shared" si="47"/>
        <v>#DIV/0!</v>
      </c>
      <c r="AW212" s="5" t="e">
        <f t="shared" si="47"/>
        <v>#DIV/0!</v>
      </c>
      <c r="AX212" s="5" t="e">
        <f t="shared" si="47"/>
        <v>#DIV/0!</v>
      </c>
      <c r="AY212" s="5" t="e">
        <f t="shared" si="62"/>
        <v>#DIV/0!</v>
      </c>
      <c r="AZ212" s="5" t="e">
        <f t="shared" si="48"/>
        <v>#DIV/0!</v>
      </c>
      <c r="BA212" s="5" t="e">
        <f t="shared" si="48"/>
        <v>#DIV/0!</v>
      </c>
    </row>
    <row r="213" spans="2:53" ht="20.100000000000001" hidden="1" customHeight="1">
      <c r="B213" s="41" t="s">
        <v>274</v>
      </c>
      <c r="C213" s="42" t="s">
        <v>275</v>
      </c>
      <c r="D213" s="42" t="s">
        <v>276</v>
      </c>
      <c r="E213" s="42" t="s">
        <v>277</v>
      </c>
      <c r="F213" s="42" t="s">
        <v>278</v>
      </c>
      <c r="G213" s="42" t="s">
        <v>279</v>
      </c>
      <c r="H213" s="42" t="s">
        <v>280</v>
      </c>
      <c r="I213" s="42" t="s">
        <v>281</v>
      </c>
      <c r="J213" s="42" t="s">
        <v>282</v>
      </c>
      <c r="K213" s="42" t="s">
        <v>283</v>
      </c>
      <c r="L213" s="42" t="s">
        <v>284</v>
      </c>
      <c r="M213" s="61" t="s">
        <v>285</v>
      </c>
      <c r="N213" s="57"/>
      <c r="O213" s="73"/>
      <c r="P213" s="5" t="e">
        <f t="shared" si="57"/>
        <v>#DIV/0!</v>
      </c>
      <c r="Q213" s="5" t="e">
        <f t="shared" si="57"/>
        <v>#DIV/0!</v>
      </c>
      <c r="R213" s="5" t="e">
        <f t="shared" si="57"/>
        <v>#DIV/0!</v>
      </c>
      <c r="S213" s="5" t="e">
        <f t="shared" si="56"/>
        <v>#DIV/0!</v>
      </c>
      <c r="T213" s="5" t="e">
        <f t="shared" si="56"/>
        <v>#DIV/0!</v>
      </c>
      <c r="U213" s="5" t="e">
        <f t="shared" si="56"/>
        <v>#DIV/0!</v>
      </c>
      <c r="V213" s="5" t="e">
        <f t="shared" si="56"/>
        <v>#DIV/0!</v>
      </c>
      <c r="W213" s="5" t="e">
        <f t="shared" si="56"/>
        <v>#DIV/0!</v>
      </c>
      <c r="X213" s="5" t="e">
        <f t="shared" si="56"/>
        <v>#DIV/0!</v>
      </c>
      <c r="Y213" s="5" t="e">
        <f t="shared" si="60"/>
        <v>#DIV/0!</v>
      </c>
      <c r="Z213" s="5" t="e">
        <f t="shared" si="61"/>
        <v>#DIV/0!</v>
      </c>
      <c r="AA213" s="5" t="e">
        <f t="shared" si="61"/>
        <v>#DIV/0!</v>
      </c>
      <c r="AB213" s="5">
        <f>+AB211+12</f>
        <v>228</v>
      </c>
      <c r="AC213" s="5">
        <f t="shared" si="64"/>
        <v>229</v>
      </c>
      <c r="AD213" s="5">
        <f t="shared" si="64"/>
        <v>230</v>
      </c>
      <c r="AE213" s="5">
        <f t="shared" si="64"/>
        <v>231</v>
      </c>
      <c r="AF213" s="5">
        <f t="shared" si="64"/>
        <v>232</v>
      </c>
      <c r="AG213" s="5">
        <f t="shared" si="64"/>
        <v>233</v>
      </c>
      <c r="AH213" s="5">
        <f t="shared" si="64"/>
        <v>234</v>
      </c>
      <c r="AI213" s="5">
        <f t="shared" si="64"/>
        <v>235</v>
      </c>
      <c r="AJ213" s="5">
        <f t="shared" si="64"/>
        <v>236</v>
      </c>
      <c r="AK213" s="5">
        <f t="shared" si="64"/>
        <v>237</v>
      </c>
      <c r="AL213" s="5">
        <f t="shared" si="64"/>
        <v>238</v>
      </c>
      <c r="AM213" s="5">
        <f t="shared" si="64"/>
        <v>239</v>
      </c>
      <c r="AN213" s="5"/>
      <c r="AO213" s="73"/>
      <c r="AP213" s="5" t="e">
        <f t="shared" si="47"/>
        <v>#DIV/0!</v>
      </c>
      <c r="AQ213" s="5" t="e">
        <f t="shared" si="47"/>
        <v>#DIV/0!</v>
      </c>
      <c r="AR213" s="5" t="e">
        <f t="shared" si="47"/>
        <v>#DIV/0!</v>
      </c>
      <c r="AS213" s="5" t="e">
        <f t="shared" si="47"/>
        <v>#DIV/0!</v>
      </c>
      <c r="AT213" s="5" t="e">
        <f t="shared" si="47"/>
        <v>#DIV/0!</v>
      </c>
      <c r="AU213" s="5" t="e">
        <f t="shared" si="47"/>
        <v>#DIV/0!</v>
      </c>
      <c r="AV213" s="5" t="e">
        <f t="shared" si="47"/>
        <v>#DIV/0!</v>
      </c>
      <c r="AW213" s="5" t="e">
        <f t="shared" si="47"/>
        <v>#DIV/0!</v>
      </c>
      <c r="AX213" s="5" t="e">
        <f t="shared" si="47"/>
        <v>#DIV/0!</v>
      </c>
      <c r="AY213" s="5" t="e">
        <f t="shared" si="62"/>
        <v>#DIV/0!</v>
      </c>
      <c r="AZ213" s="5" t="e">
        <f t="shared" si="48"/>
        <v>#DIV/0!</v>
      </c>
      <c r="BA213" s="5" t="e">
        <f t="shared" si="48"/>
        <v>#DIV/0!</v>
      </c>
    </row>
    <row r="214" spans="2:53" ht="20.100000000000001" hidden="1" customHeight="1">
      <c r="B214" s="37" t="e">
        <f>ABS(L1385-L1387)</f>
        <v>#DIV/0!</v>
      </c>
      <c r="C214" s="36" t="e">
        <f>ABS(L1390-L1392)</f>
        <v>#DIV/0!</v>
      </c>
      <c r="D214" s="36" t="e">
        <f>ABS(L1395-L1397)</f>
        <v>#DIV/0!</v>
      </c>
      <c r="E214" s="36" t="e">
        <f>ABS(L1400-L1402)</f>
        <v>#DIV/0!</v>
      </c>
      <c r="F214" s="36" t="e">
        <f>ABS(L1405-L1407)</f>
        <v>#DIV/0!</v>
      </c>
      <c r="G214" s="36" t="e">
        <f>ABS(L1410-L1412)</f>
        <v>#DIV/0!</v>
      </c>
      <c r="H214" s="36" t="e">
        <f>ABS(L1415-L1417)</f>
        <v>#DIV/0!</v>
      </c>
      <c r="I214" s="36" t="e">
        <f>ABS(L1420-L1422)</f>
        <v>#DIV/0!</v>
      </c>
      <c r="J214" s="36" t="e">
        <f>ABS(L1425-L1427)</f>
        <v>#DIV/0!</v>
      </c>
      <c r="K214" s="36" t="e">
        <f>ABS(L1430-L1432)</f>
        <v>#DIV/0!</v>
      </c>
      <c r="L214" s="36" t="e">
        <f>ABS(L1435-L1437)</f>
        <v>#DIV/0!</v>
      </c>
      <c r="M214" s="60" t="e">
        <f>ABS(L1440-L1442)</f>
        <v>#DIV/0!</v>
      </c>
      <c r="N214" s="58"/>
      <c r="O214" s="64" t="e">
        <f t="shared" si="39"/>
        <v>#DIV/0!</v>
      </c>
      <c r="P214" s="5" t="e">
        <f t="shared" si="57"/>
        <v>#DIV/0!</v>
      </c>
      <c r="Q214" s="5" t="e">
        <f t="shared" si="57"/>
        <v>#DIV/0!</v>
      </c>
      <c r="R214" s="5" t="e">
        <f t="shared" si="57"/>
        <v>#DIV/0!</v>
      </c>
      <c r="S214" s="5" t="e">
        <f t="shared" si="56"/>
        <v>#DIV/0!</v>
      </c>
      <c r="T214" s="5" t="e">
        <f t="shared" si="56"/>
        <v>#DIV/0!</v>
      </c>
      <c r="U214" s="5" t="e">
        <f t="shared" si="56"/>
        <v>#DIV/0!</v>
      </c>
      <c r="V214" s="5" t="e">
        <f t="shared" si="56"/>
        <v>#DIV/0!</v>
      </c>
      <c r="W214" s="5" t="e">
        <f t="shared" si="56"/>
        <v>#DIV/0!</v>
      </c>
      <c r="X214" s="5" t="e">
        <f t="shared" si="56"/>
        <v>#DIV/0!</v>
      </c>
      <c r="Y214" s="5" t="e">
        <f t="shared" si="60"/>
        <v>#DIV/0!</v>
      </c>
      <c r="Z214" s="5" t="e">
        <f t="shared" si="61"/>
        <v>#DIV/0!</v>
      </c>
      <c r="AA214" s="5" t="e">
        <f t="shared" si="61"/>
        <v>#DIV/0!</v>
      </c>
      <c r="AM214" s="5"/>
      <c r="AN214" s="5"/>
      <c r="AO214" s="64" t="e">
        <f t="shared" ref="AO214" si="67">MAX(B214:M214)</f>
        <v>#DIV/0!</v>
      </c>
      <c r="AP214" s="5" t="e">
        <f t="shared" si="47"/>
        <v>#DIV/0!</v>
      </c>
      <c r="AQ214" s="5" t="e">
        <f t="shared" si="47"/>
        <v>#DIV/0!</v>
      </c>
      <c r="AR214" s="5" t="e">
        <f t="shared" si="47"/>
        <v>#DIV/0!</v>
      </c>
      <c r="AS214" s="5" t="e">
        <f t="shared" si="47"/>
        <v>#DIV/0!</v>
      </c>
      <c r="AT214" s="5" t="e">
        <f t="shared" si="47"/>
        <v>#DIV/0!</v>
      </c>
      <c r="AU214" s="5" t="e">
        <f t="shared" si="47"/>
        <v>#DIV/0!</v>
      </c>
      <c r="AV214" s="5" t="e">
        <f t="shared" si="47"/>
        <v>#DIV/0!</v>
      </c>
      <c r="AW214" s="5" t="e">
        <f t="shared" si="47"/>
        <v>#DIV/0!</v>
      </c>
      <c r="AX214" s="5" t="e">
        <f t="shared" si="47"/>
        <v>#DIV/0!</v>
      </c>
      <c r="AY214" s="5" t="e">
        <f t="shared" si="62"/>
        <v>#DIV/0!</v>
      </c>
      <c r="AZ214" s="5" t="e">
        <f t="shared" si="48"/>
        <v>#DIV/0!</v>
      </c>
      <c r="BA214" s="5" t="e">
        <f t="shared" si="48"/>
        <v>#DIV/0!</v>
      </c>
    </row>
    <row r="215" spans="2:53" ht="20.100000000000001" hidden="1" customHeight="1">
      <c r="B215" s="41" t="s">
        <v>286</v>
      </c>
      <c r="C215" s="42" t="s">
        <v>287</v>
      </c>
      <c r="D215" s="42" t="s">
        <v>288</v>
      </c>
      <c r="E215" s="42" t="s">
        <v>289</v>
      </c>
      <c r="F215" s="42" t="s">
        <v>290</v>
      </c>
      <c r="G215" s="42" t="s">
        <v>291</v>
      </c>
      <c r="H215" s="42" t="s">
        <v>292</v>
      </c>
      <c r="I215" s="42" t="s">
        <v>293</v>
      </c>
      <c r="J215" s="42" t="s">
        <v>294</v>
      </c>
      <c r="K215" s="42" t="s">
        <v>295</v>
      </c>
      <c r="L215" s="42" t="s">
        <v>296</v>
      </c>
      <c r="M215" s="61" t="s">
        <v>297</v>
      </c>
      <c r="N215" s="57"/>
      <c r="O215" s="73"/>
      <c r="P215" s="5" t="e">
        <f t="shared" si="57"/>
        <v>#DIV/0!</v>
      </c>
      <c r="Q215" s="5" t="e">
        <f t="shared" si="57"/>
        <v>#DIV/0!</v>
      </c>
      <c r="R215" s="5" t="e">
        <f t="shared" si="57"/>
        <v>#DIV/0!</v>
      </c>
      <c r="S215" s="5" t="e">
        <f t="shared" si="56"/>
        <v>#DIV/0!</v>
      </c>
      <c r="T215" s="5" t="e">
        <f t="shared" si="56"/>
        <v>#DIV/0!</v>
      </c>
      <c r="U215" s="5" t="e">
        <f t="shared" si="56"/>
        <v>#DIV/0!</v>
      </c>
      <c r="V215" s="5" t="e">
        <f t="shared" si="56"/>
        <v>#DIV/0!</v>
      </c>
      <c r="W215" s="5" t="e">
        <f t="shared" si="56"/>
        <v>#DIV/0!</v>
      </c>
      <c r="X215" s="5" t="e">
        <f t="shared" si="56"/>
        <v>#DIV/0!</v>
      </c>
      <c r="Y215" s="5" t="e">
        <f t="shared" si="60"/>
        <v>#DIV/0!</v>
      </c>
      <c r="Z215" s="5" t="e">
        <f t="shared" si="61"/>
        <v>#DIV/0!</v>
      </c>
      <c r="AA215" s="5" t="e">
        <f t="shared" si="61"/>
        <v>#DIV/0!</v>
      </c>
      <c r="AB215" s="5">
        <f>+AB213+12</f>
        <v>240</v>
      </c>
      <c r="AC215" s="5">
        <f t="shared" si="64"/>
        <v>241</v>
      </c>
      <c r="AD215" s="5">
        <f t="shared" si="64"/>
        <v>242</v>
      </c>
      <c r="AE215" s="5">
        <f t="shared" si="64"/>
        <v>243</v>
      </c>
      <c r="AF215" s="5">
        <f t="shared" si="64"/>
        <v>244</v>
      </c>
      <c r="AG215" s="5">
        <f t="shared" si="64"/>
        <v>245</v>
      </c>
      <c r="AH215" s="5">
        <f t="shared" si="64"/>
        <v>246</v>
      </c>
      <c r="AI215" s="5">
        <f t="shared" si="64"/>
        <v>247</v>
      </c>
      <c r="AJ215" s="5">
        <f t="shared" si="64"/>
        <v>248</v>
      </c>
      <c r="AK215" s="5">
        <f t="shared" si="64"/>
        <v>249</v>
      </c>
      <c r="AL215" s="5">
        <f t="shared" si="64"/>
        <v>250</v>
      </c>
      <c r="AM215" s="5">
        <f t="shared" si="64"/>
        <v>251</v>
      </c>
      <c r="AN215" s="5"/>
      <c r="AO215" s="73"/>
      <c r="AP215" s="5" t="e">
        <f t="shared" si="47"/>
        <v>#DIV/0!</v>
      </c>
      <c r="AQ215" s="5" t="e">
        <f t="shared" si="47"/>
        <v>#DIV/0!</v>
      </c>
      <c r="AR215" s="5" t="e">
        <f t="shared" si="47"/>
        <v>#DIV/0!</v>
      </c>
      <c r="AS215" s="5" t="e">
        <f t="shared" si="47"/>
        <v>#DIV/0!</v>
      </c>
      <c r="AT215" s="5" t="e">
        <f t="shared" si="47"/>
        <v>#DIV/0!</v>
      </c>
      <c r="AU215" s="5" t="e">
        <f t="shared" si="47"/>
        <v>#DIV/0!</v>
      </c>
      <c r="AV215" s="5" t="e">
        <f t="shared" si="47"/>
        <v>#DIV/0!</v>
      </c>
      <c r="AW215" s="5" t="e">
        <f t="shared" si="47"/>
        <v>#DIV/0!</v>
      </c>
      <c r="AX215" s="5" t="e">
        <f t="shared" si="47"/>
        <v>#DIV/0!</v>
      </c>
      <c r="AY215" s="5" t="e">
        <f t="shared" si="62"/>
        <v>#DIV/0!</v>
      </c>
      <c r="AZ215" s="5" t="e">
        <f t="shared" si="48"/>
        <v>#DIV/0!</v>
      </c>
      <c r="BA215" s="5" t="e">
        <f t="shared" si="48"/>
        <v>#DIV/0!</v>
      </c>
    </row>
    <row r="216" spans="2:53" ht="20.100000000000001" hidden="1" customHeight="1">
      <c r="B216" s="37" t="e">
        <f>ABS(L1445-L1447)</f>
        <v>#DIV/0!</v>
      </c>
      <c r="C216" s="36" t="e">
        <f>ABS(L1450-L1452)</f>
        <v>#DIV/0!</v>
      </c>
      <c r="D216" s="36" t="e">
        <f>ABS(L1455-L1457)</f>
        <v>#DIV/0!</v>
      </c>
      <c r="E216" s="36" t="e">
        <f>ABS(L1460-L1462)</f>
        <v>#DIV/0!</v>
      </c>
      <c r="F216" s="36" t="e">
        <f>ABS(L1465-L1467)</f>
        <v>#DIV/0!</v>
      </c>
      <c r="G216" s="36" t="e">
        <f>ABS(L1470-L1472)</f>
        <v>#DIV/0!</v>
      </c>
      <c r="H216" s="36" t="e">
        <f>ABS(L1475-L1477)</f>
        <v>#DIV/0!</v>
      </c>
      <c r="I216" s="36" t="e">
        <f>ABS(L1480-L1482)</f>
        <v>#DIV/0!</v>
      </c>
      <c r="J216" s="36" t="e">
        <f>ABS(L1485-L1487)</f>
        <v>#DIV/0!</v>
      </c>
      <c r="K216" s="36" t="e">
        <f>ABS(L1490-L1492)</f>
        <v>#DIV/0!</v>
      </c>
      <c r="L216" s="36" t="e">
        <f>ABS(L1495-L1497)</f>
        <v>#DIV/0!</v>
      </c>
      <c r="M216" s="60" t="e">
        <f>ABS(L1500-L1502)</f>
        <v>#DIV/0!</v>
      </c>
      <c r="N216" s="58"/>
      <c r="O216" s="64" t="e">
        <f t="shared" si="39"/>
        <v>#DIV/0!</v>
      </c>
      <c r="P216" s="5" t="e">
        <f t="shared" si="57"/>
        <v>#DIV/0!</v>
      </c>
      <c r="Q216" s="5" t="e">
        <f t="shared" si="57"/>
        <v>#DIV/0!</v>
      </c>
      <c r="R216" s="5" t="e">
        <f t="shared" si="57"/>
        <v>#DIV/0!</v>
      </c>
      <c r="S216" s="5" t="e">
        <f t="shared" si="56"/>
        <v>#DIV/0!</v>
      </c>
      <c r="T216" s="5" t="e">
        <f t="shared" si="56"/>
        <v>#DIV/0!</v>
      </c>
      <c r="U216" s="5" t="e">
        <f t="shared" si="56"/>
        <v>#DIV/0!</v>
      </c>
      <c r="V216" s="5" t="e">
        <f t="shared" si="56"/>
        <v>#DIV/0!</v>
      </c>
      <c r="W216" s="5" t="e">
        <f t="shared" si="56"/>
        <v>#DIV/0!</v>
      </c>
      <c r="X216" s="5" t="e">
        <f t="shared" si="56"/>
        <v>#DIV/0!</v>
      </c>
      <c r="Y216" s="5" t="e">
        <f t="shared" si="60"/>
        <v>#DIV/0!</v>
      </c>
      <c r="Z216" s="5" t="e">
        <f t="shared" si="61"/>
        <v>#DIV/0!</v>
      </c>
      <c r="AA216" s="5" t="e">
        <f t="shared" si="61"/>
        <v>#DIV/0!</v>
      </c>
      <c r="AM216" s="5"/>
      <c r="AN216" s="5"/>
      <c r="AO216" s="64" t="e">
        <f t="shared" ref="AO216" si="68">MAX(B216:M216)</f>
        <v>#DIV/0!</v>
      </c>
      <c r="AP216" s="5" t="e">
        <f t="shared" si="47"/>
        <v>#DIV/0!</v>
      </c>
      <c r="AQ216" s="5" t="e">
        <f t="shared" si="47"/>
        <v>#DIV/0!</v>
      </c>
      <c r="AR216" s="5" t="e">
        <f t="shared" si="47"/>
        <v>#DIV/0!</v>
      </c>
      <c r="AS216" s="5" t="e">
        <f t="shared" si="47"/>
        <v>#DIV/0!</v>
      </c>
      <c r="AT216" s="5" t="e">
        <f t="shared" si="47"/>
        <v>#DIV/0!</v>
      </c>
      <c r="AU216" s="5" t="e">
        <f t="shared" si="47"/>
        <v>#DIV/0!</v>
      </c>
      <c r="AV216" s="5" t="e">
        <f t="shared" si="47"/>
        <v>#DIV/0!</v>
      </c>
      <c r="AW216" s="5" t="e">
        <f t="shared" si="47"/>
        <v>#DIV/0!</v>
      </c>
      <c r="AX216" s="5" t="e">
        <f t="shared" si="47"/>
        <v>#DIV/0!</v>
      </c>
      <c r="AY216" s="5" t="e">
        <f t="shared" si="62"/>
        <v>#DIV/0!</v>
      </c>
      <c r="AZ216" s="5" t="e">
        <f t="shared" si="48"/>
        <v>#DIV/0!</v>
      </c>
      <c r="BA216" s="5" t="e">
        <f t="shared" si="48"/>
        <v>#DIV/0!</v>
      </c>
    </row>
    <row r="217" spans="2:53" ht="20.100000000000001" hidden="1" customHeight="1">
      <c r="B217" s="41" t="s">
        <v>298</v>
      </c>
      <c r="C217" s="42" t="s">
        <v>299</v>
      </c>
      <c r="D217" s="42" t="s">
        <v>300</v>
      </c>
      <c r="E217" s="42" t="s">
        <v>301</v>
      </c>
      <c r="F217" s="42" t="s">
        <v>302</v>
      </c>
      <c r="G217" s="42" t="s">
        <v>303</v>
      </c>
      <c r="H217" s="42" t="s">
        <v>304</v>
      </c>
      <c r="I217" s="42" t="s">
        <v>305</v>
      </c>
      <c r="J217" s="42" t="s">
        <v>306</v>
      </c>
      <c r="K217" s="42" t="s">
        <v>307</v>
      </c>
      <c r="L217" s="42" t="s">
        <v>308</v>
      </c>
      <c r="M217" s="61" t="s">
        <v>309</v>
      </c>
      <c r="N217" s="57"/>
      <c r="O217" s="73"/>
      <c r="P217" s="5" t="e">
        <f t="shared" si="57"/>
        <v>#DIV/0!</v>
      </c>
      <c r="Q217" s="5" t="e">
        <f t="shared" si="57"/>
        <v>#DIV/0!</v>
      </c>
      <c r="R217" s="5" t="e">
        <f t="shared" si="57"/>
        <v>#DIV/0!</v>
      </c>
      <c r="S217" s="5" t="e">
        <f t="shared" si="56"/>
        <v>#DIV/0!</v>
      </c>
      <c r="T217" s="5" t="e">
        <f t="shared" si="56"/>
        <v>#DIV/0!</v>
      </c>
      <c r="U217" s="5" t="e">
        <f t="shared" si="56"/>
        <v>#DIV/0!</v>
      </c>
      <c r="V217" s="5" t="e">
        <f t="shared" si="56"/>
        <v>#DIV/0!</v>
      </c>
      <c r="W217" s="5" t="e">
        <f t="shared" si="56"/>
        <v>#DIV/0!</v>
      </c>
      <c r="X217" s="5" t="e">
        <f t="shared" si="56"/>
        <v>#DIV/0!</v>
      </c>
      <c r="Y217" s="5" t="e">
        <f t="shared" si="60"/>
        <v>#DIV/0!</v>
      </c>
      <c r="Z217" s="5" t="e">
        <f t="shared" si="61"/>
        <v>#DIV/0!</v>
      </c>
      <c r="AA217" s="5" t="e">
        <f t="shared" si="61"/>
        <v>#DIV/0!</v>
      </c>
      <c r="AB217" s="5">
        <f>+AB215+12</f>
        <v>252</v>
      </c>
      <c r="AC217" s="5">
        <f t="shared" si="64"/>
        <v>253</v>
      </c>
      <c r="AD217" s="5">
        <f t="shared" si="64"/>
        <v>254</v>
      </c>
      <c r="AE217" s="5">
        <f t="shared" si="64"/>
        <v>255</v>
      </c>
      <c r="AF217" s="5">
        <f t="shared" si="64"/>
        <v>256</v>
      </c>
      <c r="AG217" s="5">
        <f t="shared" si="64"/>
        <v>257</v>
      </c>
      <c r="AH217" s="5">
        <f t="shared" si="64"/>
        <v>258</v>
      </c>
      <c r="AI217" s="5">
        <f t="shared" si="64"/>
        <v>259</v>
      </c>
      <c r="AJ217" s="5">
        <f t="shared" si="64"/>
        <v>260</v>
      </c>
      <c r="AK217" s="5">
        <f t="shared" si="64"/>
        <v>261</v>
      </c>
      <c r="AL217" s="5">
        <f t="shared" si="64"/>
        <v>262</v>
      </c>
      <c r="AM217" s="5">
        <f t="shared" si="64"/>
        <v>263</v>
      </c>
      <c r="AN217" s="5"/>
      <c r="AO217" s="73"/>
      <c r="AP217" s="5" t="e">
        <f t="shared" si="47"/>
        <v>#DIV/0!</v>
      </c>
      <c r="AQ217" s="5" t="e">
        <f t="shared" si="47"/>
        <v>#DIV/0!</v>
      </c>
      <c r="AR217" s="5" t="e">
        <f t="shared" si="47"/>
        <v>#DIV/0!</v>
      </c>
      <c r="AS217" s="5" t="e">
        <f t="shared" si="47"/>
        <v>#DIV/0!</v>
      </c>
      <c r="AT217" s="5" t="e">
        <f t="shared" si="47"/>
        <v>#DIV/0!</v>
      </c>
      <c r="AU217" s="5" t="e">
        <f t="shared" si="47"/>
        <v>#DIV/0!</v>
      </c>
      <c r="AV217" s="5" t="e">
        <f t="shared" si="47"/>
        <v>#DIV/0!</v>
      </c>
      <c r="AW217" s="5" t="e">
        <f t="shared" si="47"/>
        <v>#DIV/0!</v>
      </c>
      <c r="AX217" s="5" t="e">
        <f t="shared" si="47"/>
        <v>#DIV/0!</v>
      </c>
      <c r="AY217" s="5" t="e">
        <f t="shared" si="62"/>
        <v>#DIV/0!</v>
      </c>
      <c r="AZ217" s="5" t="e">
        <f t="shared" si="48"/>
        <v>#DIV/0!</v>
      </c>
      <c r="BA217" s="5" t="e">
        <f t="shared" si="48"/>
        <v>#DIV/0!</v>
      </c>
    </row>
    <row r="218" spans="2:53" ht="20.100000000000001" hidden="1" customHeight="1">
      <c r="B218" s="37" t="e">
        <f>ABS(L1505-L1507)</f>
        <v>#DIV/0!</v>
      </c>
      <c r="C218" s="36" t="e">
        <f>ABS(L1510-L1512)</f>
        <v>#DIV/0!</v>
      </c>
      <c r="D218" s="36" t="e">
        <f>ABS(L1515-L1517)</f>
        <v>#DIV/0!</v>
      </c>
      <c r="E218" s="36" t="e">
        <f>ABS(L1520-L1522)</f>
        <v>#DIV/0!</v>
      </c>
      <c r="F218" s="36" t="e">
        <f>ABS(L1525-L1527)</f>
        <v>#DIV/0!</v>
      </c>
      <c r="G218" s="36" t="e">
        <f>ABS(L1530-L1532)</f>
        <v>#DIV/0!</v>
      </c>
      <c r="H218" s="36" t="e">
        <f>ABS(L1535-L1537)</f>
        <v>#DIV/0!</v>
      </c>
      <c r="I218" s="36" t="e">
        <f>ABS(L1540-L1542)</f>
        <v>#DIV/0!</v>
      </c>
      <c r="J218" s="36" t="e">
        <f>ABS(L1545-L1547)</f>
        <v>#DIV/0!</v>
      </c>
      <c r="K218" s="36" t="e">
        <f>ABS(L1550-L1552)</f>
        <v>#DIV/0!</v>
      </c>
      <c r="L218" s="36" t="e">
        <f>ABS(L1555-L1557)</f>
        <v>#DIV/0!</v>
      </c>
      <c r="M218" s="60" t="e">
        <f>ABS(L1560-L1562)</f>
        <v>#DIV/0!</v>
      </c>
      <c r="N218" s="58"/>
      <c r="O218" s="64" t="e">
        <f t="shared" si="39"/>
        <v>#DIV/0!</v>
      </c>
      <c r="P218" s="5" t="e">
        <f t="shared" si="57"/>
        <v>#DIV/0!</v>
      </c>
      <c r="Q218" s="5" t="e">
        <f t="shared" si="57"/>
        <v>#DIV/0!</v>
      </c>
      <c r="R218" s="5" t="e">
        <f t="shared" si="57"/>
        <v>#DIV/0!</v>
      </c>
      <c r="S218" s="5" t="e">
        <f t="shared" si="56"/>
        <v>#DIV/0!</v>
      </c>
      <c r="T218" s="5" t="e">
        <f t="shared" si="56"/>
        <v>#DIV/0!</v>
      </c>
      <c r="U218" s="5" t="e">
        <f t="shared" si="56"/>
        <v>#DIV/0!</v>
      </c>
      <c r="V218" s="5" t="e">
        <f t="shared" si="56"/>
        <v>#DIV/0!</v>
      </c>
      <c r="W218" s="5" t="e">
        <f t="shared" si="56"/>
        <v>#DIV/0!</v>
      </c>
      <c r="X218" s="5" t="e">
        <f t="shared" si="56"/>
        <v>#DIV/0!</v>
      </c>
      <c r="Y218" s="5" t="e">
        <f t="shared" si="60"/>
        <v>#DIV/0!</v>
      </c>
      <c r="Z218" s="5" t="e">
        <f t="shared" si="61"/>
        <v>#DIV/0!</v>
      </c>
      <c r="AA218" s="5" t="e">
        <f t="shared" si="61"/>
        <v>#DIV/0!</v>
      </c>
      <c r="AM218" s="5"/>
      <c r="AN218" s="5"/>
      <c r="AO218" s="64" t="e">
        <f t="shared" ref="AO218" si="69">MAX(B218:M218)</f>
        <v>#DIV/0!</v>
      </c>
      <c r="AP218" s="5" t="e">
        <f t="shared" si="47"/>
        <v>#DIV/0!</v>
      </c>
      <c r="AQ218" s="5" t="e">
        <f t="shared" si="47"/>
        <v>#DIV/0!</v>
      </c>
      <c r="AR218" s="5" t="e">
        <f t="shared" si="47"/>
        <v>#DIV/0!</v>
      </c>
      <c r="AS218" s="5" t="e">
        <f t="shared" si="47"/>
        <v>#DIV/0!</v>
      </c>
      <c r="AT218" s="5" t="e">
        <f t="shared" si="47"/>
        <v>#DIV/0!</v>
      </c>
      <c r="AU218" s="5" t="e">
        <f t="shared" si="47"/>
        <v>#DIV/0!</v>
      </c>
      <c r="AV218" s="5" t="e">
        <f t="shared" si="47"/>
        <v>#DIV/0!</v>
      </c>
      <c r="AW218" s="5" t="e">
        <f t="shared" si="47"/>
        <v>#DIV/0!</v>
      </c>
      <c r="AX218" s="5" t="e">
        <f t="shared" si="47"/>
        <v>#DIV/0!</v>
      </c>
      <c r="AY218" s="5" t="e">
        <f t="shared" si="62"/>
        <v>#DIV/0!</v>
      </c>
      <c r="AZ218" s="5" t="e">
        <f t="shared" si="48"/>
        <v>#DIV/0!</v>
      </c>
      <c r="BA218" s="5" t="e">
        <f t="shared" si="48"/>
        <v>#DIV/0!</v>
      </c>
    </row>
    <row r="219" spans="2:53" ht="20.100000000000001" hidden="1" customHeight="1">
      <c r="B219" s="41" t="s">
        <v>310</v>
      </c>
      <c r="C219" s="42" t="s">
        <v>311</v>
      </c>
      <c r="D219" s="42" t="s">
        <v>312</v>
      </c>
      <c r="E219" s="42" t="s">
        <v>313</v>
      </c>
      <c r="F219" s="42" t="s">
        <v>314</v>
      </c>
      <c r="G219" s="42" t="s">
        <v>315</v>
      </c>
      <c r="H219" s="42" t="s">
        <v>316</v>
      </c>
      <c r="I219" s="42" t="s">
        <v>317</v>
      </c>
      <c r="J219" s="42" t="s">
        <v>318</v>
      </c>
      <c r="K219" s="42" t="s">
        <v>319</v>
      </c>
      <c r="L219" s="42" t="s">
        <v>320</v>
      </c>
      <c r="M219" s="61" t="s">
        <v>321</v>
      </c>
      <c r="N219" s="57"/>
      <c r="O219" s="73"/>
      <c r="P219" s="5" t="e">
        <f t="shared" si="57"/>
        <v>#DIV/0!</v>
      </c>
      <c r="Q219" s="5" t="e">
        <f t="shared" si="57"/>
        <v>#DIV/0!</v>
      </c>
      <c r="R219" s="5" t="e">
        <f t="shared" si="57"/>
        <v>#DIV/0!</v>
      </c>
      <c r="S219" s="5" t="e">
        <f t="shared" si="56"/>
        <v>#DIV/0!</v>
      </c>
      <c r="T219" s="5" t="e">
        <f t="shared" si="56"/>
        <v>#DIV/0!</v>
      </c>
      <c r="U219" s="5" t="e">
        <f t="shared" si="56"/>
        <v>#DIV/0!</v>
      </c>
      <c r="V219" s="5" t="e">
        <f t="shared" si="56"/>
        <v>#DIV/0!</v>
      </c>
      <c r="W219" s="5" t="e">
        <f t="shared" si="56"/>
        <v>#DIV/0!</v>
      </c>
      <c r="X219" s="5" t="e">
        <f t="shared" si="56"/>
        <v>#DIV/0!</v>
      </c>
      <c r="Y219" s="5" t="e">
        <f t="shared" si="60"/>
        <v>#DIV/0!</v>
      </c>
      <c r="Z219" s="5" t="e">
        <f t="shared" si="61"/>
        <v>#DIV/0!</v>
      </c>
      <c r="AA219" s="5" t="e">
        <f t="shared" si="61"/>
        <v>#DIV/0!</v>
      </c>
      <c r="AB219" s="5">
        <f>+AB217+12</f>
        <v>264</v>
      </c>
      <c r="AC219" s="5">
        <f t="shared" si="64"/>
        <v>265</v>
      </c>
      <c r="AD219" s="5">
        <f t="shared" si="64"/>
        <v>266</v>
      </c>
      <c r="AE219" s="5">
        <f t="shared" si="64"/>
        <v>267</v>
      </c>
      <c r="AF219" s="5">
        <f t="shared" si="64"/>
        <v>268</v>
      </c>
      <c r="AG219" s="5">
        <f t="shared" si="64"/>
        <v>269</v>
      </c>
      <c r="AH219" s="5">
        <f t="shared" si="64"/>
        <v>270</v>
      </c>
      <c r="AI219" s="5">
        <f t="shared" si="64"/>
        <v>271</v>
      </c>
      <c r="AJ219" s="5">
        <f t="shared" si="64"/>
        <v>272</v>
      </c>
      <c r="AK219" s="5">
        <f t="shared" si="64"/>
        <v>273</v>
      </c>
      <c r="AL219" s="5">
        <f t="shared" si="64"/>
        <v>274</v>
      </c>
      <c r="AM219" s="5">
        <f t="shared" si="64"/>
        <v>275</v>
      </c>
      <c r="AN219" s="5"/>
      <c r="AO219" s="73"/>
      <c r="AP219" s="5" t="e">
        <f t="shared" si="47"/>
        <v>#DIV/0!</v>
      </c>
      <c r="AQ219" s="5" t="e">
        <f t="shared" si="47"/>
        <v>#DIV/0!</v>
      </c>
      <c r="AR219" s="5" t="e">
        <f t="shared" si="47"/>
        <v>#DIV/0!</v>
      </c>
      <c r="AS219" s="5" t="e">
        <f t="shared" ref="AS219:AX233" si="70">IF(AND(E220=MAX($B220:$M220),E220=MAX($AO$176:$AO$234)),AE219,0)</f>
        <v>#DIV/0!</v>
      </c>
      <c r="AT219" s="5" t="e">
        <f t="shared" si="70"/>
        <v>#DIV/0!</v>
      </c>
      <c r="AU219" s="5" t="e">
        <f t="shared" si="70"/>
        <v>#DIV/0!</v>
      </c>
      <c r="AV219" s="5" t="e">
        <f t="shared" si="70"/>
        <v>#DIV/0!</v>
      </c>
      <c r="AW219" s="5" t="e">
        <f t="shared" si="70"/>
        <v>#DIV/0!</v>
      </c>
      <c r="AX219" s="5" t="e">
        <f t="shared" si="70"/>
        <v>#DIV/0!</v>
      </c>
      <c r="AY219" s="5" t="e">
        <f t="shared" si="62"/>
        <v>#DIV/0!</v>
      </c>
      <c r="AZ219" s="5" t="e">
        <f t="shared" si="48"/>
        <v>#DIV/0!</v>
      </c>
      <c r="BA219" s="5" t="e">
        <f t="shared" si="48"/>
        <v>#DIV/0!</v>
      </c>
    </row>
    <row r="220" spans="2:53" ht="20.100000000000001" hidden="1" customHeight="1">
      <c r="B220" s="37" t="e">
        <f>ABS(L1565-L1567)</f>
        <v>#DIV/0!</v>
      </c>
      <c r="C220" s="36" t="e">
        <f>ABS(L1570-L1572)</f>
        <v>#DIV/0!</v>
      </c>
      <c r="D220" s="36" t="e">
        <f>ABS(L1575-L1577)</f>
        <v>#DIV/0!</v>
      </c>
      <c r="E220" s="36" t="e">
        <f>ABS(L1580-L1582)</f>
        <v>#DIV/0!</v>
      </c>
      <c r="F220" s="36" t="e">
        <f>ABS(L1585-L1587)</f>
        <v>#DIV/0!</v>
      </c>
      <c r="G220" s="36" t="e">
        <f>ABS(L1590-L1592)</f>
        <v>#DIV/0!</v>
      </c>
      <c r="H220" s="36" t="e">
        <f>ABS(L1595-L1597)</f>
        <v>#DIV/0!</v>
      </c>
      <c r="I220" s="36" t="e">
        <f>ABS(L1600-L1602)</f>
        <v>#DIV/0!</v>
      </c>
      <c r="J220" s="36" t="e">
        <f>ABS(L1605-L1607)</f>
        <v>#DIV/0!</v>
      </c>
      <c r="K220" s="36" t="e">
        <f>ABS(L1610-L1612)</f>
        <v>#DIV/0!</v>
      </c>
      <c r="L220" s="36" t="e">
        <f>ABS(L1615-L1617)</f>
        <v>#DIV/0!</v>
      </c>
      <c r="M220" s="60" t="e">
        <f>ABS(L1620-L1622)</f>
        <v>#DIV/0!</v>
      </c>
      <c r="N220" s="58"/>
      <c r="O220" s="64" t="e">
        <f t="shared" si="39"/>
        <v>#DIV/0!</v>
      </c>
      <c r="P220" s="5" t="e">
        <f t="shared" si="57"/>
        <v>#DIV/0!</v>
      </c>
      <c r="Q220" s="5" t="e">
        <f t="shared" si="57"/>
        <v>#DIV/0!</v>
      </c>
      <c r="R220" s="5" t="e">
        <f t="shared" si="57"/>
        <v>#DIV/0!</v>
      </c>
      <c r="S220" s="5" t="e">
        <f t="shared" si="56"/>
        <v>#DIV/0!</v>
      </c>
      <c r="T220" s="5" t="e">
        <f t="shared" si="56"/>
        <v>#DIV/0!</v>
      </c>
      <c r="U220" s="5" t="e">
        <f t="shared" si="56"/>
        <v>#DIV/0!</v>
      </c>
      <c r="V220" s="5" t="e">
        <f t="shared" si="56"/>
        <v>#DIV/0!</v>
      </c>
      <c r="W220" s="5" t="e">
        <f t="shared" si="56"/>
        <v>#DIV/0!</v>
      </c>
      <c r="X220" s="5" t="e">
        <f t="shared" si="56"/>
        <v>#DIV/0!</v>
      </c>
      <c r="Y220" s="5" t="e">
        <f t="shared" si="60"/>
        <v>#DIV/0!</v>
      </c>
      <c r="Z220" s="5" t="e">
        <f t="shared" si="61"/>
        <v>#DIV/0!</v>
      </c>
      <c r="AA220" s="5" t="e">
        <f t="shared" si="61"/>
        <v>#DIV/0!</v>
      </c>
      <c r="AM220" s="5"/>
      <c r="AN220" s="5"/>
      <c r="AO220" s="64" t="e">
        <f t="shared" ref="AO220" si="71">MAX(B220:M220)</f>
        <v>#DIV/0!</v>
      </c>
      <c r="AP220" s="5" t="e">
        <f t="shared" ref="AP220:AR233" si="72">IF(AND(B221=MAX($B221:$M221),B221=MAX($AO$176:$AO$234)),AB220,0)</f>
        <v>#DIV/0!</v>
      </c>
      <c r="AQ220" s="5" t="e">
        <f t="shared" si="72"/>
        <v>#DIV/0!</v>
      </c>
      <c r="AR220" s="5" t="e">
        <f t="shared" si="72"/>
        <v>#DIV/0!</v>
      </c>
      <c r="AS220" s="5" t="e">
        <f t="shared" si="70"/>
        <v>#DIV/0!</v>
      </c>
      <c r="AT220" s="5" t="e">
        <f t="shared" si="70"/>
        <v>#DIV/0!</v>
      </c>
      <c r="AU220" s="5" t="e">
        <f t="shared" si="70"/>
        <v>#DIV/0!</v>
      </c>
      <c r="AV220" s="5" t="e">
        <f t="shared" si="70"/>
        <v>#DIV/0!</v>
      </c>
      <c r="AW220" s="5" t="e">
        <f t="shared" si="70"/>
        <v>#DIV/0!</v>
      </c>
      <c r="AX220" s="5" t="e">
        <f t="shared" si="70"/>
        <v>#DIV/0!</v>
      </c>
      <c r="AY220" s="5" t="e">
        <f t="shared" si="62"/>
        <v>#DIV/0!</v>
      </c>
      <c r="AZ220" s="5" t="e">
        <f t="shared" si="48"/>
        <v>#DIV/0!</v>
      </c>
      <c r="BA220" s="5" t="e">
        <f t="shared" si="48"/>
        <v>#DIV/0!</v>
      </c>
    </row>
    <row r="221" spans="2:53" ht="20.100000000000001" hidden="1" customHeight="1">
      <c r="B221" s="41" t="s">
        <v>322</v>
      </c>
      <c r="C221" s="42" t="s">
        <v>323</v>
      </c>
      <c r="D221" s="42" t="s">
        <v>324</v>
      </c>
      <c r="E221" s="42" t="s">
        <v>325</v>
      </c>
      <c r="F221" s="42" t="s">
        <v>326</v>
      </c>
      <c r="G221" s="42" t="s">
        <v>327</v>
      </c>
      <c r="H221" s="42" t="s">
        <v>328</v>
      </c>
      <c r="I221" s="42" t="s">
        <v>329</v>
      </c>
      <c r="J221" s="42" t="s">
        <v>330</v>
      </c>
      <c r="K221" s="42" t="s">
        <v>331</v>
      </c>
      <c r="L221" s="42" t="s">
        <v>332</v>
      </c>
      <c r="M221" s="61" t="s">
        <v>333</v>
      </c>
      <c r="N221" s="57"/>
      <c r="O221" s="73"/>
      <c r="P221" s="5" t="e">
        <f t="shared" si="57"/>
        <v>#DIV/0!</v>
      </c>
      <c r="Q221" s="5" t="e">
        <f t="shared" si="57"/>
        <v>#DIV/0!</v>
      </c>
      <c r="R221" s="5" t="e">
        <f t="shared" si="57"/>
        <v>#DIV/0!</v>
      </c>
      <c r="S221" s="5" t="e">
        <f t="shared" si="56"/>
        <v>#DIV/0!</v>
      </c>
      <c r="T221" s="5" t="e">
        <f t="shared" si="56"/>
        <v>#DIV/0!</v>
      </c>
      <c r="U221" s="5" t="e">
        <f t="shared" si="56"/>
        <v>#DIV/0!</v>
      </c>
      <c r="V221" s="5" t="e">
        <f t="shared" si="56"/>
        <v>#DIV/0!</v>
      </c>
      <c r="W221" s="5" t="e">
        <f t="shared" si="56"/>
        <v>#DIV/0!</v>
      </c>
      <c r="X221" s="5" t="e">
        <f t="shared" si="56"/>
        <v>#DIV/0!</v>
      </c>
      <c r="Y221" s="5" t="e">
        <f t="shared" si="60"/>
        <v>#DIV/0!</v>
      </c>
      <c r="Z221" s="5" t="e">
        <f t="shared" si="61"/>
        <v>#DIV/0!</v>
      </c>
      <c r="AA221" s="5" t="e">
        <f t="shared" si="61"/>
        <v>#DIV/0!</v>
      </c>
      <c r="AB221" s="5">
        <f>+AB219+12</f>
        <v>276</v>
      </c>
      <c r="AC221" s="5">
        <f t="shared" si="64"/>
        <v>277</v>
      </c>
      <c r="AD221" s="5">
        <f t="shared" si="64"/>
        <v>278</v>
      </c>
      <c r="AE221" s="5">
        <f t="shared" si="64"/>
        <v>279</v>
      </c>
      <c r="AF221" s="5">
        <f t="shared" si="64"/>
        <v>280</v>
      </c>
      <c r="AG221" s="5">
        <f t="shared" si="64"/>
        <v>281</v>
      </c>
      <c r="AH221" s="5">
        <f t="shared" si="64"/>
        <v>282</v>
      </c>
      <c r="AI221" s="5">
        <f t="shared" si="64"/>
        <v>283</v>
      </c>
      <c r="AJ221" s="5">
        <f t="shared" si="64"/>
        <v>284</v>
      </c>
      <c r="AK221" s="5">
        <f t="shared" si="64"/>
        <v>285</v>
      </c>
      <c r="AL221" s="5">
        <f t="shared" si="64"/>
        <v>286</v>
      </c>
      <c r="AM221" s="5">
        <f t="shared" si="64"/>
        <v>287</v>
      </c>
      <c r="AN221" s="5"/>
      <c r="AO221" s="73"/>
      <c r="AP221" s="5" t="e">
        <f t="shared" si="72"/>
        <v>#DIV/0!</v>
      </c>
      <c r="AQ221" s="5" t="e">
        <f t="shared" si="72"/>
        <v>#DIV/0!</v>
      </c>
      <c r="AR221" s="5" t="e">
        <f t="shared" si="72"/>
        <v>#DIV/0!</v>
      </c>
      <c r="AS221" s="5" t="e">
        <f t="shared" si="70"/>
        <v>#DIV/0!</v>
      </c>
      <c r="AT221" s="5" t="e">
        <f t="shared" si="70"/>
        <v>#DIV/0!</v>
      </c>
      <c r="AU221" s="5" t="e">
        <f t="shared" si="70"/>
        <v>#DIV/0!</v>
      </c>
      <c r="AV221" s="5" t="e">
        <f t="shared" si="70"/>
        <v>#DIV/0!</v>
      </c>
      <c r="AW221" s="5" t="e">
        <f t="shared" si="70"/>
        <v>#DIV/0!</v>
      </c>
      <c r="AX221" s="5" t="e">
        <f t="shared" si="70"/>
        <v>#DIV/0!</v>
      </c>
      <c r="AY221" s="5" t="e">
        <f t="shared" si="62"/>
        <v>#DIV/0!</v>
      </c>
      <c r="AZ221" s="5" t="e">
        <f t="shared" si="48"/>
        <v>#DIV/0!</v>
      </c>
      <c r="BA221" s="5" t="e">
        <f t="shared" si="48"/>
        <v>#DIV/0!</v>
      </c>
    </row>
    <row r="222" spans="2:53" ht="20.100000000000001" hidden="1" customHeight="1">
      <c r="B222" s="37" t="e">
        <f>ABS(L1625-L1627)</f>
        <v>#DIV/0!</v>
      </c>
      <c r="C222" s="36" t="e">
        <f>ABS(L1630-L1632)</f>
        <v>#DIV/0!</v>
      </c>
      <c r="D222" s="36" t="e">
        <f>ABS(L1635-L1637)</f>
        <v>#DIV/0!</v>
      </c>
      <c r="E222" s="36" t="e">
        <f>ABS(L1640-L1642)</f>
        <v>#DIV/0!</v>
      </c>
      <c r="F222" s="36" t="e">
        <f>ABS(L1645-L1647)</f>
        <v>#DIV/0!</v>
      </c>
      <c r="G222" s="36" t="e">
        <f>ABS(L1650-L1652)</f>
        <v>#DIV/0!</v>
      </c>
      <c r="H222" s="36" t="e">
        <f>ABS(L1655-L1657)</f>
        <v>#DIV/0!</v>
      </c>
      <c r="I222" s="36" t="e">
        <f>ABS(L1660-L1662)</f>
        <v>#DIV/0!</v>
      </c>
      <c r="J222" s="36" t="e">
        <f>ABS(L1665-L1667)</f>
        <v>#DIV/0!</v>
      </c>
      <c r="K222" s="36" t="e">
        <f>ABS(L1670-L1672)</f>
        <v>#DIV/0!</v>
      </c>
      <c r="L222" s="36" t="e">
        <f>ABS(L1675-L1677)</f>
        <v>#DIV/0!</v>
      </c>
      <c r="M222" s="60" t="e">
        <f>ABS(L1680-L1682)</f>
        <v>#DIV/0!</v>
      </c>
      <c r="N222" s="58"/>
      <c r="O222" s="64" t="e">
        <f t="shared" si="39"/>
        <v>#DIV/0!</v>
      </c>
      <c r="P222" s="5" t="e">
        <f t="shared" si="57"/>
        <v>#DIV/0!</v>
      </c>
      <c r="Q222" s="5" t="e">
        <f t="shared" si="57"/>
        <v>#DIV/0!</v>
      </c>
      <c r="R222" s="5" t="e">
        <f t="shared" si="57"/>
        <v>#DIV/0!</v>
      </c>
      <c r="S222" s="5" t="e">
        <f t="shared" si="56"/>
        <v>#DIV/0!</v>
      </c>
      <c r="T222" s="5" t="e">
        <f t="shared" si="56"/>
        <v>#DIV/0!</v>
      </c>
      <c r="U222" s="5" t="e">
        <f t="shared" si="56"/>
        <v>#DIV/0!</v>
      </c>
      <c r="V222" s="5" t="e">
        <f t="shared" si="56"/>
        <v>#DIV/0!</v>
      </c>
      <c r="W222" s="5" t="e">
        <f t="shared" si="56"/>
        <v>#DIV/0!</v>
      </c>
      <c r="X222" s="5" t="e">
        <f t="shared" si="56"/>
        <v>#DIV/0!</v>
      </c>
      <c r="Y222" s="5" t="e">
        <f t="shared" si="60"/>
        <v>#DIV/0!</v>
      </c>
      <c r="Z222" s="5" t="e">
        <f t="shared" si="61"/>
        <v>#DIV/0!</v>
      </c>
      <c r="AA222" s="5" t="e">
        <f t="shared" si="61"/>
        <v>#DIV/0!</v>
      </c>
      <c r="AM222" s="5"/>
      <c r="AN222" s="5"/>
      <c r="AO222" s="64" t="e">
        <f t="shared" ref="AO222" si="73">MAX(B222:M222)</f>
        <v>#DIV/0!</v>
      </c>
      <c r="AP222" s="5" t="e">
        <f t="shared" si="72"/>
        <v>#DIV/0!</v>
      </c>
      <c r="AQ222" s="5" t="e">
        <f t="shared" si="72"/>
        <v>#DIV/0!</v>
      </c>
      <c r="AR222" s="5" t="e">
        <f t="shared" si="72"/>
        <v>#DIV/0!</v>
      </c>
      <c r="AS222" s="5" t="e">
        <f t="shared" si="70"/>
        <v>#DIV/0!</v>
      </c>
      <c r="AT222" s="5" t="e">
        <f t="shared" si="70"/>
        <v>#DIV/0!</v>
      </c>
      <c r="AU222" s="5" t="e">
        <f t="shared" si="70"/>
        <v>#DIV/0!</v>
      </c>
      <c r="AV222" s="5" t="e">
        <f t="shared" si="70"/>
        <v>#DIV/0!</v>
      </c>
      <c r="AW222" s="5" t="e">
        <f t="shared" si="70"/>
        <v>#DIV/0!</v>
      </c>
      <c r="AX222" s="5" t="e">
        <f t="shared" si="70"/>
        <v>#DIV/0!</v>
      </c>
      <c r="AY222" s="5" t="e">
        <f t="shared" si="62"/>
        <v>#DIV/0!</v>
      </c>
      <c r="AZ222" s="5" t="e">
        <f t="shared" si="48"/>
        <v>#DIV/0!</v>
      </c>
      <c r="BA222" s="5" t="e">
        <f t="shared" si="48"/>
        <v>#DIV/0!</v>
      </c>
    </row>
    <row r="223" spans="2:53" ht="20.100000000000001" hidden="1" customHeight="1">
      <c r="B223" s="41" t="s">
        <v>334</v>
      </c>
      <c r="C223" s="42" t="s">
        <v>335</v>
      </c>
      <c r="D223" s="42" t="s">
        <v>336</v>
      </c>
      <c r="E223" s="42" t="s">
        <v>337</v>
      </c>
      <c r="F223" s="42" t="s">
        <v>338</v>
      </c>
      <c r="G223" s="42" t="s">
        <v>339</v>
      </c>
      <c r="H223" s="42" t="s">
        <v>340</v>
      </c>
      <c r="I223" s="42" t="s">
        <v>341</v>
      </c>
      <c r="J223" s="42" t="s">
        <v>342</v>
      </c>
      <c r="K223" s="42" t="s">
        <v>343</v>
      </c>
      <c r="L223" s="42" t="s">
        <v>344</v>
      </c>
      <c r="M223" s="61" t="s">
        <v>345</v>
      </c>
      <c r="N223" s="57"/>
      <c r="O223" s="73"/>
      <c r="P223" s="5" t="e">
        <f t="shared" si="57"/>
        <v>#DIV/0!</v>
      </c>
      <c r="Q223" s="5" t="e">
        <f t="shared" si="57"/>
        <v>#DIV/0!</v>
      </c>
      <c r="R223" s="5" t="e">
        <f t="shared" si="57"/>
        <v>#DIV/0!</v>
      </c>
      <c r="S223" s="5" t="e">
        <f t="shared" si="56"/>
        <v>#DIV/0!</v>
      </c>
      <c r="T223" s="5" t="e">
        <f t="shared" si="56"/>
        <v>#DIV/0!</v>
      </c>
      <c r="U223" s="5" t="e">
        <f t="shared" si="56"/>
        <v>#DIV/0!</v>
      </c>
      <c r="V223" s="5" t="e">
        <f t="shared" si="56"/>
        <v>#DIV/0!</v>
      </c>
      <c r="W223" s="5" t="e">
        <f t="shared" si="56"/>
        <v>#DIV/0!</v>
      </c>
      <c r="X223" s="5" t="e">
        <f t="shared" si="56"/>
        <v>#DIV/0!</v>
      </c>
      <c r="Y223" s="5" t="e">
        <f t="shared" si="60"/>
        <v>#DIV/0!</v>
      </c>
      <c r="Z223" s="5" t="e">
        <f t="shared" si="61"/>
        <v>#DIV/0!</v>
      </c>
      <c r="AA223" s="5" t="e">
        <f t="shared" si="61"/>
        <v>#DIV/0!</v>
      </c>
      <c r="AB223" s="5">
        <f>+AB221+12</f>
        <v>288</v>
      </c>
      <c r="AC223" s="5">
        <f t="shared" si="64"/>
        <v>289</v>
      </c>
      <c r="AD223" s="5">
        <f t="shared" si="64"/>
        <v>290</v>
      </c>
      <c r="AE223" s="5">
        <f t="shared" si="64"/>
        <v>291</v>
      </c>
      <c r="AF223" s="5">
        <f t="shared" si="64"/>
        <v>292</v>
      </c>
      <c r="AG223" s="5">
        <f t="shared" si="64"/>
        <v>293</v>
      </c>
      <c r="AH223" s="5">
        <f t="shared" si="64"/>
        <v>294</v>
      </c>
      <c r="AI223" s="5">
        <f t="shared" si="64"/>
        <v>295</v>
      </c>
      <c r="AJ223" s="5">
        <f t="shared" si="64"/>
        <v>296</v>
      </c>
      <c r="AK223" s="5">
        <f t="shared" si="64"/>
        <v>297</v>
      </c>
      <c r="AL223" s="5">
        <f t="shared" si="64"/>
        <v>298</v>
      </c>
      <c r="AM223" s="5">
        <f t="shared" si="64"/>
        <v>299</v>
      </c>
      <c r="AN223" s="5"/>
      <c r="AO223" s="73"/>
      <c r="AP223" s="5" t="e">
        <f t="shared" si="72"/>
        <v>#DIV/0!</v>
      </c>
      <c r="AQ223" s="5" t="e">
        <f t="shared" si="72"/>
        <v>#DIV/0!</v>
      </c>
      <c r="AR223" s="5" t="e">
        <f t="shared" si="72"/>
        <v>#DIV/0!</v>
      </c>
      <c r="AS223" s="5" t="e">
        <f t="shared" si="70"/>
        <v>#DIV/0!</v>
      </c>
      <c r="AT223" s="5" t="e">
        <f t="shared" si="70"/>
        <v>#DIV/0!</v>
      </c>
      <c r="AU223" s="5" t="e">
        <f t="shared" si="70"/>
        <v>#DIV/0!</v>
      </c>
      <c r="AV223" s="5" t="e">
        <f t="shared" si="70"/>
        <v>#DIV/0!</v>
      </c>
      <c r="AW223" s="5" t="e">
        <f t="shared" si="70"/>
        <v>#DIV/0!</v>
      </c>
      <c r="AX223" s="5" t="e">
        <f t="shared" si="70"/>
        <v>#DIV/0!</v>
      </c>
      <c r="AY223" s="5" t="e">
        <f t="shared" si="62"/>
        <v>#DIV/0!</v>
      </c>
      <c r="AZ223" s="5" t="e">
        <f t="shared" si="48"/>
        <v>#DIV/0!</v>
      </c>
      <c r="BA223" s="5" t="e">
        <f t="shared" si="48"/>
        <v>#DIV/0!</v>
      </c>
    </row>
    <row r="224" spans="2:53" ht="20.100000000000001" hidden="1" customHeight="1">
      <c r="B224" s="37" t="e">
        <f>ABS(L1685-L1687)</f>
        <v>#DIV/0!</v>
      </c>
      <c r="C224" s="36" t="e">
        <f>ABS(L1690-L1692)</f>
        <v>#DIV/0!</v>
      </c>
      <c r="D224" s="36" t="e">
        <f>ABS(L1695-L1697)</f>
        <v>#DIV/0!</v>
      </c>
      <c r="E224" s="36" t="e">
        <f>ABS(L1700-L1702)</f>
        <v>#DIV/0!</v>
      </c>
      <c r="F224" s="36" t="e">
        <f>ABS(L1705-L1707)</f>
        <v>#DIV/0!</v>
      </c>
      <c r="G224" s="36" t="e">
        <f>ABS(L1710-L1712)</f>
        <v>#DIV/0!</v>
      </c>
      <c r="H224" s="36" t="e">
        <f>ABS(L1715-L1717)</f>
        <v>#DIV/0!</v>
      </c>
      <c r="I224" s="36" t="e">
        <f>ABS(L1720-L1722)</f>
        <v>#DIV/0!</v>
      </c>
      <c r="J224" s="36" t="e">
        <f>ABS(L1725-L1727)</f>
        <v>#DIV/0!</v>
      </c>
      <c r="K224" s="36" t="e">
        <f>ABS(L1730-L1732)</f>
        <v>#DIV/0!</v>
      </c>
      <c r="L224" s="36" t="e">
        <f>ABS(L1735-L1737)</f>
        <v>#DIV/0!</v>
      </c>
      <c r="M224" s="60" t="e">
        <f>ABS(L1740-L1742)</f>
        <v>#DIV/0!</v>
      </c>
      <c r="N224" s="58"/>
      <c r="O224" s="64" t="e">
        <f t="shared" si="39"/>
        <v>#DIV/0!</v>
      </c>
      <c r="P224" s="5" t="e">
        <f t="shared" si="57"/>
        <v>#DIV/0!</v>
      </c>
      <c r="Q224" s="5" t="e">
        <f t="shared" si="57"/>
        <v>#DIV/0!</v>
      </c>
      <c r="R224" s="5" t="e">
        <f t="shared" si="57"/>
        <v>#DIV/0!</v>
      </c>
      <c r="S224" s="5" t="e">
        <f t="shared" si="56"/>
        <v>#DIV/0!</v>
      </c>
      <c r="T224" s="5" t="e">
        <f t="shared" si="56"/>
        <v>#DIV/0!</v>
      </c>
      <c r="U224" s="5" t="e">
        <f t="shared" si="56"/>
        <v>#DIV/0!</v>
      </c>
      <c r="V224" s="5" t="e">
        <f t="shared" si="56"/>
        <v>#DIV/0!</v>
      </c>
      <c r="W224" s="5" t="e">
        <f t="shared" si="56"/>
        <v>#DIV/0!</v>
      </c>
      <c r="X224" s="5" t="e">
        <f t="shared" si="56"/>
        <v>#DIV/0!</v>
      </c>
      <c r="Y224" s="5" t="e">
        <f t="shared" si="60"/>
        <v>#DIV/0!</v>
      </c>
      <c r="Z224" s="5" t="e">
        <f t="shared" si="61"/>
        <v>#DIV/0!</v>
      </c>
      <c r="AA224" s="5" t="e">
        <f t="shared" si="61"/>
        <v>#DIV/0!</v>
      </c>
      <c r="AM224" s="5"/>
      <c r="AN224" s="5"/>
      <c r="AO224" s="64" t="e">
        <f t="shared" ref="AO224" si="74">MAX(B224:M224)</f>
        <v>#DIV/0!</v>
      </c>
      <c r="AP224" s="5" t="e">
        <f t="shared" si="72"/>
        <v>#DIV/0!</v>
      </c>
      <c r="AQ224" s="5" t="e">
        <f t="shared" si="72"/>
        <v>#DIV/0!</v>
      </c>
      <c r="AR224" s="5" t="e">
        <f t="shared" si="72"/>
        <v>#DIV/0!</v>
      </c>
      <c r="AS224" s="5" t="e">
        <f t="shared" si="70"/>
        <v>#DIV/0!</v>
      </c>
      <c r="AT224" s="5" t="e">
        <f t="shared" si="70"/>
        <v>#DIV/0!</v>
      </c>
      <c r="AU224" s="5" t="e">
        <f t="shared" si="70"/>
        <v>#DIV/0!</v>
      </c>
      <c r="AV224" s="5" t="e">
        <f t="shared" si="70"/>
        <v>#DIV/0!</v>
      </c>
      <c r="AW224" s="5" t="e">
        <f t="shared" si="70"/>
        <v>#DIV/0!</v>
      </c>
      <c r="AX224" s="5" t="e">
        <f t="shared" si="70"/>
        <v>#DIV/0!</v>
      </c>
      <c r="AY224" s="5" t="e">
        <f t="shared" si="62"/>
        <v>#DIV/0!</v>
      </c>
      <c r="AZ224" s="5" t="e">
        <f t="shared" si="48"/>
        <v>#DIV/0!</v>
      </c>
      <c r="BA224" s="5" t="e">
        <f t="shared" si="48"/>
        <v>#DIV/0!</v>
      </c>
    </row>
    <row r="225" spans="2:54" ht="20.100000000000001" hidden="1" customHeight="1">
      <c r="B225" s="41" t="s">
        <v>346</v>
      </c>
      <c r="C225" s="41" t="s">
        <v>403</v>
      </c>
      <c r="D225" s="41" t="s">
        <v>404</v>
      </c>
      <c r="E225" s="41" t="s">
        <v>405</v>
      </c>
      <c r="F225" s="41" t="s">
        <v>406</v>
      </c>
      <c r="G225" s="41" t="s">
        <v>407</v>
      </c>
      <c r="H225" s="41" t="s">
        <v>408</v>
      </c>
      <c r="I225" s="41" t="s">
        <v>409</v>
      </c>
      <c r="J225" s="41" t="s">
        <v>410</v>
      </c>
      <c r="K225" s="41" t="s">
        <v>411</v>
      </c>
      <c r="L225" s="41" t="s">
        <v>412</v>
      </c>
      <c r="M225" s="41" t="s">
        <v>413</v>
      </c>
      <c r="N225" s="57"/>
      <c r="O225" s="73"/>
      <c r="P225" s="5" t="e">
        <f t="shared" si="57"/>
        <v>#DIV/0!</v>
      </c>
      <c r="Q225" s="5" t="e">
        <f t="shared" si="57"/>
        <v>#DIV/0!</v>
      </c>
      <c r="R225" s="5" t="e">
        <f t="shared" si="57"/>
        <v>#DIV/0!</v>
      </c>
      <c r="S225" s="5" t="e">
        <f t="shared" si="56"/>
        <v>#DIV/0!</v>
      </c>
      <c r="T225" s="5" t="e">
        <f t="shared" si="56"/>
        <v>#DIV/0!</v>
      </c>
      <c r="U225" s="5" t="e">
        <f t="shared" si="56"/>
        <v>#DIV/0!</v>
      </c>
      <c r="V225" s="5" t="e">
        <f t="shared" si="56"/>
        <v>#DIV/0!</v>
      </c>
      <c r="W225" s="5" t="e">
        <f t="shared" si="56"/>
        <v>#DIV/0!</v>
      </c>
      <c r="X225" s="5" t="e">
        <f t="shared" si="56"/>
        <v>#DIV/0!</v>
      </c>
      <c r="Y225" s="5" t="e">
        <f t="shared" si="60"/>
        <v>#DIV/0!</v>
      </c>
      <c r="Z225" s="5" t="e">
        <f t="shared" si="61"/>
        <v>#DIV/0!</v>
      </c>
      <c r="AA225" s="5" t="e">
        <f t="shared" si="61"/>
        <v>#DIV/0!</v>
      </c>
      <c r="AB225" s="5">
        <f>+AB223+12</f>
        <v>300</v>
      </c>
      <c r="AC225" s="5">
        <f t="shared" ref="AC225:AM233" si="75">+AC223+12</f>
        <v>301</v>
      </c>
      <c r="AD225" s="5">
        <f t="shared" si="75"/>
        <v>302</v>
      </c>
      <c r="AE225" s="5">
        <f t="shared" si="75"/>
        <v>303</v>
      </c>
      <c r="AF225" s="5">
        <f t="shared" si="75"/>
        <v>304</v>
      </c>
      <c r="AG225" s="5">
        <f t="shared" si="75"/>
        <v>305</v>
      </c>
      <c r="AH225" s="5">
        <f t="shared" si="75"/>
        <v>306</v>
      </c>
      <c r="AI225" s="5">
        <f t="shared" si="75"/>
        <v>307</v>
      </c>
      <c r="AJ225" s="5">
        <f t="shared" si="75"/>
        <v>308</v>
      </c>
      <c r="AK225" s="5">
        <f t="shared" si="75"/>
        <v>309</v>
      </c>
      <c r="AL225" s="5">
        <f t="shared" si="75"/>
        <v>310</v>
      </c>
      <c r="AM225" s="5">
        <f t="shared" si="75"/>
        <v>311</v>
      </c>
      <c r="AN225" s="5"/>
      <c r="AO225" s="73"/>
      <c r="AP225" s="5" t="e">
        <f t="shared" si="72"/>
        <v>#DIV/0!</v>
      </c>
      <c r="AQ225" s="5" t="e">
        <f t="shared" si="72"/>
        <v>#DIV/0!</v>
      </c>
      <c r="AR225" s="5" t="e">
        <f t="shared" si="72"/>
        <v>#DIV/0!</v>
      </c>
      <c r="AS225" s="5" t="e">
        <f t="shared" si="70"/>
        <v>#DIV/0!</v>
      </c>
      <c r="AT225" s="5" t="e">
        <f t="shared" si="70"/>
        <v>#DIV/0!</v>
      </c>
      <c r="AU225" s="5" t="e">
        <f t="shared" si="70"/>
        <v>#DIV/0!</v>
      </c>
      <c r="AV225" s="5" t="e">
        <f t="shared" si="70"/>
        <v>#DIV/0!</v>
      </c>
      <c r="AW225" s="5" t="e">
        <f t="shared" si="70"/>
        <v>#DIV/0!</v>
      </c>
      <c r="AX225" s="5" t="e">
        <f t="shared" si="70"/>
        <v>#DIV/0!</v>
      </c>
      <c r="AY225" s="5" t="e">
        <f t="shared" si="62"/>
        <v>#DIV/0!</v>
      </c>
      <c r="AZ225" s="5" t="e">
        <f t="shared" si="48"/>
        <v>#DIV/0!</v>
      </c>
      <c r="BA225" s="5" t="e">
        <f t="shared" si="48"/>
        <v>#DIV/0!</v>
      </c>
    </row>
    <row r="226" spans="2:54" ht="20.100000000000001" hidden="1" customHeight="1">
      <c r="B226" s="37" t="e">
        <f>ABS(L1745-L1747)</f>
        <v>#DIV/0!</v>
      </c>
      <c r="C226" s="36" t="e">
        <f>ABS(L1750-L1752)</f>
        <v>#DIV/0!</v>
      </c>
      <c r="D226" s="36" t="e">
        <f>ABS(L1755-L1757)</f>
        <v>#DIV/0!</v>
      </c>
      <c r="E226" s="36" t="e">
        <f>ABS(L1760-L1762)</f>
        <v>#DIV/0!</v>
      </c>
      <c r="F226" s="36" t="e">
        <f>ABS(L1765-L1767)</f>
        <v>#DIV/0!</v>
      </c>
      <c r="G226" s="36" t="e">
        <f>ABS(L1770-L1772)</f>
        <v>#DIV/0!</v>
      </c>
      <c r="H226" s="36" t="e">
        <f>ABS(L1775-L1777)</f>
        <v>#DIV/0!</v>
      </c>
      <c r="I226" s="36" t="e">
        <f>ABS(L1780-L1782)</f>
        <v>#DIV/0!</v>
      </c>
      <c r="J226" s="36" t="e">
        <f>ABS(L1785-L1787)</f>
        <v>#DIV/0!</v>
      </c>
      <c r="K226" s="36" t="e">
        <f>ABS(L1790-L1792)</f>
        <v>#DIV/0!</v>
      </c>
      <c r="L226" s="36" t="e">
        <f>ABS(L1795-L1797)</f>
        <v>#DIV/0!</v>
      </c>
      <c r="M226" s="60" t="e">
        <f>ABS(L1800-L1802)</f>
        <v>#DIV/0!</v>
      </c>
      <c r="N226" s="58"/>
      <c r="O226" s="64" t="e">
        <f t="shared" si="39"/>
        <v>#DIV/0!</v>
      </c>
      <c r="P226" s="5" t="e">
        <f t="shared" si="57"/>
        <v>#DIV/0!</v>
      </c>
      <c r="Q226" s="5" t="e">
        <f t="shared" si="57"/>
        <v>#DIV/0!</v>
      </c>
      <c r="R226" s="5" t="e">
        <f t="shared" si="57"/>
        <v>#DIV/0!</v>
      </c>
      <c r="S226" s="5" t="e">
        <f t="shared" si="56"/>
        <v>#DIV/0!</v>
      </c>
      <c r="T226" s="5" t="e">
        <f t="shared" si="56"/>
        <v>#DIV/0!</v>
      </c>
      <c r="U226" s="5" t="e">
        <f t="shared" si="56"/>
        <v>#DIV/0!</v>
      </c>
      <c r="V226" s="5" t="e">
        <f t="shared" si="56"/>
        <v>#DIV/0!</v>
      </c>
      <c r="W226" s="5" t="e">
        <f t="shared" si="56"/>
        <v>#DIV/0!</v>
      </c>
      <c r="X226" s="5" t="e">
        <f t="shared" si="56"/>
        <v>#DIV/0!</v>
      </c>
      <c r="Y226" s="5" t="e">
        <f t="shared" si="60"/>
        <v>#DIV/0!</v>
      </c>
      <c r="Z226" s="5" t="e">
        <f t="shared" si="61"/>
        <v>#DIV/0!</v>
      </c>
      <c r="AA226" s="5" t="e">
        <f t="shared" si="61"/>
        <v>#DIV/0!</v>
      </c>
      <c r="AM226" s="5"/>
      <c r="AN226" s="5"/>
      <c r="AO226" s="64" t="e">
        <f t="shared" ref="AO226" si="76">MAX(B226:M226)</f>
        <v>#DIV/0!</v>
      </c>
      <c r="AP226" s="5" t="e">
        <f t="shared" si="72"/>
        <v>#DIV/0!</v>
      </c>
      <c r="AQ226" s="5" t="e">
        <f t="shared" si="72"/>
        <v>#DIV/0!</v>
      </c>
      <c r="AR226" s="5" t="e">
        <f t="shared" si="72"/>
        <v>#DIV/0!</v>
      </c>
      <c r="AS226" s="5" t="e">
        <f t="shared" si="70"/>
        <v>#DIV/0!</v>
      </c>
      <c r="AT226" s="5" t="e">
        <f t="shared" si="70"/>
        <v>#DIV/0!</v>
      </c>
      <c r="AU226" s="5" t="e">
        <f t="shared" si="70"/>
        <v>#DIV/0!</v>
      </c>
      <c r="AV226" s="5" t="e">
        <f t="shared" si="70"/>
        <v>#DIV/0!</v>
      </c>
      <c r="AW226" s="5" t="e">
        <f t="shared" si="70"/>
        <v>#DIV/0!</v>
      </c>
      <c r="AX226" s="5" t="e">
        <f t="shared" si="70"/>
        <v>#DIV/0!</v>
      </c>
      <c r="AY226" s="5" t="e">
        <f t="shared" si="62"/>
        <v>#DIV/0!</v>
      </c>
      <c r="AZ226" s="5" t="e">
        <f t="shared" si="48"/>
        <v>#DIV/0!</v>
      </c>
      <c r="BA226" s="5" t="e">
        <f t="shared" si="48"/>
        <v>#DIV/0!</v>
      </c>
    </row>
    <row r="227" spans="2:54" ht="20.100000000000001" hidden="1" customHeight="1">
      <c r="B227" s="41" t="s">
        <v>347</v>
      </c>
      <c r="C227" s="42" t="s">
        <v>348</v>
      </c>
      <c r="D227" s="42" t="s">
        <v>349</v>
      </c>
      <c r="E227" s="42" t="s">
        <v>350</v>
      </c>
      <c r="F227" s="42" t="s">
        <v>351</v>
      </c>
      <c r="G227" s="42" t="s">
        <v>352</v>
      </c>
      <c r="H227" s="42" t="s">
        <v>353</v>
      </c>
      <c r="I227" s="42" t="s">
        <v>354</v>
      </c>
      <c r="J227" s="42" t="s">
        <v>355</v>
      </c>
      <c r="K227" s="42" t="s">
        <v>356</v>
      </c>
      <c r="L227" s="42" t="s">
        <v>357</v>
      </c>
      <c r="M227" s="61" t="s">
        <v>358</v>
      </c>
      <c r="N227" s="57"/>
      <c r="O227" s="73"/>
      <c r="P227" s="5" t="e">
        <f t="shared" si="57"/>
        <v>#DIV/0!</v>
      </c>
      <c r="Q227" s="5" t="e">
        <f t="shared" si="57"/>
        <v>#DIV/0!</v>
      </c>
      <c r="R227" s="5" t="e">
        <f t="shared" si="57"/>
        <v>#DIV/0!</v>
      </c>
      <c r="S227" s="5" t="e">
        <f t="shared" si="56"/>
        <v>#DIV/0!</v>
      </c>
      <c r="T227" s="5" t="e">
        <f t="shared" si="56"/>
        <v>#DIV/0!</v>
      </c>
      <c r="U227" s="5" t="e">
        <f t="shared" si="56"/>
        <v>#DIV/0!</v>
      </c>
      <c r="V227" s="5" t="e">
        <f t="shared" si="56"/>
        <v>#DIV/0!</v>
      </c>
      <c r="W227" s="5" t="e">
        <f t="shared" si="56"/>
        <v>#DIV/0!</v>
      </c>
      <c r="X227" s="5" t="e">
        <f t="shared" si="56"/>
        <v>#DIV/0!</v>
      </c>
      <c r="Y227" s="5" t="e">
        <f t="shared" si="60"/>
        <v>#DIV/0!</v>
      </c>
      <c r="Z227" s="5" t="e">
        <f t="shared" si="61"/>
        <v>#DIV/0!</v>
      </c>
      <c r="AA227" s="5" t="e">
        <f t="shared" si="61"/>
        <v>#DIV/0!</v>
      </c>
      <c r="AB227" s="5">
        <f>+AB225+12</f>
        <v>312</v>
      </c>
      <c r="AC227" s="5">
        <f t="shared" si="75"/>
        <v>313</v>
      </c>
      <c r="AD227" s="5">
        <f t="shared" si="75"/>
        <v>314</v>
      </c>
      <c r="AE227" s="5">
        <f t="shared" si="75"/>
        <v>315</v>
      </c>
      <c r="AF227" s="5">
        <f t="shared" si="75"/>
        <v>316</v>
      </c>
      <c r="AG227" s="5">
        <f t="shared" si="75"/>
        <v>317</v>
      </c>
      <c r="AH227" s="5">
        <f t="shared" si="75"/>
        <v>318</v>
      </c>
      <c r="AI227" s="5">
        <f t="shared" si="75"/>
        <v>319</v>
      </c>
      <c r="AJ227" s="5">
        <f t="shared" si="75"/>
        <v>320</v>
      </c>
      <c r="AK227" s="5">
        <f t="shared" si="75"/>
        <v>321</v>
      </c>
      <c r="AL227" s="5">
        <f t="shared" si="75"/>
        <v>322</v>
      </c>
      <c r="AM227" s="5">
        <f t="shared" si="75"/>
        <v>323</v>
      </c>
      <c r="AN227" s="5"/>
      <c r="AO227" s="73"/>
      <c r="AP227" s="5" t="e">
        <f t="shared" si="72"/>
        <v>#DIV/0!</v>
      </c>
      <c r="AQ227" s="5" t="e">
        <f t="shared" si="72"/>
        <v>#DIV/0!</v>
      </c>
      <c r="AR227" s="5" t="e">
        <f t="shared" si="72"/>
        <v>#DIV/0!</v>
      </c>
      <c r="AS227" s="5" t="e">
        <f t="shared" si="70"/>
        <v>#DIV/0!</v>
      </c>
      <c r="AT227" s="5" t="e">
        <f t="shared" si="70"/>
        <v>#DIV/0!</v>
      </c>
      <c r="AU227" s="5" t="e">
        <f t="shared" si="70"/>
        <v>#DIV/0!</v>
      </c>
      <c r="AV227" s="5" t="e">
        <f t="shared" si="70"/>
        <v>#DIV/0!</v>
      </c>
      <c r="AW227" s="5" t="e">
        <f t="shared" si="70"/>
        <v>#DIV/0!</v>
      </c>
      <c r="AX227" s="5" t="e">
        <f t="shared" si="70"/>
        <v>#DIV/0!</v>
      </c>
      <c r="AY227" s="5" t="e">
        <f t="shared" si="62"/>
        <v>#DIV/0!</v>
      </c>
      <c r="AZ227" s="5" t="e">
        <f t="shared" si="48"/>
        <v>#DIV/0!</v>
      </c>
      <c r="BA227" s="5" t="e">
        <f t="shared" si="48"/>
        <v>#DIV/0!</v>
      </c>
    </row>
    <row r="228" spans="2:54" ht="20.100000000000001" hidden="1" customHeight="1">
      <c r="B228" s="37" t="e">
        <f>ABS(L1805-L1807)</f>
        <v>#DIV/0!</v>
      </c>
      <c r="C228" s="36" t="e">
        <f>ABS(L1810-L1812)</f>
        <v>#DIV/0!</v>
      </c>
      <c r="D228" s="36" t="e">
        <f>ABS(L1815-L1817)</f>
        <v>#DIV/0!</v>
      </c>
      <c r="E228" s="36" t="e">
        <f>ABS(L1820-L1822)</f>
        <v>#DIV/0!</v>
      </c>
      <c r="F228" s="36" t="e">
        <f>ABS(L1825-L1827)</f>
        <v>#DIV/0!</v>
      </c>
      <c r="G228" s="36" t="e">
        <f>ABS(L1830-L1832)</f>
        <v>#DIV/0!</v>
      </c>
      <c r="H228" s="36" t="e">
        <f>ABS(L1835-L1837)</f>
        <v>#DIV/0!</v>
      </c>
      <c r="I228" s="36" t="e">
        <f>ABS(L1840-L1842)</f>
        <v>#DIV/0!</v>
      </c>
      <c r="J228" s="36" t="e">
        <f>ABS(L1845-L1847)</f>
        <v>#DIV/0!</v>
      </c>
      <c r="K228" s="36" t="e">
        <f>ABS(L1850-L1852)</f>
        <v>#DIV/0!</v>
      </c>
      <c r="L228" s="36" t="e">
        <f>ABS(L1855-L1857)</f>
        <v>#DIV/0!</v>
      </c>
      <c r="M228" s="60" t="e">
        <f>ABS(L1860-L1862)</f>
        <v>#DIV/0!</v>
      </c>
      <c r="N228" s="58"/>
      <c r="O228" s="64" t="e">
        <f t="shared" si="39"/>
        <v>#DIV/0!</v>
      </c>
      <c r="P228" s="5" t="e">
        <f t="shared" si="57"/>
        <v>#DIV/0!</v>
      </c>
      <c r="Q228" s="5" t="e">
        <f t="shared" si="57"/>
        <v>#DIV/0!</v>
      </c>
      <c r="R228" s="5" t="e">
        <f t="shared" si="57"/>
        <v>#DIV/0!</v>
      </c>
      <c r="S228" s="5" t="e">
        <f t="shared" si="56"/>
        <v>#DIV/0!</v>
      </c>
      <c r="T228" s="5" t="e">
        <f t="shared" si="56"/>
        <v>#DIV/0!</v>
      </c>
      <c r="U228" s="5" t="e">
        <f t="shared" si="56"/>
        <v>#DIV/0!</v>
      </c>
      <c r="V228" s="5" t="e">
        <f t="shared" si="56"/>
        <v>#DIV/0!</v>
      </c>
      <c r="W228" s="5" t="e">
        <f t="shared" si="56"/>
        <v>#DIV/0!</v>
      </c>
      <c r="X228" s="5" t="e">
        <f t="shared" si="56"/>
        <v>#DIV/0!</v>
      </c>
      <c r="Y228" s="5" t="e">
        <f t="shared" si="60"/>
        <v>#DIV/0!</v>
      </c>
      <c r="Z228" s="5" t="e">
        <f t="shared" si="61"/>
        <v>#DIV/0!</v>
      </c>
      <c r="AA228" s="5" t="e">
        <f t="shared" si="61"/>
        <v>#DIV/0!</v>
      </c>
      <c r="AM228" s="5"/>
      <c r="AN228" s="5"/>
      <c r="AO228" s="64" t="e">
        <f t="shared" ref="AO228" si="77">MAX(B228:M228)</f>
        <v>#DIV/0!</v>
      </c>
      <c r="AP228" s="5" t="e">
        <f t="shared" si="72"/>
        <v>#DIV/0!</v>
      </c>
      <c r="AQ228" s="5" t="e">
        <f t="shared" si="72"/>
        <v>#DIV/0!</v>
      </c>
      <c r="AR228" s="5" t="e">
        <f t="shared" si="72"/>
        <v>#DIV/0!</v>
      </c>
      <c r="AS228" s="5" t="e">
        <f t="shared" si="70"/>
        <v>#DIV/0!</v>
      </c>
      <c r="AT228" s="5" t="e">
        <f t="shared" si="70"/>
        <v>#DIV/0!</v>
      </c>
      <c r="AU228" s="5" t="e">
        <f t="shared" si="70"/>
        <v>#DIV/0!</v>
      </c>
      <c r="AV228" s="5" t="e">
        <f t="shared" si="70"/>
        <v>#DIV/0!</v>
      </c>
      <c r="AW228" s="5" t="e">
        <f t="shared" si="70"/>
        <v>#DIV/0!</v>
      </c>
      <c r="AX228" s="5" t="e">
        <f t="shared" si="70"/>
        <v>#DIV/0!</v>
      </c>
      <c r="AY228" s="5" t="e">
        <f t="shared" si="62"/>
        <v>#DIV/0!</v>
      </c>
      <c r="AZ228" s="5" t="e">
        <f t="shared" si="48"/>
        <v>#DIV/0!</v>
      </c>
      <c r="BA228" s="5" t="e">
        <f t="shared" si="48"/>
        <v>#DIV/0!</v>
      </c>
    </row>
    <row r="229" spans="2:54" ht="20.100000000000001" hidden="1" customHeight="1">
      <c r="B229" s="41" t="s">
        <v>359</v>
      </c>
      <c r="C229" s="42" t="s">
        <v>360</v>
      </c>
      <c r="D229" s="42" t="s">
        <v>361</v>
      </c>
      <c r="E229" s="42" t="s">
        <v>362</v>
      </c>
      <c r="F229" s="42" t="s">
        <v>363</v>
      </c>
      <c r="G229" s="42" t="s">
        <v>364</v>
      </c>
      <c r="H229" s="42" t="s">
        <v>365</v>
      </c>
      <c r="I229" s="42" t="s">
        <v>366</v>
      </c>
      <c r="J229" s="42" t="s">
        <v>367</v>
      </c>
      <c r="K229" s="42" t="s">
        <v>368</v>
      </c>
      <c r="L229" s="42" t="s">
        <v>369</v>
      </c>
      <c r="M229" s="61" t="s">
        <v>370</v>
      </c>
      <c r="N229" s="57"/>
      <c r="O229" s="73"/>
      <c r="P229" s="5" t="e">
        <f t="shared" si="57"/>
        <v>#DIV/0!</v>
      </c>
      <c r="Q229" s="5" t="e">
        <f t="shared" si="57"/>
        <v>#DIV/0!</v>
      </c>
      <c r="R229" s="5" t="e">
        <f t="shared" si="57"/>
        <v>#DIV/0!</v>
      </c>
      <c r="S229" s="5" t="e">
        <f t="shared" si="56"/>
        <v>#DIV/0!</v>
      </c>
      <c r="T229" s="5" t="e">
        <f t="shared" si="56"/>
        <v>#DIV/0!</v>
      </c>
      <c r="U229" s="5" t="e">
        <f t="shared" si="56"/>
        <v>#DIV/0!</v>
      </c>
      <c r="V229" s="5" t="e">
        <f t="shared" si="56"/>
        <v>#DIV/0!</v>
      </c>
      <c r="W229" s="5" t="e">
        <f t="shared" si="56"/>
        <v>#DIV/0!</v>
      </c>
      <c r="X229" s="5" t="e">
        <f t="shared" si="56"/>
        <v>#DIV/0!</v>
      </c>
      <c r="Y229" s="5" t="e">
        <f t="shared" si="60"/>
        <v>#DIV/0!</v>
      </c>
      <c r="Z229" s="5" t="e">
        <f t="shared" si="61"/>
        <v>#DIV/0!</v>
      </c>
      <c r="AA229" s="5" t="e">
        <f t="shared" si="61"/>
        <v>#DIV/0!</v>
      </c>
      <c r="AB229" s="5">
        <f>+AB227+12</f>
        <v>324</v>
      </c>
      <c r="AC229" s="5">
        <f t="shared" si="75"/>
        <v>325</v>
      </c>
      <c r="AD229" s="5">
        <f t="shared" si="75"/>
        <v>326</v>
      </c>
      <c r="AE229" s="5">
        <f t="shared" si="75"/>
        <v>327</v>
      </c>
      <c r="AF229" s="5">
        <f t="shared" si="75"/>
        <v>328</v>
      </c>
      <c r="AG229" s="5">
        <f t="shared" si="75"/>
        <v>329</v>
      </c>
      <c r="AH229" s="5">
        <f t="shared" si="75"/>
        <v>330</v>
      </c>
      <c r="AI229" s="5">
        <f t="shared" si="75"/>
        <v>331</v>
      </c>
      <c r="AJ229" s="5">
        <f t="shared" si="75"/>
        <v>332</v>
      </c>
      <c r="AK229" s="5">
        <f t="shared" si="75"/>
        <v>333</v>
      </c>
      <c r="AL229" s="5">
        <f t="shared" si="75"/>
        <v>334</v>
      </c>
      <c r="AM229" s="5">
        <f t="shared" si="75"/>
        <v>335</v>
      </c>
      <c r="AN229" s="5"/>
      <c r="AO229" s="73"/>
      <c r="AP229" s="5" t="e">
        <f t="shared" si="72"/>
        <v>#DIV/0!</v>
      </c>
      <c r="AQ229" s="5" t="e">
        <f t="shared" si="72"/>
        <v>#DIV/0!</v>
      </c>
      <c r="AR229" s="5" t="e">
        <f t="shared" si="72"/>
        <v>#DIV/0!</v>
      </c>
      <c r="AS229" s="5" t="e">
        <f t="shared" si="70"/>
        <v>#DIV/0!</v>
      </c>
      <c r="AT229" s="5" t="e">
        <f t="shared" si="70"/>
        <v>#DIV/0!</v>
      </c>
      <c r="AU229" s="5" t="e">
        <f t="shared" si="70"/>
        <v>#DIV/0!</v>
      </c>
      <c r="AV229" s="5" t="e">
        <f t="shared" si="70"/>
        <v>#DIV/0!</v>
      </c>
      <c r="AW229" s="5" t="e">
        <f t="shared" si="70"/>
        <v>#DIV/0!</v>
      </c>
      <c r="AX229" s="5" t="e">
        <f t="shared" si="70"/>
        <v>#DIV/0!</v>
      </c>
      <c r="AY229" s="5" t="e">
        <f t="shared" si="62"/>
        <v>#DIV/0!</v>
      </c>
      <c r="AZ229" s="5" t="e">
        <f t="shared" si="48"/>
        <v>#DIV/0!</v>
      </c>
      <c r="BA229" s="5" t="e">
        <f t="shared" si="48"/>
        <v>#DIV/0!</v>
      </c>
    </row>
    <row r="230" spans="2:54" ht="20.100000000000001" hidden="1" customHeight="1">
      <c r="B230" s="37" t="e">
        <f>ABS(L1865-L1867)</f>
        <v>#DIV/0!</v>
      </c>
      <c r="C230" s="36" t="e">
        <f>ABS(L1870-L1872)</f>
        <v>#DIV/0!</v>
      </c>
      <c r="D230" s="36" t="e">
        <f>ABS(L1875-L1877)</f>
        <v>#DIV/0!</v>
      </c>
      <c r="E230" s="36" t="e">
        <f>ABS(L1880-L1882)</f>
        <v>#DIV/0!</v>
      </c>
      <c r="F230" s="36" t="e">
        <f>ABS(L1885-L1887)</f>
        <v>#DIV/0!</v>
      </c>
      <c r="G230" s="36" t="e">
        <f>ABS(L1890-L1892)</f>
        <v>#DIV/0!</v>
      </c>
      <c r="H230" s="36" t="e">
        <f>ABS(L1895-L1897)</f>
        <v>#DIV/0!</v>
      </c>
      <c r="I230" s="36" t="e">
        <f>ABS(L1900-L1902)</f>
        <v>#DIV/0!</v>
      </c>
      <c r="J230" s="36" t="e">
        <f>ABS(L1905-L1907)</f>
        <v>#DIV/0!</v>
      </c>
      <c r="K230" s="36" t="e">
        <f>ABS(L1910-L1912)</f>
        <v>#DIV/0!</v>
      </c>
      <c r="L230" s="36" t="e">
        <f>ABS(L1915-L1917)</f>
        <v>#DIV/0!</v>
      </c>
      <c r="M230" s="60" t="e">
        <f>ABS(L1920-L1922)</f>
        <v>#DIV/0!</v>
      </c>
      <c r="N230" s="58"/>
      <c r="O230" s="64" t="e">
        <f t="shared" si="39"/>
        <v>#DIV/0!</v>
      </c>
      <c r="P230" s="5" t="e">
        <f t="shared" si="57"/>
        <v>#DIV/0!</v>
      </c>
      <c r="Q230" s="5" t="e">
        <f t="shared" si="57"/>
        <v>#DIV/0!</v>
      </c>
      <c r="R230" s="5" t="e">
        <f t="shared" si="57"/>
        <v>#DIV/0!</v>
      </c>
      <c r="S230" s="5" t="e">
        <f t="shared" si="56"/>
        <v>#DIV/0!</v>
      </c>
      <c r="T230" s="5" t="e">
        <f t="shared" si="56"/>
        <v>#DIV/0!</v>
      </c>
      <c r="U230" s="5" t="e">
        <f t="shared" si="56"/>
        <v>#DIV/0!</v>
      </c>
      <c r="V230" s="5" t="e">
        <f t="shared" si="56"/>
        <v>#DIV/0!</v>
      </c>
      <c r="W230" s="5" t="e">
        <f t="shared" si="56"/>
        <v>#DIV/0!</v>
      </c>
      <c r="X230" s="5" t="e">
        <f t="shared" si="56"/>
        <v>#DIV/0!</v>
      </c>
      <c r="Y230" s="5" t="e">
        <f t="shared" si="60"/>
        <v>#DIV/0!</v>
      </c>
      <c r="Z230" s="5" t="e">
        <f t="shared" si="61"/>
        <v>#DIV/0!</v>
      </c>
      <c r="AA230" s="5" t="e">
        <f t="shared" si="61"/>
        <v>#DIV/0!</v>
      </c>
      <c r="AM230" s="5"/>
      <c r="AN230" s="5"/>
      <c r="AO230" s="64" t="e">
        <f t="shared" ref="AO230" si="78">MAX(B230:M230)</f>
        <v>#DIV/0!</v>
      </c>
      <c r="AP230" s="5" t="e">
        <f t="shared" si="72"/>
        <v>#DIV/0!</v>
      </c>
      <c r="AQ230" s="5" t="e">
        <f t="shared" si="72"/>
        <v>#DIV/0!</v>
      </c>
      <c r="AR230" s="5" t="e">
        <f t="shared" si="72"/>
        <v>#DIV/0!</v>
      </c>
      <c r="AS230" s="5" t="e">
        <f t="shared" si="70"/>
        <v>#DIV/0!</v>
      </c>
      <c r="AT230" s="5" t="e">
        <f t="shared" si="70"/>
        <v>#DIV/0!</v>
      </c>
      <c r="AU230" s="5" t="e">
        <f t="shared" si="70"/>
        <v>#DIV/0!</v>
      </c>
      <c r="AV230" s="5" t="e">
        <f t="shared" si="70"/>
        <v>#DIV/0!</v>
      </c>
      <c r="AW230" s="5" t="e">
        <f t="shared" si="70"/>
        <v>#DIV/0!</v>
      </c>
      <c r="AX230" s="5" t="e">
        <f t="shared" si="70"/>
        <v>#DIV/0!</v>
      </c>
      <c r="AY230" s="5" t="e">
        <f t="shared" si="62"/>
        <v>#DIV/0!</v>
      </c>
      <c r="AZ230" s="5" t="e">
        <f t="shared" si="48"/>
        <v>#DIV/0!</v>
      </c>
      <c r="BA230" s="5" t="e">
        <f t="shared" si="48"/>
        <v>#DIV/0!</v>
      </c>
    </row>
    <row r="231" spans="2:54" ht="20.100000000000001" hidden="1" customHeight="1">
      <c r="B231" s="41" t="s">
        <v>371</v>
      </c>
      <c r="C231" s="42" t="s">
        <v>372</v>
      </c>
      <c r="D231" s="42" t="s">
        <v>373</v>
      </c>
      <c r="E231" s="42" t="s">
        <v>374</v>
      </c>
      <c r="F231" s="42" t="s">
        <v>375</v>
      </c>
      <c r="G231" s="42" t="s">
        <v>376</v>
      </c>
      <c r="H231" s="42" t="s">
        <v>377</v>
      </c>
      <c r="I231" s="42" t="s">
        <v>378</v>
      </c>
      <c r="J231" s="42" t="s">
        <v>379</v>
      </c>
      <c r="K231" s="42" t="s">
        <v>380</v>
      </c>
      <c r="L231" s="42" t="s">
        <v>381</v>
      </c>
      <c r="M231" s="61" t="s">
        <v>382</v>
      </c>
      <c r="N231" s="57"/>
      <c r="O231" s="73"/>
      <c r="P231" s="5" t="e">
        <f t="shared" si="57"/>
        <v>#DIV/0!</v>
      </c>
      <c r="Q231" s="5" t="e">
        <f t="shared" si="57"/>
        <v>#DIV/0!</v>
      </c>
      <c r="R231" s="5" t="e">
        <f t="shared" si="57"/>
        <v>#DIV/0!</v>
      </c>
      <c r="S231" s="5" t="e">
        <f t="shared" si="56"/>
        <v>#DIV/0!</v>
      </c>
      <c r="T231" s="5" t="e">
        <f t="shared" si="56"/>
        <v>#DIV/0!</v>
      </c>
      <c r="U231" s="5" t="e">
        <f t="shared" si="56"/>
        <v>#DIV/0!</v>
      </c>
      <c r="V231" s="5" t="e">
        <f t="shared" si="56"/>
        <v>#DIV/0!</v>
      </c>
      <c r="W231" s="5" t="e">
        <f t="shared" si="56"/>
        <v>#DIV/0!</v>
      </c>
      <c r="X231" s="5" t="e">
        <f t="shared" si="56"/>
        <v>#DIV/0!</v>
      </c>
      <c r="Y231" s="5" t="e">
        <f t="shared" si="60"/>
        <v>#DIV/0!</v>
      </c>
      <c r="Z231" s="5" t="e">
        <f t="shared" si="61"/>
        <v>#DIV/0!</v>
      </c>
      <c r="AA231" s="5" t="e">
        <f t="shared" si="61"/>
        <v>#DIV/0!</v>
      </c>
      <c r="AB231" s="5">
        <f>+AB229+12</f>
        <v>336</v>
      </c>
      <c r="AC231" s="5">
        <f t="shared" si="75"/>
        <v>337</v>
      </c>
      <c r="AD231" s="5">
        <f t="shared" si="75"/>
        <v>338</v>
      </c>
      <c r="AE231" s="5">
        <f t="shared" si="75"/>
        <v>339</v>
      </c>
      <c r="AF231" s="5">
        <f t="shared" si="75"/>
        <v>340</v>
      </c>
      <c r="AG231" s="5">
        <f t="shared" si="75"/>
        <v>341</v>
      </c>
      <c r="AH231" s="5">
        <f t="shared" si="75"/>
        <v>342</v>
      </c>
      <c r="AI231" s="5">
        <f t="shared" si="75"/>
        <v>343</v>
      </c>
      <c r="AJ231" s="5">
        <f t="shared" si="75"/>
        <v>344</v>
      </c>
      <c r="AK231" s="5">
        <f t="shared" si="75"/>
        <v>345</v>
      </c>
      <c r="AL231" s="5">
        <f t="shared" si="75"/>
        <v>346</v>
      </c>
      <c r="AM231" s="5">
        <f t="shared" si="75"/>
        <v>347</v>
      </c>
      <c r="AN231" s="5"/>
      <c r="AO231" s="73"/>
      <c r="AP231" s="5" t="e">
        <f t="shared" si="72"/>
        <v>#DIV/0!</v>
      </c>
      <c r="AQ231" s="5" t="e">
        <f t="shared" si="72"/>
        <v>#DIV/0!</v>
      </c>
      <c r="AR231" s="5" t="e">
        <f t="shared" si="72"/>
        <v>#DIV/0!</v>
      </c>
      <c r="AS231" s="5" t="e">
        <f t="shared" si="70"/>
        <v>#DIV/0!</v>
      </c>
      <c r="AT231" s="5" t="e">
        <f t="shared" si="70"/>
        <v>#DIV/0!</v>
      </c>
      <c r="AU231" s="5" t="e">
        <f t="shared" si="70"/>
        <v>#DIV/0!</v>
      </c>
      <c r="AV231" s="5" t="e">
        <f t="shared" si="70"/>
        <v>#DIV/0!</v>
      </c>
      <c r="AW231" s="5" t="e">
        <f t="shared" si="70"/>
        <v>#DIV/0!</v>
      </c>
      <c r="AX231" s="5" t="e">
        <f t="shared" si="70"/>
        <v>#DIV/0!</v>
      </c>
      <c r="AY231" s="5" t="e">
        <f t="shared" si="62"/>
        <v>#DIV/0!</v>
      </c>
      <c r="AZ231" s="5" t="e">
        <f t="shared" si="48"/>
        <v>#DIV/0!</v>
      </c>
      <c r="BA231" s="5" t="e">
        <f t="shared" si="48"/>
        <v>#DIV/0!</v>
      </c>
    </row>
    <row r="232" spans="2:54" ht="20.100000000000001" hidden="1" customHeight="1">
      <c r="B232" s="37" t="e">
        <f>ABS(L1925-L1927)</f>
        <v>#DIV/0!</v>
      </c>
      <c r="C232" s="36" t="e">
        <f>ABS(L1930-L1932)</f>
        <v>#DIV/0!</v>
      </c>
      <c r="D232" s="36" t="e">
        <f>ABS(L1935-L1937)</f>
        <v>#DIV/0!</v>
      </c>
      <c r="E232" s="36" t="e">
        <f>ABS(L1940-L1942)</f>
        <v>#DIV/0!</v>
      </c>
      <c r="F232" s="36" t="e">
        <f>ABS(L1945-L1947)</f>
        <v>#DIV/0!</v>
      </c>
      <c r="G232" s="36" t="e">
        <f>ABS(L1950-L1952)</f>
        <v>#DIV/0!</v>
      </c>
      <c r="H232" s="36" t="e">
        <f>ABS(L1955-L1957)</f>
        <v>#DIV/0!</v>
      </c>
      <c r="I232" s="36" t="e">
        <f>ABS(L1960-L1962)</f>
        <v>#DIV/0!</v>
      </c>
      <c r="J232" s="36" t="e">
        <f>ABS(L1965-L1967)</f>
        <v>#DIV/0!</v>
      </c>
      <c r="K232" s="36" t="e">
        <f>ABS(L1970-L1972)</f>
        <v>#DIV/0!</v>
      </c>
      <c r="L232" s="36" t="e">
        <f>ABS(L1975-L1977)</f>
        <v>#DIV/0!</v>
      </c>
      <c r="M232" s="60" t="e">
        <f>ABS(L1980-L1982)</f>
        <v>#DIV/0!</v>
      </c>
      <c r="N232" s="58"/>
      <c r="O232" s="64" t="e">
        <f t="shared" si="39"/>
        <v>#DIV/0!</v>
      </c>
      <c r="P232" s="5" t="e">
        <f t="shared" si="57"/>
        <v>#DIV/0!</v>
      </c>
      <c r="Q232" s="5" t="e">
        <f t="shared" si="57"/>
        <v>#DIV/0!</v>
      </c>
      <c r="R232" s="5" t="e">
        <f t="shared" si="57"/>
        <v>#DIV/0!</v>
      </c>
      <c r="S232" s="5" t="e">
        <f t="shared" si="56"/>
        <v>#DIV/0!</v>
      </c>
      <c r="T232" s="5" t="e">
        <f t="shared" si="56"/>
        <v>#DIV/0!</v>
      </c>
      <c r="U232" s="5" t="e">
        <f t="shared" si="56"/>
        <v>#DIV/0!</v>
      </c>
      <c r="V232" s="5" t="e">
        <f t="shared" si="56"/>
        <v>#DIV/0!</v>
      </c>
      <c r="W232" s="5" t="e">
        <f t="shared" si="56"/>
        <v>#DIV/0!</v>
      </c>
      <c r="X232" s="5" t="e">
        <f t="shared" si="56"/>
        <v>#DIV/0!</v>
      </c>
      <c r="Y232" s="5" t="e">
        <f t="shared" si="60"/>
        <v>#DIV/0!</v>
      </c>
      <c r="Z232" s="5" t="e">
        <f t="shared" si="61"/>
        <v>#DIV/0!</v>
      </c>
      <c r="AA232" s="5" t="e">
        <f t="shared" si="61"/>
        <v>#DIV/0!</v>
      </c>
      <c r="AM232" s="5"/>
      <c r="AN232" s="5"/>
      <c r="AO232" s="64" t="e">
        <f t="shared" ref="AO232" si="79">MAX(B232:M232)</f>
        <v>#DIV/0!</v>
      </c>
      <c r="AP232" s="5" t="e">
        <f t="shared" si="72"/>
        <v>#DIV/0!</v>
      </c>
      <c r="AQ232" s="5" t="e">
        <f t="shared" si="72"/>
        <v>#DIV/0!</v>
      </c>
      <c r="AR232" s="5" t="e">
        <f t="shared" si="72"/>
        <v>#DIV/0!</v>
      </c>
      <c r="AS232" s="5" t="e">
        <f t="shared" si="70"/>
        <v>#DIV/0!</v>
      </c>
      <c r="AT232" s="5" t="e">
        <f t="shared" si="70"/>
        <v>#DIV/0!</v>
      </c>
      <c r="AU232" s="5" t="e">
        <f t="shared" si="70"/>
        <v>#DIV/0!</v>
      </c>
      <c r="AV232" s="5" t="e">
        <f t="shared" si="70"/>
        <v>#DIV/0!</v>
      </c>
      <c r="AW232" s="5" t="e">
        <f t="shared" si="70"/>
        <v>#DIV/0!</v>
      </c>
      <c r="AX232" s="5" t="e">
        <f t="shared" si="70"/>
        <v>#DIV/0!</v>
      </c>
      <c r="AY232" s="5" t="e">
        <f t="shared" si="62"/>
        <v>#DIV/0!</v>
      </c>
      <c r="AZ232" s="5" t="e">
        <f t="shared" si="48"/>
        <v>#DIV/0!</v>
      </c>
      <c r="BA232" s="5" t="e">
        <f t="shared" si="48"/>
        <v>#DIV/0!</v>
      </c>
    </row>
    <row r="233" spans="2:54" ht="20.100000000000001" hidden="1" customHeight="1">
      <c r="B233" s="41" t="s">
        <v>383</v>
      </c>
      <c r="C233" s="42" t="s">
        <v>384</v>
      </c>
      <c r="D233" s="42" t="s">
        <v>385</v>
      </c>
      <c r="E233" s="42" t="s">
        <v>386</v>
      </c>
      <c r="F233" s="42" t="s">
        <v>387</v>
      </c>
      <c r="G233" s="42" t="s">
        <v>388</v>
      </c>
      <c r="H233" s="42" t="s">
        <v>389</v>
      </c>
      <c r="I233" s="42" t="s">
        <v>390</v>
      </c>
      <c r="J233" s="42" t="s">
        <v>391</v>
      </c>
      <c r="K233" s="42" t="s">
        <v>392</v>
      </c>
      <c r="L233" s="42" t="s">
        <v>393</v>
      </c>
      <c r="M233" s="61" t="s">
        <v>394</v>
      </c>
      <c r="N233" s="57"/>
      <c r="O233" s="73"/>
      <c r="P233" s="5" t="e">
        <f t="shared" si="57"/>
        <v>#DIV/0!</v>
      </c>
      <c r="Q233" s="5" t="e">
        <f t="shared" si="57"/>
        <v>#DIV/0!</v>
      </c>
      <c r="R233" s="5" t="e">
        <f t="shared" si="57"/>
        <v>#DIV/0!</v>
      </c>
      <c r="S233" s="5" t="e">
        <f t="shared" si="56"/>
        <v>#DIV/0!</v>
      </c>
      <c r="T233" s="5" t="e">
        <f t="shared" si="56"/>
        <v>#DIV/0!</v>
      </c>
      <c r="U233" s="5" t="e">
        <f t="shared" si="56"/>
        <v>#DIV/0!</v>
      </c>
      <c r="V233" s="5" t="e">
        <f t="shared" si="56"/>
        <v>#DIV/0!</v>
      </c>
      <c r="W233" s="5" t="e">
        <f t="shared" si="56"/>
        <v>#DIV/0!</v>
      </c>
      <c r="X233" s="5" t="e">
        <f t="shared" si="56"/>
        <v>#DIV/0!</v>
      </c>
      <c r="Y233" s="5" t="e">
        <f t="shared" si="60"/>
        <v>#DIV/0!</v>
      </c>
      <c r="Z233" s="5" t="e">
        <f t="shared" si="61"/>
        <v>#DIV/0!</v>
      </c>
      <c r="AA233" s="5" t="e">
        <f t="shared" si="61"/>
        <v>#DIV/0!</v>
      </c>
      <c r="AB233" s="5">
        <f>+AB231+12</f>
        <v>348</v>
      </c>
      <c r="AC233" s="5">
        <f t="shared" si="75"/>
        <v>349</v>
      </c>
      <c r="AD233" s="5">
        <f t="shared" si="75"/>
        <v>350</v>
      </c>
      <c r="AE233" s="5">
        <f t="shared" si="75"/>
        <v>351</v>
      </c>
      <c r="AF233" s="5">
        <f t="shared" si="75"/>
        <v>352</v>
      </c>
      <c r="AG233" s="5">
        <f t="shared" si="75"/>
        <v>353</v>
      </c>
      <c r="AH233" s="5">
        <f t="shared" si="75"/>
        <v>354</v>
      </c>
      <c r="AI233" s="5">
        <f t="shared" si="75"/>
        <v>355</v>
      </c>
      <c r="AJ233" s="5">
        <f t="shared" si="75"/>
        <v>356</v>
      </c>
      <c r="AK233" s="5">
        <f t="shared" si="75"/>
        <v>357</v>
      </c>
      <c r="AL233" s="5">
        <f t="shared" si="75"/>
        <v>358</v>
      </c>
      <c r="AM233" s="5">
        <f t="shared" si="75"/>
        <v>359</v>
      </c>
      <c r="AN233" s="5"/>
      <c r="AO233" s="73"/>
      <c r="AP233" s="5" t="e">
        <f t="shared" si="72"/>
        <v>#DIV/0!</v>
      </c>
      <c r="AQ233" s="5" t="e">
        <f t="shared" si="72"/>
        <v>#DIV/0!</v>
      </c>
      <c r="AR233" s="5" t="e">
        <f t="shared" si="72"/>
        <v>#DIV/0!</v>
      </c>
      <c r="AS233" s="5" t="e">
        <f t="shared" si="70"/>
        <v>#DIV/0!</v>
      </c>
      <c r="AT233" s="5" t="e">
        <f t="shared" si="70"/>
        <v>#DIV/0!</v>
      </c>
      <c r="AU233" s="5" t="e">
        <f t="shared" si="70"/>
        <v>#DIV/0!</v>
      </c>
      <c r="AV233" s="5" t="e">
        <f t="shared" si="70"/>
        <v>#DIV/0!</v>
      </c>
      <c r="AW233" s="5" t="e">
        <f t="shared" si="70"/>
        <v>#DIV/0!</v>
      </c>
      <c r="AX233" s="5" t="e">
        <f t="shared" si="70"/>
        <v>#DIV/0!</v>
      </c>
      <c r="AY233" s="5" t="e">
        <f t="shared" si="62"/>
        <v>#DIV/0!</v>
      </c>
      <c r="AZ233" s="5" t="e">
        <f t="shared" si="48"/>
        <v>#DIV/0!</v>
      </c>
      <c r="BA233" s="5" t="e">
        <f t="shared" si="48"/>
        <v>#DIV/0!</v>
      </c>
    </row>
    <row r="234" spans="2:54" ht="20.100000000000001" hidden="1" customHeight="1" thickBot="1">
      <c r="B234" s="39" t="e">
        <f>ABS(L1985-L1987)</f>
        <v>#DIV/0!</v>
      </c>
      <c r="C234" s="38" t="e">
        <f>ABS(L1990-L1992)</f>
        <v>#DIV/0!</v>
      </c>
      <c r="D234" s="38" t="e">
        <f>ABS(L1995-L1997)</f>
        <v>#DIV/0!</v>
      </c>
      <c r="E234" s="38" t="e">
        <f>ABS(L2000-L2002)</f>
        <v>#DIV/0!</v>
      </c>
      <c r="F234" s="38" t="e">
        <f>ABS(L2005-L2007)</f>
        <v>#DIV/0!</v>
      </c>
      <c r="G234" s="38" t="e">
        <f>ABS(L2010-L2012)</f>
        <v>#DIV/0!</v>
      </c>
      <c r="H234" s="38" t="e">
        <f>ABS(L2015-L2017)</f>
        <v>#DIV/0!</v>
      </c>
      <c r="I234" s="38" t="e">
        <f>ABS(L2020-L2022)</f>
        <v>#DIV/0!</v>
      </c>
      <c r="J234" s="38" t="e">
        <f>ABS(L2026-L2028)</f>
        <v>#DIV/0!</v>
      </c>
      <c r="K234" s="38" t="e">
        <f>ABS(L2031-L2033)</f>
        <v>#DIV/0!</v>
      </c>
      <c r="L234" s="38" t="e">
        <f>ABS(L2036-L2038)</f>
        <v>#DIV/0!</v>
      </c>
      <c r="M234" s="63" t="e">
        <f>ABS(L2041-L2043)</f>
        <v>#DIV/0!</v>
      </c>
      <c r="N234" s="57"/>
      <c r="O234" s="65" t="e">
        <f t="shared" si="39"/>
        <v>#DIV/0!</v>
      </c>
      <c r="P234" s="5" t="e">
        <f>SUM(P175:P233)</f>
        <v>#DIV/0!</v>
      </c>
      <c r="Q234" s="5" t="e">
        <f t="shared" ref="Q234:AA234" si="80">SUM(Q175:Q233)</f>
        <v>#DIV/0!</v>
      </c>
      <c r="R234" s="5" t="e">
        <f t="shared" si="80"/>
        <v>#DIV/0!</v>
      </c>
      <c r="S234" s="5" t="e">
        <f t="shared" si="80"/>
        <v>#DIV/0!</v>
      </c>
      <c r="T234" s="5" t="e">
        <f t="shared" si="80"/>
        <v>#DIV/0!</v>
      </c>
      <c r="U234" s="5" t="e">
        <f t="shared" si="80"/>
        <v>#DIV/0!</v>
      </c>
      <c r="V234" s="5" t="e">
        <f t="shared" si="80"/>
        <v>#DIV/0!</v>
      </c>
      <c r="W234" s="5" t="e">
        <f t="shared" si="80"/>
        <v>#DIV/0!</v>
      </c>
      <c r="X234" s="5" t="e">
        <f t="shared" si="80"/>
        <v>#DIV/0!</v>
      </c>
      <c r="Y234" s="5" t="e">
        <f t="shared" si="80"/>
        <v>#DIV/0!</v>
      </c>
      <c r="Z234" s="5" t="e">
        <f t="shared" si="80"/>
        <v>#DIV/0!</v>
      </c>
      <c r="AA234" s="5" t="e">
        <f t="shared" si="80"/>
        <v>#DIV/0!</v>
      </c>
      <c r="AB234" s="85" t="e">
        <f>SUM(P234:AA234)</f>
        <v>#DIV/0!</v>
      </c>
      <c r="AO234" s="64" t="e">
        <f t="shared" ref="AO234" si="81">MAX(B234:M234)</f>
        <v>#DIV/0!</v>
      </c>
      <c r="AP234" s="85" t="e">
        <f>SUM(AP175:AP233)</f>
        <v>#DIV/0!</v>
      </c>
      <c r="AQ234" s="85" t="e">
        <f t="shared" ref="AQ234:BA234" si="82">SUM(AQ175:AQ233)</f>
        <v>#DIV/0!</v>
      </c>
      <c r="AR234" s="85" t="e">
        <f t="shared" si="82"/>
        <v>#DIV/0!</v>
      </c>
      <c r="AS234" s="85" t="e">
        <f t="shared" si="82"/>
        <v>#DIV/0!</v>
      </c>
      <c r="AT234" s="85" t="e">
        <f t="shared" si="82"/>
        <v>#DIV/0!</v>
      </c>
      <c r="AU234" s="85" t="e">
        <f t="shared" si="82"/>
        <v>#DIV/0!</v>
      </c>
      <c r="AV234" s="85" t="e">
        <f t="shared" si="82"/>
        <v>#DIV/0!</v>
      </c>
      <c r="AW234" s="85" t="e">
        <f t="shared" si="82"/>
        <v>#DIV/0!</v>
      </c>
      <c r="AX234" s="85" t="e">
        <f t="shared" si="82"/>
        <v>#DIV/0!</v>
      </c>
      <c r="AY234" s="85" t="e">
        <f t="shared" si="82"/>
        <v>#DIV/0!</v>
      </c>
      <c r="AZ234" s="85" t="e">
        <f t="shared" si="82"/>
        <v>#DIV/0!</v>
      </c>
      <c r="BA234" s="85" t="e">
        <f t="shared" si="82"/>
        <v>#DIV/0!</v>
      </c>
      <c r="BB234" s="85" t="e">
        <f>SUM(AR234:BA234)</f>
        <v>#DIV/0!</v>
      </c>
    </row>
    <row r="235" spans="2:54" ht="20.100000000000001" hidden="1" customHeight="1">
      <c r="H235" s="30"/>
      <c r="I235" s="30"/>
      <c r="J235" s="30"/>
      <c r="K235" s="30"/>
      <c r="L235" s="30"/>
      <c r="M235" s="30"/>
      <c r="N235" s="50"/>
      <c r="O235" s="66">
        <f>SUM(B235:M235)</f>
        <v>0</v>
      </c>
    </row>
    <row r="236" spans="2:54" ht="20.100000000000001" hidden="1" customHeight="1">
      <c r="B236" s="29"/>
      <c r="C236" s="30"/>
      <c r="D236" s="30"/>
      <c r="E236" s="30"/>
      <c r="F236" s="30"/>
      <c r="G236" s="31"/>
      <c r="H236" s="12"/>
      <c r="I236" s="12"/>
      <c r="J236" s="12"/>
      <c r="K236" s="12"/>
      <c r="L236" s="12"/>
      <c r="M236" s="12"/>
      <c r="N236" s="49"/>
      <c r="O236" s="67"/>
    </row>
    <row r="237" spans="2:54" ht="20.100000000000001" hidden="1" customHeight="1">
      <c r="B237" s="12"/>
      <c r="C237" s="12"/>
      <c r="D237" s="12"/>
      <c r="E237" s="12"/>
      <c r="F237" s="12"/>
      <c r="G237" s="12"/>
      <c r="H237" s="13"/>
      <c r="I237" s="13"/>
      <c r="J237" s="13"/>
      <c r="K237" s="13"/>
      <c r="L237" s="13"/>
      <c r="M237" s="14"/>
      <c r="N237" s="49"/>
      <c r="O237" s="40"/>
      <c r="P237" s="5" t="e">
        <f t="shared" ref="P237:U237" si="83">IF(AND(B238=MIN($B237:$M237),B238=MIN($O$176:$O$234)),AB236,0)</f>
        <v>#DIV/0!</v>
      </c>
      <c r="Q237" s="5" t="e">
        <f t="shared" si="83"/>
        <v>#DIV/0!</v>
      </c>
      <c r="R237" s="5" t="e">
        <f t="shared" si="83"/>
        <v>#DIV/0!</v>
      </c>
      <c r="S237" s="5" t="e">
        <f t="shared" si="83"/>
        <v>#DIV/0!</v>
      </c>
      <c r="T237" s="5" t="e">
        <f t="shared" si="83"/>
        <v>#DIV/0!</v>
      </c>
      <c r="U237" s="5" t="e">
        <f t="shared" si="83"/>
        <v>#DIV/0!</v>
      </c>
      <c r="V237" s="5" t="e">
        <f t="shared" ref="V237:X300" si="84">IF(AND(H237=MIN($B237:$M237),H237=MIN($O$176:$O$234)),AH236,0)</f>
        <v>#DIV/0!</v>
      </c>
      <c r="W237" s="5" t="e">
        <f t="shared" si="84"/>
        <v>#DIV/0!</v>
      </c>
      <c r="X237" s="5" t="e">
        <f t="shared" si="84"/>
        <v>#DIV/0!</v>
      </c>
      <c r="Y237" s="5" t="e">
        <f t="shared" ref="Y237:Y300" si="85">IF(AND(K237=MIN($B237:$M237),K237=MIN($O$176:$O$234)),AK236,0)</f>
        <v>#DIV/0!</v>
      </c>
      <c r="Z237" s="5" t="e">
        <f t="shared" ref="Z237:AA300" si="86">IF(AND(L237=MIN($B237:$M237),L237=MIN($O$176:$O$234)),AL236,0)</f>
        <v>#DIV/0!</v>
      </c>
      <c r="AA237" s="5" t="e">
        <f t="shared" si="86"/>
        <v>#DIV/0!</v>
      </c>
    </row>
    <row r="238" spans="2:54" ht="20.100000000000001" hidden="1" customHeight="1">
      <c r="B238" s="13"/>
      <c r="C238" s="13"/>
      <c r="D238" s="13"/>
      <c r="E238" s="13"/>
      <c r="F238" s="13"/>
      <c r="G238" s="13"/>
      <c r="H238" s="81"/>
      <c r="I238" s="81"/>
      <c r="J238" s="231"/>
      <c r="K238" s="81"/>
      <c r="L238" s="14"/>
      <c r="M238" s="14"/>
      <c r="N238" s="49"/>
      <c r="O238" s="40"/>
      <c r="P238" s="5" t="e">
        <f>IF(AND(#REF!=MIN($B238:$M238),#REF!=MIN($O$176:$O$234)),AB237,0)</f>
        <v>#REF!</v>
      </c>
      <c r="Q238" s="5" t="e">
        <f>IF(AND(#REF!=MIN($B238:$M238),#REF!=MIN($O$176:$O$234)),AC237,0)</f>
        <v>#REF!</v>
      </c>
      <c r="R238" s="5" t="e">
        <f>IF(AND(#REF!=MIN($B238:$M238),#REF!=MIN($O$176:$O$234)),AD237,0)</f>
        <v>#REF!</v>
      </c>
      <c r="S238" s="5" t="e">
        <f>IF(AND(#REF!=MIN($B238:$M238),#REF!=MIN($O$176:$O$234)),AE237,0)</f>
        <v>#REF!</v>
      </c>
      <c r="T238" s="5" t="e">
        <f>IF(AND(#REF!=MIN($B238:$M238),#REF!=MIN($O$176:$O$234)),AF237,0)</f>
        <v>#REF!</v>
      </c>
      <c r="U238" s="5" t="e">
        <f>IF(AND(#REF!=MIN($B238:$M238),#REF!=MIN($O$176:$O$234)),AG237,0)</f>
        <v>#REF!</v>
      </c>
      <c r="V238" s="5" t="e">
        <f t="shared" si="84"/>
        <v>#DIV/0!</v>
      </c>
      <c r="W238" s="5" t="e">
        <f t="shared" si="84"/>
        <v>#DIV/0!</v>
      </c>
      <c r="X238" s="5" t="e">
        <f t="shared" si="84"/>
        <v>#DIV/0!</v>
      </c>
      <c r="Y238" s="5" t="e">
        <f t="shared" si="85"/>
        <v>#DIV/0!</v>
      </c>
      <c r="Z238" s="5" t="e">
        <f t="shared" si="86"/>
        <v>#DIV/0!</v>
      </c>
      <c r="AA238" s="5" t="e">
        <f t="shared" si="86"/>
        <v>#DIV/0!</v>
      </c>
    </row>
    <row r="239" spans="2:54" ht="20.100000000000001" hidden="1" customHeight="1">
      <c r="B239" s="16"/>
      <c r="C239" s="16" t="s">
        <v>3</v>
      </c>
      <c r="D239" s="16" t="s">
        <v>15</v>
      </c>
      <c r="E239" s="17"/>
      <c r="F239" s="17"/>
      <c r="G239" s="18"/>
      <c r="H239" s="17" t="s">
        <v>9</v>
      </c>
      <c r="I239" s="17" t="s">
        <v>9</v>
      </c>
      <c r="J239" s="17" t="s">
        <v>5</v>
      </c>
      <c r="K239" s="17" t="s">
        <v>24</v>
      </c>
      <c r="L239" s="17" t="s">
        <v>8</v>
      </c>
      <c r="M239" s="17" t="s">
        <v>9</v>
      </c>
      <c r="N239" s="49"/>
      <c r="O239" s="40"/>
      <c r="P239" s="5" t="e">
        <f t="shared" ref="P239:U281" si="87">IF(AND(B239=MIN($B239:$M239),B239=MIN($O$176:$O$234)),AB238,0)</f>
        <v>#DIV/0!</v>
      </c>
      <c r="Q239" s="5" t="e">
        <f t="shared" si="87"/>
        <v>#DIV/0!</v>
      </c>
      <c r="R239" s="5" t="e">
        <f t="shared" si="87"/>
        <v>#DIV/0!</v>
      </c>
      <c r="S239" s="5" t="e">
        <f t="shared" si="87"/>
        <v>#DIV/0!</v>
      </c>
      <c r="T239" s="5" t="e">
        <f t="shared" si="87"/>
        <v>#DIV/0!</v>
      </c>
      <c r="U239" s="5" t="e">
        <f t="shared" si="87"/>
        <v>#DIV/0!</v>
      </c>
      <c r="V239" s="5" t="e">
        <f t="shared" si="84"/>
        <v>#DIV/0!</v>
      </c>
      <c r="W239" s="5" t="e">
        <f t="shared" si="84"/>
        <v>#DIV/0!</v>
      </c>
      <c r="X239" s="5" t="e">
        <f t="shared" si="84"/>
        <v>#DIV/0!</v>
      </c>
      <c r="Y239" s="5" t="e">
        <f t="shared" si="85"/>
        <v>#DIV/0!</v>
      </c>
      <c r="Z239" s="5" t="e">
        <f t="shared" si="86"/>
        <v>#DIV/0!</v>
      </c>
      <c r="AA239" s="5" t="e">
        <f t="shared" si="86"/>
        <v>#DIV/0!</v>
      </c>
    </row>
    <row r="240" spans="2:54" ht="20.100000000000001" hidden="1" customHeight="1">
      <c r="B240" s="19" t="s">
        <v>30</v>
      </c>
      <c r="C240" s="20" t="s">
        <v>13</v>
      </c>
      <c r="D240" s="16" t="s">
        <v>18</v>
      </c>
      <c r="E240" s="17" t="s">
        <v>28</v>
      </c>
      <c r="F240" s="17" t="s">
        <v>29</v>
      </c>
      <c r="G240" s="18" t="s">
        <v>1</v>
      </c>
      <c r="H240" s="17" t="s">
        <v>21</v>
      </c>
      <c r="I240" s="17" t="s">
        <v>22</v>
      </c>
      <c r="J240" s="17" t="s">
        <v>23</v>
      </c>
      <c r="K240" s="17" t="s">
        <v>26</v>
      </c>
      <c r="L240" s="17" t="s">
        <v>6</v>
      </c>
      <c r="M240" s="17" t="s">
        <v>11</v>
      </c>
      <c r="N240" s="49"/>
      <c r="O240" s="40"/>
      <c r="P240" s="5" t="e">
        <f t="shared" si="87"/>
        <v>#DIV/0!</v>
      </c>
      <c r="Q240" s="5" t="e">
        <f t="shared" si="87"/>
        <v>#DIV/0!</v>
      </c>
      <c r="R240" s="5" t="e">
        <f t="shared" si="87"/>
        <v>#DIV/0!</v>
      </c>
      <c r="S240" s="5" t="e">
        <f t="shared" si="87"/>
        <v>#DIV/0!</v>
      </c>
      <c r="T240" s="5" t="e">
        <f t="shared" si="87"/>
        <v>#DIV/0!</v>
      </c>
      <c r="U240" s="5" t="e">
        <f t="shared" si="87"/>
        <v>#DIV/0!</v>
      </c>
      <c r="V240" s="5" t="e">
        <f t="shared" si="84"/>
        <v>#DIV/0!</v>
      </c>
      <c r="W240" s="5" t="e">
        <f t="shared" si="84"/>
        <v>#DIV/0!</v>
      </c>
      <c r="X240" s="5" t="e">
        <f t="shared" si="84"/>
        <v>#DIV/0!</v>
      </c>
      <c r="Y240" s="5" t="e">
        <f t="shared" si="85"/>
        <v>#DIV/0!</v>
      </c>
      <c r="Z240" s="5" t="e">
        <f t="shared" si="86"/>
        <v>#DIV/0!</v>
      </c>
      <c r="AA240" s="5" t="e">
        <f t="shared" si="86"/>
        <v>#DIV/0!</v>
      </c>
    </row>
    <row r="241" spans="2:40" ht="20.100000000000001" hidden="1" customHeight="1">
      <c r="B241" s="19" t="s">
        <v>31</v>
      </c>
      <c r="C241" s="16" t="s">
        <v>20</v>
      </c>
      <c r="D241" s="16" t="s">
        <v>19</v>
      </c>
      <c r="E241" s="21" t="s">
        <v>35</v>
      </c>
      <c r="F241" s="21" t="s">
        <v>36</v>
      </c>
      <c r="G241" s="21" t="s">
        <v>0</v>
      </c>
      <c r="H241" s="21" t="s">
        <v>2</v>
      </c>
      <c r="I241" s="21" t="s">
        <v>4</v>
      </c>
      <c r="J241" s="21" t="s">
        <v>17</v>
      </c>
      <c r="K241" s="16" t="s">
        <v>25</v>
      </c>
      <c r="L241" s="17" t="s">
        <v>10</v>
      </c>
      <c r="M241" s="17" t="s">
        <v>16</v>
      </c>
      <c r="N241" s="49"/>
      <c r="O241" s="40"/>
      <c r="P241" s="5" t="e">
        <f t="shared" si="87"/>
        <v>#DIV/0!</v>
      </c>
      <c r="Q241" s="5" t="e">
        <f t="shared" si="87"/>
        <v>#DIV/0!</v>
      </c>
      <c r="R241" s="5" t="e">
        <f t="shared" si="87"/>
        <v>#DIV/0!</v>
      </c>
      <c r="S241" s="5" t="e">
        <f t="shared" si="87"/>
        <v>#DIV/0!</v>
      </c>
      <c r="T241" s="5" t="e">
        <f t="shared" si="87"/>
        <v>#DIV/0!</v>
      </c>
      <c r="U241" s="5" t="e">
        <f t="shared" si="87"/>
        <v>#DIV/0!</v>
      </c>
      <c r="V241" s="5" t="e">
        <f t="shared" si="84"/>
        <v>#DIV/0!</v>
      </c>
      <c r="W241" s="5" t="e">
        <f t="shared" si="84"/>
        <v>#DIV/0!</v>
      </c>
      <c r="X241" s="5" t="e">
        <f t="shared" si="84"/>
        <v>#DIV/0!</v>
      </c>
      <c r="Y241" s="5" t="e">
        <f t="shared" si="85"/>
        <v>#DIV/0!</v>
      </c>
      <c r="Z241" s="5" t="e">
        <f t="shared" si="86"/>
        <v>#DIV/0!</v>
      </c>
      <c r="AA241" s="5" t="e">
        <f t="shared" si="86"/>
        <v>#DIV/0!</v>
      </c>
    </row>
    <row r="242" spans="2:40" ht="20.100000000000001" hidden="1" customHeight="1">
      <c r="B242" s="16"/>
      <c r="C242" s="16" t="s">
        <v>12</v>
      </c>
      <c r="D242" s="16" t="s">
        <v>14</v>
      </c>
      <c r="E242" s="21"/>
      <c r="F242" s="21"/>
      <c r="G242" s="21"/>
      <c r="H242" s="21"/>
      <c r="I242" s="21"/>
      <c r="J242" s="21"/>
      <c r="K242" s="16"/>
      <c r="L242" s="16" t="s">
        <v>27</v>
      </c>
      <c r="M242" s="16" t="s">
        <v>38</v>
      </c>
      <c r="N242" s="49"/>
      <c r="O242" s="40"/>
      <c r="P242" s="5" t="e">
        <f t="shared" si="87"/>
        <v>#DIV/0!</v>
      </c>
      <c r="Q242" s="5" t="e">
        <f t="shared" si="87"/>
        <v>#DIV/0!</v>
      </c>
      <c r="R242" s="5" t="e">
        <f t="shared" si="87"/>
        <v>#DIV/0!</v>
      </c>
      <c r="S242" s="5" t="e">
        <f t="shared" si="87"/>
        <v>#DIV/0!</v>
      </c>
      <c r="T242" s="5" t="e">
        <f t="shared" si="87"/>
        <v>#DIV/0!</v>
      </c>
      <c r="U242" s="5" t="e">
        <f t="shared" si="87"/>
        <v>#DIV/0!</v>
      </c>
      <c r="V242" s="5" t="e">
        <f t="shared" si="84"/>
        <v>#DIV/0!</v>
      </c>
      <c r="W242" s="5" t="e">
        <f t="shared" si="84"/>
        <v>#DIV/0!</v>
      </c>
      <c r="X242" s="5" t="e">
        <f t="shared" si="84"/>
        <v>#DIV/0!</v>
      </c>
      <c r="Y242" s="5" t="e">
        <f t="shared" si="85"/>
        <v>#DIV/0!</v>
      </c>
      <c r="Z242" s="5" t="e">
        <f t="shared" si="86"/>
        <v>#DIV/0!</v>
      </c>
      <c r="AA242" s="5" t="e">
        <f t="shared" si="86"/>
        <v>#DIV/0!</v>
      </c>
    </row>
    <row r="243" spans="2:40" ht="20.100000000000001" hidden="1" customHeight="1">
      <c r="B243" s="15"/>
      <c r="C243" s="15"/>
      <c r="D243" s="15"/>
      <c r="E243" s="13"/>
      <c r="F243" s="13"/>
      <c r="G243" s="13"/>
      <c r="H243" s="13"/>
      <c r="I243" s="13"/>
      <c r="J243" s="13"/>
      <c r="K243" s="15"/>
      <c r="L243" s="14"/>
      <c r="M243" s="14"/>
      <c r="N243" s="49"/>
      <c r="O243" s="40"/>
      <c r="P243" s="5" t="e">
        <f t="shared" si="87"/>
        <v>#DIV/0!</v>
      </c>
      <c r="Q243" s="5" t="e">
        <f t="shared" si="87"/>
        <v>#DIV/0!</v>
      </c>
      <c r="R243" s="5" t="e">
        <f t="shared" si="87"/>
        <v>#DIV/0!</v>
      </c>
      <c r="S243" s="5" t="e">
        <f t="shared" si="87"/>
        <v>#DIV/0!</v>
      </c>
      <c r="T243" s="5" t="e">
        <f t="shared" si="87"/>
        <v>#DIV/0!</v>
      </c>
      <c r="U243" s="5" t="e">
        <f t="shared" si="87"/>
        <v>#DIV/0!</v>
      </c>
      <c r="V243" s="5" t="e">
        <f t="shared" si="84"/>
        <v>#DIV/0!</v>
      </c>
      <c r="W243" s="5" t="e">
        <f t="shared" si="84"/>
        <v>#DIV/0!</v>
      </c>
      <c r="X243" s="5" t="e">
        <f t="shared" si="84"/>
        <v>#DIV/0!</v>
      </c>
      <c r="Y243" s="5" t="e">
        <f t="shared" si="85"/>
        <v>#DIV/0!</v>
      </c>
      <c r="Z243" s="5" t="e">
        <f t="shared" si="86"/>
        <v>#DIV/0!</v>
      </c>
      <c r="AA243" s="5" t="e">
        <f t="shared" si="86"/>
        <v>#DIV/0!</v>
      </c>
    </row>
    <row r="244" spans="2:40" ht="20.100000000000001" hidden="1" customHeight="1">
      <c r="B244" s="15"/>
      <c r="C244" s="15"/>
      <c r="D244" s="15"/>
      <c r="E244" s="13"/>
      <c r="F244" s="13"/>
      <c r="G244" s="13"/>
      <c r="H244" s="13"/>
      <c r="I244" s="13"/>
      <c r="J244" s="13"/>
      <c r="K244" s="15"/>
      <c r="L244" s="14"/>
      <c r="M244" s="14"/>
      <c r="N244" s="49"/>
      <c r="O244" s="40"/>
      <c r="P244" s="5" t="e">
        <f t="shared" si="87"/>
        <v>#DIV/0!</v>
      </c>
      <c r="Q244" s="5" t="e">
        <f t="shared" si="87"/>
        <v>#DIV/0!</v>
      </c>
      <c r="R244" s="5" t="e">
        <f t="shared" si="87"/>
        <v>#DIV/0!</v>
      </c>
      <c r="S244" s="5" t="e">
        <f t="shared" si="87"/>
        <v>#DIV/0!</v>
      </c>
      <c r="T244" s="5" t="e">
        <f t="shared" si="87"/>
        <v>#DIV/0!</v>
      </c>
      <c r="U244" s="5" t="e">
        <f t="shared" si="87"/>
        <v>#DIV/0!</v>
      </c>
      <c r="V244" s="5" t="e">
        <f t="shared" si="84"/>
        <v>#DIV/0!</v>
      </c>
      <c r="W244" s="5" t="e">
        <f t="shared" si="84"/>
        <v>#DIV/0!</v>
      </c>
      <c r="X244" s="5" t="e">
        <f t="shared" si="84"/>
        <v>#DIV/0!</v>
      </c>
      <c r="Y244" s="5" t="e">
        <f t="shared" si="85"/>
        <v>#DIV/0!</v>
      </c>
      <c r="Z244" s="5" t="e">
        <f t="shared" si="86"/>
        <v>#DIV/0!</v>
      </c>
      <c r="AA244" s="5" t="e">
        <f t="shared" si="86"/>
        <v>#DIV/0!</v>
      </c>
    </row>
    <row r="245" spans="2:40" s="5" customFormat="1" ht="20.100000000000001" hidden="1" customHeight="1">
      <c r="B245" s="22" t="str">
        <f>+$B$11</f>
        <v xml:space="preserve"> Α' ΠΛΑΝΗΤΗΣ</v>
      </c>
      <c r="C245" s="15">
        <f>+$C$11</f>
        <v>0</v>
      </c>
      <c r="D245" s="13">
        <v>0</v>
      </c>
      <c r="E245" s="15">
        <f>+(H245+I245)/2</f>
        <v>0</v>
      </c>
      <c r="F245" s="15">
        <f>+SQRT(E245*E245-G245*G245)</f>
        <v>0</v>
      </c>
      <c r="G245" s="15">
        <f>+(-H245+I245)/2</f>
        <v>0</v>
      </c>
      <c r="H245" s="15">
        <f>+$J$40</f>
        <v>0</v>
      </c>
      <c r="I245" s="15">
        <f>+$J$39</f>
        <v>0</v>
      </c>
      <c r="J245" s="15">
        <f>+$D$22</f>
        <v>0</v>
      </c>
      <c r="K245" s="15">
        <f>+ABS( C245-D245)</f>
        <v>0</v>
      </c>
      <c r="L245" s="15" t="e">
        <f>(+F245*F245/E245)/( 1- J245*COS(K246))</f>
        <v>#DIV/0!</v>
      </c>
      <c r="M245" s="14"/>
      <c r="N245" s="49"/>
      <c r="O245" s="238"/>
      <c r="P245" s="5" t="e">
        <f t="shared" si="87"/>
        <v>#DIV/0!</v>
      </c>
      <c r="Q245" s="5" t="e">
        <f t="shared" si="87"/>
        <v>#DIV/0!</v>
      </c>
      <c r="R245" s="5" t="e">
        <f t="shared" si="87"/>
        <v>#DIV/0!</v>
      </c>
      <c r="S245" s="5" t="e">
        <f t="shared" si="87"/>
        <v>#DIV/0!</v>
      </c>
      <c r="T245" s="5" t="e">
        <f t="shared" si="87"/>
        <v>#DIV/0!</v>
      </c>
      <c r="U245" s="5" t="e">
        <f t="shared" si="87"/>
        <v>#DIV/0!</v>
      </c>
      <c r="V245" s="5" t="e">
        <f t="shared" si="84"/>
        <v>#DIV/0!</v>
      </c>
      <c r="W245" s="5" t="e">
        <f t="shared" si="84"/>
        <v>#DIV/0!</v>
      </c>
      <c r="X245" s="5" t="e">
        <f t="shared" si="84"/>
        <v>#DIV/0!</v>
      </c>
      <c r="Y245" s="5" t="e">
        <f t="shared" si="85"/>
        <v>#DIV/0!</v>
      </c>
      <c r="Z245" s="5" t="e">
        <f t="shared" si="86"/>
        <v>#DIV/0!</v>
      </c>
      <c r="AA245" s="5" t="e">
        <f t="shared" si="86"/>
        <v>#DIV/0!</v>
      </c>
      <c r="AM245" s="6"/>
      <c r="AN245" s="6"/>
    </row>
    <row r="246" spans="2:40" s="5" customFormat="1" ht="20.100000000000001" hidden="1" customHeight="1">
      <c r="B246" s="23" t="s">
        <v>32</v>
      </c>
      <c r="C246" s="24">
        <f>3.14/180*C245</f>
        <v>0</v>
      </c>
      <c r="D246" s="24">
        <f>3.14/180*D245</f>
        <v>0</v>
      </c>
      <c r="E246" s="25"/>
      <c r="F246" s="25"/>
      <c r="G246" s="25"/>
      <c r="H246" s="25"/>
      <c r="I246" s="25"/>
      <c r="J246" s="25"/>
      <c r="K246" s="25">
        <f>(3.14/180)*K245</f>
        <v>0</v>
      </c>
      <c r="L246" s="14"/>
      <c r="M246" s="14" t="e">
        <f>IF(O246=$O$2051,$D245,0)</f>
        <v>#DIV/0!</v>
      </c>
      <c r="N246" s="49"/>
      <c r="O246" s="238" t="e">
        <f>+ABS(L245-L247)</f>
        <v>#DIV/0!</v>
      </c>
      <c r="P246" s="5" t="e">
        <f t="shared" si="87"/>
        <v>#DIV/0!</v>
      </c>
      <c r="Q246" s="5" t="e">
        <f t="shared" si="87"/>
        <v>#DIV/0!</v>
      </c>
      <c r="R246" s="5" t="e">
        <f t="shared" si="87"/>
        <v>#DIV/0!</v>
      </c>
      <c r="S246" s="5" t="e">
        <f t="shared" si="87"/>
        <v>#DIV/0!</v>
      </c>
      <c r="T246" s="5" t="e">
        <f t="shared" si="87"/>
        <v>#DIV/0!</v>
      </c>
      <c r="U246" s="5" t="e">
        <f t="shared" si="87"/>
        <v>#DIV/0!</v>
      </c>
      <c r="V246" s="5" t="e">
        <f t="shared" si="84"/>
        <v>#DIV/0!</v>
      </c>
      <c r="W246" s="5" t="e">
        <f t="shared" si="84"/>
        <v>#DIV/0!</v>
      </c>
      <c r="X246" s="5" t="e">
        <f t="shared" si="84"/>
        <v>#DIV/0!</v>
      </c>
      <c r="Y246" s="5" t="e">
        <f t="shared" si="85"/>
        <v>#DIV/0!</v>
      </c>
      <c r="Z246" s="5" t="e">
        <f t="shared" si="86"/>
        <v>#DIV/0!</v>
      </c>
      <c r="AA246" s="5" t="e">
        <f t="shared" si="86"/>
        <v>#DIV/0!</v>
      </c>
      <c r="AM246" s="6"/>
      <c r="AN246" s="6"/>
    </row>
    <row r="247" spans="2:40" s="5" customFormat="1" ht="20.100000000000001" hidden="1" customHeight="1">
      <c r="B247" s="22" t="str">
        <f>+$B$13</f>
        <v xml:space="preserve"> Β' ΠΛΑΝΗΤΗΣ</v>
      </c>
      <c r="C247" s="15">
        <f>+$C$13</f>
        <v>0</v>
      </c>
      <c r="D247" s="13">
        <v>0</v>
      </c>
      <c r="E247" s="15">
        <f>+(H247+I247)/2</f>
        <v>0</v>
      </c>
      <c r="F247" s="15">
        <f>+SQRT(E247*E247-G247*G247)</f>
        <v>0</v>
      </c>
      <c r="G247" s="15">
        <f>+(-H247+I247)/2</f>
        <v>0</v>
      </c>
      <c r="H247" s="15">
        <f>+$J$42</f>
        <v>0</v>
      </c>
      <c r="I247" s="15">
        <f>+$J$41</f>
        <v>0</v>
      </c>
      <c r="J247" s="15">
        <f>+$D$24</f>
        <v>0</v>
      </c>
      <c r="K247" s="15">
        <f>+ABS( C247-D247)</f>
        <v>0</v>
      </c>
      <c r="L247" s="15" t="e">
        <f>+F247*F247/E247/( 1- J247*COS(K248))</f>
        <v>#DIV/0!</v>
      </c>
      <c r="M247" s="14" t="e">
        <f t="shared" ref="M247:M310" si="88">IF(O247=$O$2051,$D246,0)</f>
        <v>#DIV/0!</v>
      </c>
      <c r="N247" s="49"/>
      <c r="O247" s="238">
        <f t="shared" ref="O247:O310" si="89">+ABS(L246-L248)</f>
        <v>0</v>
      </c>
      <c r="P247" s="5" t="e">
        <f t="shared" si="87"/>
        <v>#DIV/0!</v>
      </c>
      <c r="Q247" s="5" t="e">
        <f t="shared" si="87"/>
        <v>#DIV/0!</v>
      </c>
      <c r="R247" s="5" t="e">
        <f t="shared" si="87"/>
        <v>#DIV/0!</v>
      </c>
      <c r="S247" s="5" t="e">
        <f t="shared" si="87"/>
        <v>#DIV/0!</v>
      </c>
      <c r="T247" s="5" t="e">
        <f t="shared" si="87"/>
        <v>#DIV/0!</v>
      </c>
      <c r="U247" s="5" t="e">
        <f t="shared" si="87"/>
        <v>#DIV/0!</v>
      </c>
      <c r="V247" s="5" t="e">
        <f t="shared" si="84"/>
        <v>#DIV/0!</v>
      </c>
      <c r="W247" s="5" t="e">
        <f t="shared" si="84"/>
        <v>#DIV/0!</v>
      </c>
      <c r="X247" s="5" t="e">
        <f t="shared" si="84"/>
        <v>#DIV/0!</v>
      </c>
      <c r="Y247" s="5" t="e">
        <f t="shared" si="85"/>
        <v>#DIV/0!</v>
      </c>
      <c r="Z247" s="5" t="e">
        <f t="shared" si="86"/>
        <v>#DIV/0!</v>
      </c>
      <c r="AA247" s="5" t="e">
        <f t="shared" si="86"/>
        <v>#DIV/0!</v>
      </c>
      <c r="AM247" s="6"/>
      <c r="AN247" s="6"/>
    </row>
    <row r="248" spans="2:40" s="5" customFormat="1" ht="20.100000000000001" hidden="1" customHeight="1">
      <c r="B248" s="26"/>
      <c r="C248" s="27">
        <f>3.14/180*C247</f>
        <v>0</v>
      </c>
      <c r="D248" s="27">
        <f>3.14/180*D247</f>
        <v>0</v>
      </c>
      <c r="E248" s="28"/>
      <c r="F248" s="28"/>
      <c r="G248" s="28"/>
      <c r="H248" s="28"/>
      <c r="I248" s="28"/>
      <c r="J248" s="28"/>
      <c r="K248" s="28">
        <f>(3.14/180)*K247</f>
        <v>0</v>
      </c>
      <c r="L248" s="14"/>
      <c r="M248" s="14" t="e">
        <f t="shared" si="88"/>
        <v>#DIV/0!</v>
      </c>
      <c r="N248" s="49"/>
      <c r="O248" s="238"/>
      <c r="P248" s="5" t="e">
        <f t="shared" si="87"/>
        <v>#DIV/0!</v>
      </c>
      <c r="Q248" s="5" t="e">
        <f t="shared" si="87"/>
        <v>#DIV/0!</v>
      </c>
      <c r="R248" s="5" t="e">
        <f t="shared" si="87"/>
        <v>#DIV/0!</v>
      </c>
      <c r="S248" s="5" t="e">
        <f t="shared" si="87"/>
        <v>#DIV/0!</v>
      </c>
      <c r="T248" s="5" t="e">
        <f t="shared" si="87"/>
        <v>#DIV/0!</v>
      </c>
      <c r="U248" s="5" t="e">
        <f t="shared" si="87"/>
        <v>#DIV/0!</v>
      </c>
      <c r="V248" s="5" t="e">
        <f t="shared" si="84"/>
        <v>#DIV/0!</v>
      </c>
      <c r="W248" s="5" t="e">
        <f t="shared" si="84"/>
        <v>#DIV/0!</v>
      </c>
      <c r="X248" s="5" t="e">
        <f t="shared" si="84"/>
        <v>#DIV/0!</v>
      </c>
      <c r="Y248" s="5" t="e">
        <f t="shared" si="85"/>
        <v>#DIV/0!</v>
      </c>
      <c r="Z248" s="5" t="e">
        <f t="shared" si="86"/>
        <v>#DIV/0!</v>
      </c>
      <c r="AA248" s="5" t="e">
        <f t="shared" si="86"/>
        <v>#DIV/0!</v>
      </c>
      <c r="AM248" s="6"/>
      <c r="AN248" s="6"/>
    </row>
    <row r="249" spans="2:40" s="5" customFormat="1" ht="20.100000000000001" hidden="1" customHeight="1">
      <c r="B249" s="15"/>
      <c r="C249" s="13"/>
      <c r="D249" s="13"/>
      <c r="E249" s="13"/>
      <c r="F249" s="13"/>
      <c r="G249" s="13"/>
      <c r="H249" s="13"/>
      <c r="I249" s="13"/>
      <c r="J249" s="13"/>
      <c r="K249" s="15"/>
      <c r="L249" s="14"/>
      <c r="M249" s="14" t="e">
        <f t="shared" si="88"/>
        <v>#DIV/0!</v>
      </c>
      <c r="N249" s="49"/>
      <c r="O249" s="238"/>
      <c r="P249" s="5" t="e">
        <f t="shared" si="87"/>
        <v>#DIV/0!</v>
      </c>
      <c r="Q249" s="5" t="e">
        <f t="shared" si="87"/>
        <v>#DIV/0!</v>
      </c>
      <c r="R249" s="5" t="e">
        <f t="shared" si="87"/>
        <v>#DIV/0!</v>
      </c>
      <c r="S249" s="5" t="e">
        <f t="shared" si="87"/>
        <v>#DIV/0!</v>
      </c>
      <c r="T249" s="5" t="e">
        <f t="shared" si="87"/>
        <v>#DIV/0!</v>
      </c>
      <c r="U249" s="5" t="e">
        <f t="shared" si="87"/>
        <v>#DIV/0!</v>
      </c>
      <c r="V249" s="5" t="e">
        <f t="shared" si="84"/>
        <v>#DIV/0!</v>
      </c>
      <c r="W249" s="5" t="e">
        <f t="shared" si="84"/>
        <v>#DIV/0!</v>
      </c>
      <c r="X249" s="5" t="e">
        <f t="shared" si="84"/>
        <v>#DIV/0!</v>
      </c>
      <c r="Y249" s="5" t="e">
        <f t="shared" si="85"/>
        <v>#DIV/0!</v>
      </c>
      <c r="Z249" s="5" t="e">
        <f t="shared" si="86"/>
        <v>#DIV/0!</v>
      </c>
      <c r="AA249" s="5" t="e">
        <f t="shared" si="86"/>
        <v>#DIV/0!</v>
      </c>
      <c r="AM249" s="6"/>
      <c r="AN249" s="6"/>
    </row>
    <row r="250" spans="2:40" s="5" customFormat="1" ht="20.100000000000001" hidden="1" customHeight="1">
      <c r="B250" s="22" t="str">
        <f>+$B$11</f>
        <v xml:space="preserve"> Α' ΠΛΑΝΗΤΗΣ</v>
      </c>
      <c r="C250" s="15">
        <f>+$C$11</f>
        <v>0</v>
      </c>
      <c r="D250" s="13">
        <f>+D245+1</f>
        <v>1</v>
      </c>
      <c r="E250" s="15">
        <f>+(H250+I250)/2</f>
        <v>0</v>
      </c>
      <c r="F250" s="15">
        <f>+SQRT(E250*E250-G250*G250)</f>
        <v>0</v>
      </c>
      <c r="G250" s="15">
        <f>+(-H250+I250)/2</f>
        <v>0</v>
      </c>
      <c r="H250" s="15">
        <f>+$J$40</f>
        <v>0</v>
      </c>
      <c r="I250" s="15">
        <f>+$J$39</f>
        <v>0</v>
      </c>
      <c r="J250" s="15">
        <f>+$D$22</f>
        <v>0</v>
      </c>
      <c r="K250" s="15">
        <f>+ABS( C250-D250)</f>
        <v>1</v>
      </c>
      <c r="L250" s="15" t="e">
        <f>(+F250*F250/E250)/( 1- J250*COS(K251))</f>
        <v>#DIV/0!</v>
      </c>
      <c r="M250" s="14" t="e">
        <f t="shared" si="88"/>
        <v>#DIV/0!</v>
      </c>
      <c r="N250" s="49"/>
      <c r="O250" s="238">
        <f t="shared" si="89"/>
        <v>0</v>
      </c>
      <c r="P250" s="5" t="e">
        <f t="shared" si="87"/>
        <v>#DIV/0!</v>
      </c>
      <c r="Q250" s="5" t="e">
        <f t="shared" si="87"/>
        <v>#DIV/0!</v>
      </c>
      <c r="R250" s="5" t="e">
        <f t="shared" si="87"/>
        <v>#DIV/0!</v>
      </c>
      <c r="S250" s="5" t="e">
        <f t="shared" si="87"/>
        <v>#DIV/0!</v>
      </c>
      <c r="T250" s="5" t="e">
        <f t="shared" si="87"/>
        <v>#DIV/0!</v>
      </c>
      <c r="U250" s="5" t="e">
        <f t="shared" si="87"/>
        <v>#DIV/0!</v>
      </c>
      <c r="V250" s="5" t="e">
        <f t="shared" si="84"/>
        <v>#DIV/0!</v>
      </c>
      <c r="W250" s="5" t="e">
        <f t="shared" si="84"/>
        <v>#DIV/0!</v>
      </c>
      <c r="X250" s="5" t="e">
        <f t="shared" si="84"/>
        <v>#DIV/0!</v>
      </c>
      <c r="Y250" s="5" t="e">
        <f t="shared" si="85"/>
        <v>#DIV/0!</v>
      </c>
      <c r="Z250" s="5" t="e">
        <f t="shared" si="86"/>
        <v>#DIV/0!</v>
      </c>
      <c r="AA250" s="5" t="e">
        <f t="shared" si="86"/>
        <v>#DIV/0!</v>
      </c>
      <c r="AM250" s="6"/>
      <c r="AN250" s="6"/>
    </row>
    <row r="251" spans="2:40" s="5" customFormat="1" ht="20.100000000000001" hidden="1" customHeight="1">
      <c r="B251" s="23" t="s">
        <v>32</v>
      </c>
      <c r="C251" s="24">
        <f>3.14/180*C250</f>
        <v>0</v>
      </c>
      <c r="D251" s="24">
        <v>1</v>
      </c>
      <c r="E251" s="25"/>
      <c r="F251" s="25"/>
      <c r="G251" s="25"/>
      <c r="H251" s="25"/>
      <c r="I251" s="25"/>
      <c r="J251" s="25"/>
      <c r="K251" s="25">
        <f>(3.14/180)*K250</f>
        <v>1.7444444444444446E-2</v>
      </c>
      <c r="L251" s="14"/>
      <c r="M251" s="14" t="e">
        <f t="shared" si="88"/>
        <v>#DIV/0!</v>
      </c>
      <c r="N251" s="49"/>
      <c r="O251" s="238" t="e">
        <f t="shared" si="89"/>
        <v>#DIV/0!</v>
      </c>
      <c r="P251" s="5" t="e">
        <f t="shared" si="87"/>
        <v>#DIV/0!</v>
      </c>
      <c r="Q251" s="5" t="e">
        <f t="shared" si="87"/>
        <v>#DIV/0!</v>
      </c>
      <c r="R251" s="5" t="e">
        <f t="shared" si="87"/>
        <v>#DIV/0!</v>
      </c>
      <c r="S251" s="5" t="e">
        <f t="shared" si="87"/>
        <v>#DIV/0!</v>
      </c>
      <c r="T251" s="5" t="e">
        <f t="shared" si="87"/>
        <v>#DIV/0!</v>
      </c>
      <c r="U251" s="5" t="e">
        <f t="shared" si="87"/>
        <v>#DIV/0!</v>
      </c>
      <c r="V251" s="5" t="e">
        <f t="shared" si="84"/>
        <v>#DIV/0!</v>
      </c>
      <c r="W251" s="5" t="e">
        <f t="shared" si="84"/>
        <v>#DIV/0!</v>
      </c>
      <c r="X251" s="5" t="e">
        <f t="shared" si="84"/>
        <v>#DIV/0!</v>
      </c>
      <c r="Y251" s="5" t="e">
        <f t="shared" si="85"/>
        <v>#DIV/0!</v>
      </c>
      <c r="Z251" s="5" t="e">
        <f t="shared" si="86"/>
        <v>#DIV/0!</v>
      </c>
      <c r="AA251" s="5" t="e">
        <f t="shared" si="86"/>
        <v>#DIV/0!</v>
      </c>
      <c r="AM251" s="6"/>
      <c r="AN251" s="6"/>
    </row>
    <row r="252" spans="2:40" s="5" customFormat="1" ht="20.100000000000001" hidden="1" customHeight="1">
      <c r="B252" s="22" t="str">
        <f>+$B$13</f>
        <v xml:space="preserve"> Β' ΠΛΑΝΗΤΗΣ</v>
      </c>
      <c r="C252" s="15">
        <f>+$C$13</f>
        <v>0</v>
      </c>
      <c r="D252" s="13">
        <f>+D247+1</f>
        <v>1</v>
      </c>
      <c r="E252" s="15">
        <f>+(H252+I252)/2</f>
        <v>0</v>
      </c>
      <c r="F252" s="15">
        <f>+SQRT(E252*E252-G252*G252)</f>
        <v>0</v>
      </c>
      <c r="G252" s="15">
        <f>+(-H252+I252)/2</f>
        <v>0</v>
      </c>
      <c r="H252" s="15">
        <f>+$J$42</f>
        <v>0</v>
      </c>
      <c r="I252" s="15">
        <f>+$J$41</f>
        <v>0</v>
      </c>
      <c r="J252" s="15">
        <f>+$D$24</f>
        <v>0</v>
      </c>
      <c r="K252" s="15">
        <f>+ABS( C252-D252)</f>
        <v>1</v>
      </c>
      <c r="L252" s="15" t="e">
        <f>+F252*F252/E252/( 1- J252*COS(K253))</f>
        <v>#DIV/0!</v>
      </c>
      <c r="M252" s="14" t="e">
        <f t="shared" si="88"/>
        <v>#DIV/0!</v>
      </c>
      <c r="N252" s="49"/>
      <c r="O252" s="238">
        <f t="shared" si="89"/>
        <v>0</v>
      </c>
      <c r="P252" s="5" t="e">
        <f t="shared" si="87"/>
        <v>#DIV/0!</v>
      </c>
      <c r="Q252" s="5" t="e">
        <f t="shared" si="87"/>
        <v>#DIV/0!</v>
      </c>
      <c r="R252" s="5" t="e">
        <f t="shared" si="87"/>
        <v>#DIV/0!</v>
      </c>
      <c r="S252" s="5" t="e">
        <f t="shared" si="87"/>
        <v>#DIV/0!</v>
      </c>
      <c r="T252" s="5" t="e">
        <f t="shared" si="87"/>
        <v>#DIV/0!</v>
      </c>
      <c r="U252" s="5" t="e">
        <f t="shared" si="87"/>
        <v>#DIV/0!</v>
      </c>
      <c r="V252" s="5" t="e">
        <f t="shared" si="84"/>
        <v>#DIV/0!</v>
      </c>
      <c r="W252" s="5" t="e">
        <f t="shared" si="84"/>
        <v>#DIV/0!</v>
      </c>
      <c r="X252" s="5" t="e">
        <f t="shared" si="84"/>
        <v>#DIV/0!</v>
      </c>
      <c r="Y252" s="5" t="e">
        <f t="shared" si="85"/>
        <v>#DIV/0!</v>
      </c>
      <c r="Z252" s="5" t="e">
        <f t="shared" si="86"/>
        <v>#DIV/0!</v>
      </c>
      <c r="AA252" s="5" t="e">
        <f t="shared" si="86"/>
        <v>#DIV/0!</v>
      </c>
      <c r="AM252" s="6"/>
      <c r="AN252" s="6"/>
    </row>
    <row r="253" spans="2:40" s="5" customFormat="1" ht="20.100000000000001" hidden="1" customHeight="1">
      <c r="B253" s="26"/>
      <c r="C253" s="27">
        <f>3.14/180*C252</f>
        <v>0</v>
      </c>
      <c r="D253" s="27">
        <f>3.14/180*D252</f>
        <v>1.7444444444444446E-2</v>
      </c>
      <c r="E253" s="28"/>
      <c r="F253" s="28"/>
      <c r="G253" s="28"/>
      <c r="H253" s="28"/>
      <c r="I253" s="28"/>
      <c r="J253" s="28"/>
      <c r="K253" s="28">
        <f>(3.14/180)*K252</f>
        <v>1.7444444444444446E-2</v>
      </c>
      <c r="L253" s="14"/>
      <c r="M253" s="14" t="e">
        <f t="shared" si="88"/>
        <v>#DIV/0!</v>
      </c>
      <c r="N253" s="49"/>
      <c r="O253" s="238"/>
      <c r="P253" s="5" t="e">
        <f t="shared" si="87"/>
        <v>#DIV/0!</v>
      </c>
      <c r="Q253" s="5" t="e">
        <f t="shared" si="87"/>
        <v>#DIV/0!</v>
      </c>
      <c r="R253" s="5" t="e">
        <f t="shared" si="87"/>
        <v>#DIV/0!</v>
      </c>
      <c r="S253" s="5" t="e">
        <f t="shared" si="87"/>
        <v>#DIV/0!</v>
      </c>
      <c r="T253" s="5" t="e">
        <f t="shared" si="87"/>
        <v>#DIV/0!</v>
      </c>
      <c r="U253" s="5" t="e">
        <f t="shared" si="87"/>
        <v>#DIV/0!</v>
      </c>
      <c r="V253" s="5" t="e">
        <f t="shared" si="84"/>
        <v>#DIV/0!</v>
      </c>
      <c r="W253" s="5" t="e">
        <f t="shared" si="84"/>
        <v>#DIV/0!</v>
      </c>
      <c r="X253" s="5" t="e">
        <f t="shared" si="84"/>
        <v>#DIV/0!</v>
      </c>
      <c r="Y253" s="5" t="e">
        <f t="shared" si="85"/>
        <v>#DIV/0!</v>
      </c>
      <c r="Z253" s="5" t="e">
        <f t="shared" si="86"/>
        <v>#DIV/0!</v>
      </c>
      <c r="AA253" s="5" t="e">
        <f t="shared" si="86"/>
        <v>#DIV/0!</v>
      </c>
      <c r="AM253" s="6"/>
      <c r="AN253" s="6"/>
    </row>
    <row r="254" spans="2:40" s="5" customFormat="1" ht="20.100000000000001" hidden="1" customHeight="1">
      <c r="B254" s="15"/>
      <c r="C254" s="13"/>
      <c r="D254" s="13"/>
      <c r="E254" s="13"/>
      <c r="F254" s="13"/>
      <c r="G254" s="13"/>
      <c r="H254" s="13"/>
      <c r="I254" s="13"/>
      <c r="J254" s="13"/>
      <c r="K254" s="15"/>
      <c r="L254" s="14"/>
      <c r="M254" s="14" t="e">
        <f t="shared" si="88"/>
        <v>#DIV/0!</v>
      </c>
      <c r="N254" s="49"/>
      <c r="O254" s="238"/>
      <c r="P254" s="5" t="e">
        <f t="shared" si="87"/>
        <v>#DIV/0!</v>
      </c>
      <c r="Q254" s="5" t="e">
        <f t="shared" si="87"/>
        <v>#DIV/0!</v>
      </c>
      <c r="R254" s="5" t="e">
        <f t="shared" si="87"/>
        <v>#DIV/0!</v>
      </c>
      <c r="S254" s="5" t="e">
        <f t="shared" si="87"/>
        <v>#DIV/0!</v>
      </c>
      <c r="T254" s="5" t="e">
        <f t="shared" si="87"/>
        <v>#DIV/0!</v>
      </c>
      <c r="U254" s="5" t="e">
        <f t="shared" si="87"/>
        <v>#DIV/0!</v>
      </c>
      <c r="V254" s="5" t="e">
        <f t="shared" si="84"/>
        <v>#DIV/0!</v>
      </c>
      <c r="W254" s="5" t="e">
        <f t="shared" si="84"/>
        <v>#DIV/0!</v>
      </c>
      <c r="X254" s="5" t="e">
        <f t="shared" si="84"/>
        <v>#DIV/0!</v>
      </c>
      <c r="Y254" s="5" t="e">
        <f t="shared" si="85"/>
        <v>#DIV/0!</v>
      </c>
      <c r="Z254" s="5" t="e">
        <f t="shared" si="86"/>
        <v>#DIV/0!</v>
      </c>
      <c r="AA254" s="5" t="e">
        <f t="shared" si="86"/>
        <v>#DIV/0!</v>
      </c>
      <c r="AM254" s="6"/>
      <c r="AN254" s="6"/>
    </row>
    <row r="255" spans="2:40" s="5" customFormat="1" ht="20.100000000000001" hidden="1" customHeight="1">
      <c r="B255" s="22" t="str">
        <f>+$B$11</f>
        <v xml:space="preserve"> Α' ΠΛΑΝΗΤΗΣ</v>
      </c>
      <c r="C255" s="15">
        <f>+$C$11</f>
        <v>0</v>
      </c>
      <c r="D255" s="13">
        <f>+D250+1</f>
        <v>2</v>
      </c>
      <c r="E255" s="15">
        <f>+(H255+I255)/2</f>
        <v>0</v>
      </c>
      <c r="F255" s="15">
        <f>+SQRT(E255*E255-G255*G255)</f>
        <v>0</v>
      </c>
      <c r="G255" s="15">
        <f>+(-H255+I255)/2</f>
        <v>0</v>
      </c>
      <c r="H255" s="15">
        <f>+$J$40</f>
        <v>0</v>
      </c>
      <c r="I255" s="15">
        <f>+$J$39</f>
        <v>0</v>
      </c>
      <c r="J255" s="15">
        <f>+$D$22</f>
        <v>0</v>
      </c>
      <c r="K255" s="15">
        <f>+ABS( C255-D255)</f>
        <v>2</v>
      </c>
      <c r="L255" s="15" t="e">
        <f>(+F255*F255/E255)/( 1- J255*COS(K256))</f>
        <v>#DIV/0!</v>
      </c>
      <c r="M255" s="14" t="e">
        <f t="shared" si="88"/>
        <v>#DIV/0!</v>
      </c>
      <c r="N255" s="49"/>
      <c r="O255" s="238">
        <f t="shared" si="89"/>
        <v>0</v>
      </c>
      <c r="P255" s="5" t="e">
        <f t="shared" si="87"/>
        <v>#DIV/0!</v>
      </c>
      <c r="Q255" s="5" t="e">
        <f t="shared" si="87"/>
        <v>#DIV/0!</v>
      </c>
      <c r="R255" s="5" t="e">
        <f t="shared" si="87"/>
        <v>#DIV/0!</v>
      </c>
      <c r="S255" s="5" t="e">
        <f t="shared" si="87"/>
        <v>#DIV/0!</v>
      </c>
      <c r="T255" s="5" t="e">
        <f t="shared" si="87"/>
        <v>#DIV/0!</v>
      </c>
      <c r="U255" s="5" t="e">
        <f t="shared" si="87"/>
        <v>#DIV/0!</v>
      </c>
      <c r="V255" s="5" t="e">
        <f t="shared" si="84"/>
        <v>#DIV/0!</v>
      </c>
      <c r="W255" s="5" t="e">
        <f t="shared" si="84"/>
        <v>#DIV/0!</v>
      </c>
      <c r="X255" s="5" t="e">
        <f t="shared" si="84"/>
        <v>#DIV/0!</v>
      </c>
      <c r="Y255" s="5" t="e">
        <f t="shared" si="85"/>
        <v>#DIV/0!</v>
      </c>
      <c r="Z255" s="5" t="e">
        <f t="shared" si="86"/>
        <v>#DIV/0!</v>
      </c>
      <c r="AA255" s="5" t="e">
        <f t="shared" si="86"/>
        <v>#DIV/0!</v>
      </c>
      <c r="AM255" s="6"/>
      <c r="AN255" s="6"/>
    </row>
    <row r="256" spans="2:40" s="5" customFormat="1" ht="20.100000000000001" hidden="1" customHeight="1">
      <c r="B256" s="23" t="s">
        <v>32</v>
      </c>
      <c r="C256" s="24">
        <f>3.14/180*C255</f>
        <v>0</v>
      </c>
      <c r="D256" s="24">
        <v>2</v>
      </c>
      <c r="E256" s="25"/>
      <c r="F256" s="25"/>
      <c r="G256" s="25"/>
      <c r="H256" s="25"/>
      <c r="I256" s="25"/>
      <c r="J256" s="25"/>
      <c r="K256" s="25">
        <f>(3.14/180)*K255</f>
        <v>3.4888888888888893E-2</v>
      </c>
      <c r="L256" s="14"/>
      <c r="M256" s="14" t="e">
        <f t="shared" si="88"/>
        <v>#DIV/0!</v>
      </c>
      <c r="N256" s="49"/>
      <c r="O256" s="238" t="e">
        <f t="shared" si="89"/>
        <v>#DIV/0!</v>
      </c>
      <c r="P256" s="5" t="e">
        <f t="shared" si="87"/>
        <v>#DIV/0!</v>
      </c>
      <c r="Q256" s="5" t="e">
        <f t="shared" si="87"/>
        <v>#DIV/0!</v>
      </c>
      <c r="R256" s="5" t="e">
        <f t="shared" si="87"/>
        <v>#DIV/0!</v>
      </c>
      <c r="S256" s="5" t="e">
        <f t="shared" si="87"/>
        <v>#DIV/0!</v>
      </c>
      <c r="T256" s="5" t="e">
        <f t="shared" si="87"/>
        <v>#DIV/0!</v>
      </c>
      <c r="U256" s="5" t="e">
        <f t="shared" si="87"/>
        <v>#DIV/0!</v>
      </c>
      <c r="V256" s="5" t="e">
        <f t="shared" si="84"/>
        <v>#DIV/0!</v>
      </c>
      <c r="W256" s="5" t="e">
        <f t="shared" si="84"/>
        <v>#DIV/0!</v>
      </c>
      <c r="X256" s="5" t="e">
        <f t="shared" si="84"/>
        <v>#DIV/0!</v>
      </c>
      <c r="Y256" s="5" t="e">
        <f t="shared" si="85"/>
        <v>#DIV/0!</v>
      </c>
      <c r="Z256" s="5" t="e">
        <f t="shared" si="86"/>
        <v>#DIV/0!</v>
      </c>
      <c r="AA256" s="5" t="e">
        <f t="shared" si="86"/>
        <v>#DIV/0!</v>
      </c>
      <c r="AM256" s="6"/>
      <c r="AN256" s="6"/>
    </row>
    <row r="257" spans="2:40" s="5" customFormat="1" ht="20.100000000000001" hidden="1" customHeight="1">
      <c r="B257" s="22" t="str">
        <f>+$B$13</f>
        <v xml:space="preserve"> Β' ΠΛΑΝΗΤΗΣ</v>
      </c>
      <c r="C257" s="15">
        <f>+$C$13</f>
        <v>0</v>
      </c>
      <c r="D257" s="13">
        <f>+D252+1</f>
        <v>2</v>
      </c>
      <c r="E257" s="15">
        <f>+(H257+I257)/2</f>
        <v>0</v>
      </c>
      <c r="F257" s="15">
        <f>+SQRT(E257*E257-G257*G257)</f>
        <v>0</v>
      </c>
      <c r="G257" s="15">
        <f>+(-H257+I257)/2</f>
        <v>0</v>
      </c>
      <c r="H257" s="15">
        <f>+$J$42</f>
        <v>0</v>
      </c>
      <c r="I257" s="15">
        <f>+$J$41</f>
        <v>0</v>
      </c>
      <c r="J257" s="15">
        <f>+$D$24</f>
        <v>0</v>
      </c>
      <c r="K257" s="15">
        <f>+ABS( C257-D257)</f>
        <v>2</v>
      </c>
      <c r="L257" s="15" t="e">
        <f>+F257*F257/E257/( 1- J257*COS(K258))</f>
        <v>#DIV/0!</v>
      </c>
      <c r="M257" s="14" t="e">
        <f t="shared" si="88"/>
        <v>#DIV/0!</v>
      </c>
      <c r="N257" s="49"/>
      <c r="O257" s="238">
        <f t="shared" si="89"/>
        <v>0</v>
      </c>
      <c r="P257" s="5" t="e">
        <f t="shared" si="87"/>
        <v>#DIV/0!</v>
      </c>
      <c r="Q257" s="5" t="e">
        <f t="shared" si="87"/>
        <v>#DIV/0!</v>
      </c>
      <c r="R257" s="5" t="e">
        <f t="shared" si="87"/>
        <v>#DIV/0!</v>
      </c>
      <c r="S257" s="5" t="e">
        <f t="shared" si="87"/>
        <v>#DIV/0!</v>
      </c>
      <c r="T257" s="5" t="e">
        <f t="shared" si="87"/>
        <v>#DIV/0!</v>
      </c>
      <c r="U257" s="5" t="e">
        <f t="shared" si="87"/>
        <v>#DIV/0!</v>
      </c>
      <c r="V257" s="5" t="e">
        <f t="shared" si="84"/>
        <v>#DIV/0!</v>
      </c>
      <c r="W257" s="5" t="e">
        <f t="shared" si="84"/>
        <v>#DIV/0!</v>
      </c>
      <c r="X257" s="5" t="e">
        <f t="shared" si="84"/>
        <v>#DIV/0!</v>
      </c>
      <c r="Y257" s="5" t="e">
        <f t="shared" si="85"/>
        <v>#DIV/0!</v>
      </c>
      <c r="Z257" s="5" t="e">
        <f t="shared" si="86"/>
        <v>#DIV/0!</v>
      </c>
      <c r="AA257" s="5" t="e">
        <f t="shared" si="86"/>
        <v>#DIV/0!</v>
      </c>
      <c r="AM257" s="6"/>
      <c r="AN257" s="6"/>
    </row>
    <row r="258" spans="2:40" s="5" customFormat="1" ht="20.100000000000001" hidden="1" customHeight="1">
      <c r="B258" s="26"/>
      <c r="C258" s="27">
        <f>3.14/180*C257</f>
        <v>0</v>
      </c>
      <c r="D258" s="27">
        <f>3.14/180*D257</f>
        <v>3.4888888888888893E-2</v>
      </c>
      <c r="E258" s="28"/>
      <c r="F258" s="28"/>
      <c r="G258" s="28"/>
      <c r="H258" s="28"/>
      <c r="I258" s="28"/>
      <c r="J258" s="28"/>
      <c r="K258" s="28">
        <f>(3.14/180)*K257</f>
        <v>3.4888888888888893E-2</v>
      </c>
      <c r="L258" s="14"/>
      <c r="M258" s="14" t="e">
        <f t="shared" si="88"/>
        <v>#DIV/0!</v>
      </c>
      <c r="N258" s="49"/>
      <c r="O258" s="238"/>
      <c r="P258" s="5" t="e">
        <f t="shared" si="87"/>
        <v>#DIV/0!</v>
      </c>
      <c r="Q258" s="5" t="e">
        <f t="shared" si="87"/>
        <v>#DIV/0!</v>
      </c>
      <c r="R258" s="5" t="e">
        <f t="shared" si="87"/>
        <v>#DIV/0!</v>
      </c>
      <c r="S258" s="5" t="e">
        <f t="shared" si="87"/>
        <v>#DIV/0!</v>
      </c>
      <c r="T258" s="5" t="e">
        <f t="shared" si="87"/>
        <v>#DIV/0!</v>
      </c>
      <c r="U258" s="5" t="e">
        <f t="shared" si="87"/>
        <v>#DIV/0!</v>
      </c>
      <c r="V258" s="5" t="e">
        <f t="shared" si="84"/>
        <v>#DIV/0!</v>
      </c>
      <c r="W258" s="5" t="e">
        <f t="shared" si="84"/>
        <v>#DIV/0!</v>
      </c>
      <c r="X258" s="5" t="e">
        <f t="shared" si="84"/>
        <v>#DIV/0!</v>
      </c>
      <c r="Y258" s="5" t="e">
        <f t="shared" si="85"/>
        <v>#DIV/0!</v>
      </c>
      <c r="Z258" s="5" t="e">
        <f t="shared" si="86"/>
        <v>#DIV/0!</v>
      </c>
      <c r="AA258" s="5" t="e">
        <f t="shared" si="86"/>
        <v>#DIV/0!</v>
      </c>
      <c r="AM258" s="6"/>
      <c r="AN258" s="6"/>
    </row>
    <row r="259" spans="2:40" s="5" customFormat="1" ht="20.100000000000001" hidden="1" customHeight="1">
      <c r="B259" s="15"/>
      <c r="C259" s="13"/>
      <c r="D259" s="13"/>
      <c r="E259" s="13"/>
      <c r="F259" s="13"/>
      <c r="G259" s="13"/>
      <c r="H259" s="13"/>
      <c r="I259" s="13"/>
      <c r="J259" s="13"/>
      <c r="K259" s="15"/>
      <c r="L259" s="14"/>
      <c r="M259" s="14" t="e">
        <f t="shared" si="88"/>
        <v>#DIV/0!</v>
      </c>
      <c r="N259" s="49"/>
      <c r="O259" s="238"/>
      <c r="P259" s="5" t="e">
        <f t="shared" si="87"/>
        <v>#DIV/0!</v>
      </c>
      <c r="Q259" s="5" t="e">
        <f t="shared" si="87"/>
        <v>#DIV/0!</v>
      </c>
      <c r="R259" s="5" t="e">
        <f t="shared" si="87"/>
        <v>#DIV/0!</v>
      </c>
      <c r="S259" s="5" t="e">
        <f t="shared" si="87"/>
        <v>#DIV/0!</v>
      </c>
      <c r="T259" s="5" t="e">
        <f t="shared" si="87"/>
        <v>#DIV/0!</v>
      </c>
      <c r="U259" s="5" t="e">
        <f t="shared" si="87"/>
        <v>#DIV/0!</v>
      </c>
      <c r="V259" s="5" t="e">
        <f t="shared" si="84"/>
        <v>#DIV/0!</v>
      </c>
      <c r="W259" s="5" t="e">
        <f t="shared" si="84"/>
        <v>#DIV/0!</v>
      </c>
      <c r="X259" s="5" t="e">
        <f t="shared" si="84"/>
        <v>#DIV/0!</v>
      </c>
      <c r="Y259" s="5" t="e">
        <f t="shared" si="85"/>
        <v>#DIV/0!</v>
      </c>
      <c r="Z259" s="5" t="e">
        <f t="shared" si="86"/>
        <v>#DIV/0!</v>
      </c>
      <c r="AA259" s="5" t="e">
        <f t="shared" si="86"/>
        <v>#DIV/0!</v>
      </c>
      <c r="AM259" s="6"/>
      <c r="AN259" s="6"/>
    </row>
    <row r="260" spans="2:40" s="5" customFormat="1" ht="20.100000000000001" hidden="1" customHeight="1">
      <c r="B260" s="22" t="str">
        <f>+$B$11</f>
        <v xml:space="preserve"> Α' ΠΛΑΝΗΤΗΣ</v>
      </c>
      <c r="C260" s="15">
        <f>+$C$11</f>
        <v>0</v>
      </c>
      <c r="D260" s="13">
        <f>+D255+1</f>
        <v>3</v>
      </c>
      <c r="E260" s="15">
        <f>+(H260+I260)/2</f>
        <v>0</v>
      </c>
      <c r="F260" s="15">
        <f>+SQRT(E260*E260-G260*G260)</f>
        <v>0</v>
      </c>
      <c r="G260" s="15">
        <f>+(-H260+I260)/2</f>
        <v>0</v>
      </c>
      <c r="H260" s="15">
        <f>+$J$40</f>
        <v>0</v>
      </c>
      <c r="I260" s="15">
        <f>+$J$39</f>
        <v>0</v>
      </c>
      <c r="J260" s="15">
        <f>+$D$22</f>
        <v>0</v>
      </c>
      <c r="K260" s="15">
        <f>+ABS( C260-D260)</f>
        <v>3</v>
      </c>
      <c r="L260" s="15" t="e">
        <f>(+F260*F260/E260)/( 1- J260*COS(K261))</f>
        <v>#DIV/0!</v>
      </c>
      <c r="M260" s="14" t="e">
        <f t="shared" si="88"/>
        <v>#DIV/0!</v>
      </c>
      <c r="N260" s="49"/>
      <c r="O260" s="238">
        <f t="shared" si="89"/>
        <v>0</v>
      </c>
      <c r="P260" s="5" t="e">
        <f t="shared" si="87"/>
        <v>#DIV/0!</v>
      </c>
      <c r="Q260" s="5" t="e">
        <f t="shared" si="87"/>
        <v>#DIV/0!</v>
      </c>
      <c r="R260" s="5" t="e">
        <f t="shared" si="87"/>
        <v>#DIV/0!</v>
      </c>
      <c r="S260" s="5" t="e">
        <f t="shared" si="87"/>
        <v>#DIV/0!</v>
      </c>
      <c r="T260" s="5" t="e">
        <f t="shared" si="87"/>
        <v>#DIV/0!</v>
      </c>
      <c r="U260" s="5" t="e">
        <f t="shared" si="87"/>
        <v>#DIV/0!</v>
      </c>
      <c r="V260" s="5" t="e">
        <f t="shared" si="84"/>
        <v>#DIV/0!</v>
      </c>
      <c r="W260" s="5" t="e">
        <f t="shared" si="84"/>
        <v>#DIV/0!</v>
      </c>
      <c r="X260" s="5" t="e">
        <f t="shared" si="84"/>
        <v>#DIV/0!</v>
      </c>
      <c r="Y260" s="5" t="e">
        <f t="shared" si="85"/>
        <v>#DIV/0!</v>
      </c>
      <c r="Z260" s="5" t="e">
        <f t="shared" si="86"/>
        <v>#DIV/0!</v>
      </c>
      <c r="AA260" s="5" t="e">
        <f t="shared" si="86"/>
        <v>#DIV/0!</v>
      </c>
      <c r="AM260" s="6"/>
      <c r="AN260" s="6"/>
    </row>
    <row r="261" spans="2:40" s="5" customFormat="1" ht="20.100000000000001" hidden="1" customHeight="1">
      <c r="B261" s="23" t="s">
        <v>32</v>
      </c>
      <c r="C261" s="24">
        <f>3.14/180*C260</f>
        <v>0</v>
      </c>
      <c r="D261" s="24">
        <v>3</v>
      </c>
      <c r="E261" s="25"/>
      <c r="F261" s="25"/>
      <c r="G261" s="25"/>
      <c r="H261" s="25"/>
      <c r="I261" s="25"/>
      <c r="J261" s="25"/>
      <c r="K261" s="25">
        <f>(3.14/180)*K260</f>
        <v>5.2333333333333343E-2</v>
      </c>
      <c r="L261" s="14"/>
      <c r="M261" s="14" t="e">
        <f t="shared" si="88"/>
        <v>#DIV/0!</v>
      </c>
      <c r="N261" s="49"/>
      <c r="O261" s="238" t="e">
        <f t="shared" si="89"/>
        <v>#DIV/0!</v>
      </c>
      <c r="P261" s="5" t="e">
        <f t="shared" si="87"/>
        <v>#DIV/0!</v>
      </c>
      <c r="Q261" s="5" t="e">
        <f t="shared" si="87"/>
        <v>#DIV/0!</v>
      </c>
      <c r="R261" s="5" t="e">
        <f t="shared" si="87"/>
        <v>#DIV/0!</v>
      </c>
      <c r="S261" s="5" t="e">
        <f t="shared" si="87"/>
        <v>#DIV/0!</v>
      </c>
      <c r="T261" s="5" t="e">
        <f t="shared" si="87"/>
        <v>#DIV/0!</v>
      </c>
      <c r="U261" s="5" t="e">
        <f t="shared" si="87"/>
        <v>#DIV/0!</v>
      </c>
      <c r="V261" s="5" t="e">
        <f t="shared" si="84"/>
        <v>#DIV/0!</v>
      </c>
      <c r="W261" s="5" t="e">
        <f t="shared" si="84"/>
        <v>#DIV/0!</v>
      </c>
      <c r="X261" s="5" t="e">
        <f t="shared" si="84"/>
        <v>#DIV/0!</v>
      </c>
      <c r="Y261" s="5" t="e">
        <f t="shared" si="85"/>
        <v>#DIV/0!</v>
      </c>
      <c r="Z261" s="5" t="e">
        <f t="shared" si="86"/>
        <v>#DIV/0!</v>
      </c>
      <c r="AA261" s="5" t="e">
        <f t="shared" si="86"/>
        <v>#DIV/0!</v>
      </c>
      <c r="AM261" s="6"/>
      <c r="AN261" s="6"/>
    </row>
    <row r="262" spans="2:40" s="5" customFormat="1" ht="20.100000000000001" hidden="1" customHeight="1">
      <c r="B262" s="22" t="str">
        <f>+$B$13</f>
        <v xml:space="preserve"> Β' ΠΛΑΝΗΤΗΣ</v>
      </c>
      <c r="C262" s="15">
        <f>+$C$13</f>
        <v>0</v>
      </c>
      <c r="D262" s="13">
        <f>+D257+1</f>
        <v>3</v>
      </c>
      <c r="E262" s="15">
        <f>+(H262+I262)/2</f>
        <v>0</v>
      </c>
      <c r="F262" s="15">
        <f>+SQRT(E262*E262-G262*G262)</f>
        <v>0</v>
      </c>
      <c r="G262" s="15">
        <f>+(-H262+I262)/2</f>
        <v>0</v>
      </c>
      <c r="H262" s="15">
        <f>+$J$42</f>
        <v>0</v>
      </c>
      <c r="I262" s="15">
        <f>+$J$41</f>
        <v>0</v>
      </c>
      <c r="J262" s="15">
        <f>+$D$24</f>
        <v>0</v>
      </c>
      <c r="K262" s="15">
        <f>+ABS( C262-D262)</f>
        <v>3</v>
      </c>
      <c r="L262" s="15" t="e">
        <f>+F262*F262/E262/( 1- J262*COS(K263))</f>
        <v>#DIV/0!</v>
      </c>
      <c r="M262" s="14" t="e">
        <f t="shared" si="88"/>
        <v>#DIV/0!</v>
      </c>
      <c r="N262" s="49"/>
      <c r="O262" s="238">
        <f t="shared" si="89"/>
        <v>0</v>
      </c>
      <c r="P262" s="5" t="e">
        <f t="shared" si="87"/>
        <v>#DIV/0!</v>
      </c>
      <c r="Q262" s="5" t="e">
        <f t="shared" si="87"/>
        <v>#DIV/0!</v>
      </c>
      <c r="R262" s="5" t="e">
        <f t="shared" si="87"/>
        <v>#DIV/0!</v>
      </c>
      <c r="S262" s="5" t="e">
        <f t="shared" si="87"/>
        <v>#DIV/0!</v>
      </c>
      <c r="T262" s="5" t="e">
        <f t="shared" si="87"/>
        <v>#DIV/0!</v>
      </c>
      <c r="U262" s="5" t="e">
        <f t="shared" si="87"/>
        <v>#DIV/0!</v>
      </c>
      <c r="V262" s="5" t="e">
        <f t="shared" si="84"/>
        <v>#DIV/0!</v>
      </c>
      <c r="W262" s="5" t="e">
        <f t="shared" si="84"/>
        <v>#DIV/0!</v>
      </c>
      <c r="X262" s="5" t="e">
        <f t="shared" si="84"/>
        <v>#DIV/0!</v>
      </c>
      <c r="Y262" s="5" t="e">
        <f t="shared" si="85"/>
        <v>#DIV/0!</v>
      </c>
      <c r="Z262" s="5" t="e">
        <f t="shared" si="86"/>
        <v>#DIV/0!</v>
      </c>
      <c r="AA262" s="5" t="e">
        <f t="shared" si="86"/>
        <v>#DIV/0!</v>
      </c>
      <c r="AM262" s="6"/>
      <c r="AN262" s="6"/>
    </row>
    <row r="263" spans="2:40" s="5" customFormat="1" ht="20.100000000000001" hidden="1" customHeight="1">
      <c r="B263" s="26"/>
      <c r="C263" s="27">
        <f>3.14/180*C262</f>
        <v>0</v>
      </c>
      <c r="D263" s="27">
        <f>3.14/180*D262</f>
        <v>5.2333333333333343E-2</v>
      </c>
      <c r="E263" s="28"/>
      <c r="F263" s="28"/>
      <c r="G263" s="28"/>
      <c r="H263" s="28"/>
      <c r="I263" s="28"/>
      <c r="J263" s="28"/>
      <c r="K263" s="28">
        <f>(3.14/180)*K262</f>
        <v>5.2333333333333343E-2</v>
      </c>
      <c r="L263" s="14"/>
      <c r="M263" s="14" t="e">
        <f t="shared" si="88"/>
        <v>#DIV/0!</v>
      </c>
      <c r="N263" s="49"/>
      <c r="O263" s="238"/>
      <c r="P263" s="5" t="e">
        <f t="shared" si="87"/>
        <v>#DIV/0!</v>
      </c>
      <c r="Q263" s="5" t="e">
        <f t="shared" si="87"/>
        <v>#DIV/0!</v>
      </c>
      <c r="R263" s="5" t="e">
        <f t="shared" si="87"/>
        <v>#DIV/0!</v>
      </c>
      <c r="S263" s="5" t="e">
        <f t="shared" si="87"/>
        <v>#DIV/0!</v>
      </c>
      <c r="T263" s="5" t="e">
        <f t="shared" si="87"/>
        <v>#DIV/0!</v>
      </c>
      <c r="U263" s="5" t="e">
        <f t="shared" si="87"/>
        <v>#DIV/0!</v>
      </c>
      <c r="V263" s="5" t="e">
        <f t="shared" si="84"/>
        <v>#DIV/0!</v>
      </c>
      <c r="W263" s="5" t="e">
        <f t="shared" si="84"/>
        <v>#DIV/0!</v>
      </c>
      <c r="X263" s="5" t="e">
        <f t="shared" si="84"/>
        <v>#DIV/0!</v>
      </c>
      <c r="Y263" s="5" t="e">
        <f t="shared" si="85"/>
        <v>#DIV/0!</v>
      </c>
      <c r="Z263" s="5" t="e">
        <f t="shared" si="86"/>
        <v>#DIV/0!</v>
      </c>
      <c r="AA263" s="5" t="e">
        <f t="shared" si="86"/>
        <v>#DIV/0!</v>
      </c>
      <c r="AM263" s="6"/>
      <c r="AN263" s="6"/>
    </row>
    <row r="264" spans="2:40" s="5" customFormat="1" ht="20.100000000000001" hidden="1" customHeight="1">
      <c r="B264" s="15"/>
      <c r="C264" s="13"/>
      <c r="D264" s="13"/>
      <c r="E264" s="13"/>
      <c r="F264" s="13"/>
      <c r="G264" s="13"/>
      <c r="H264" s="13"/>
      <c r="I264" s="13"/>
      <c r="J264" s="13"/>
      <c r="K264" s="15"/>
      <c r="L264" s="14"/>
      <c r="M264" s="14" t="e">
        <f t="shared" si="88"/>
        <v>#DIV/0!</v>
      </c>
      <c r="N264" s="49"/>
      <c r="O264" s="238"/>
      <c r="P264" s="5" t="e">
        <f t="shared" si="87"/>
        <v>#DIV/0!</v>
      </c>
      <c r="Q264" s="5" t="e">
        <f t="shared" si="87"/>
        <v>#DIV/0!</v>
      </c>
      <c r="R264" s="5" t="e">
        <f t="shared" si="87"/>
        <v>#DIV/0!</v>
      </c>
      <c r="S264" s="5" t="e">
        <f t="shared" si="87"/>
        <v>#DIV/0!</v>
      </c>
      <c r="T264" s="5" t="e">
        <f t="shared" si="87"/>
        <v>#DIV/0!</v>
      </c>
      <c r="U264" s="5" t="e">
        <f t="shared" si="87"/>
        <v>#DIV/0!</v>
      </c>
      <c r="V264" s="5" t="e">
        <f t="shared" si="84"/>
        <v>#DIV/0!</v>
      </c>
      <c r="W264" s="5" t="e">
        <f t="shared" si="84"/>
        <v>#DIV/0!</v>
      </c>
      <c r="X264" s="5" t="e">
        <f t="shared" si="84"/>
        <v>#DIV/0!</v>
      </c>
      <c r="Y264" s="5" t="e">
        <f t="shared" si="85"/>
        <v>#DIV/0!</v>
      </c>
      <c r="Z264" s="5" t="e">
        <f t="shared" si="86"/>
        <v>#DIV/0!</v>
      </c>
      <c r="AA264" s="5" t="e">
        <f t="shared" si="86"/>
        <v>#DIV/0!</v>
      </c>
      <c r="AM264" s="6"/>
      <c r="AN264" s="6"/>
    </row>
    <row r="265" spans="2:40" s="5" customFormat="1" ht="20.100000000000001" hidden="1" customHeight="1">
      <c r="B265" s="22" t="str">
        <f>+$B$11</f>
        <v xml:space="preserve"> Α' ΠΛΑΝΗΤΗΣ</v>
      </c>
      <c r="C265" s="15">
        <f>+$C$11</f>
        <v>0</v>
      </c>
      <c r="D265" s="13">
        <f>+D260+1</f>
        <v>4</v>
      </c>
      <c r="E265" s="15">
        <f>+(H265+I265)/2</f>
        <v>0</v>
      </c>
      <c r="F265" s="15">
        <f>+SQRT(E265*E265-G265*G265)</f>
        <v>0</v>
      </c>
      <c r="G265" s="15">
        <f>+(-H265+I265)/2</f>
        <v>0</v>
      </c>
      <c r="H265" s="15">
        <f>+$J$40</f>
        <v>0</v>
      </c>
      <c r="I265" s="15">
        <f>+$J$39</f>
        <v>0</v>
      </c>
      <c r="J265" s="15">
        <f>+$D$22</f>
        <v>0</v>
      </c>
      <c r="K265" s="15">
        <f>+ABS( C265-D265)</f>
        <v>4</v>
      </c>
      <c r="L265" s="15" t="e">
        <f>(+F265*F265/E265)/( 1- J265*COS(K266))</f>
        <v>#DIV/0!</v>
      </c>
      <c r="M265" s="14" t="e">
        <f t="shared" si="88"/>
        <v>#DIV/0!</v>
      </c>
      <c r="N265" s="49"/>
      <c r="O265" s="238">
        <f t="shared" si="89"/>
        <v>0</v>
      </c>
      <c r="P265" s="5" t="e">
        <f t="shared" si="87"/>
        <v>#DIV/0!</v>
      </c>
      <c r="Q265" s="5" t="e">
        <f t="shared" si="87"/>
        <v>#DIV/0!</v>
      </c>
      <c r="R265" s="5" t="e">
        <f t="shared" si="87"/>
        <v>#DIV/0!</v>
      </c>
      <c r="S265" s="5" t="e">
        <f t="shared" si="87"/>
        <v>#DIV/0!</v>
      </c>
      <c r="T265" s="5" t="e">
        <f t="shared" si="87"/>
        <v>#DIV/0!</v>
      </c>
      <c r="U265" s="5" t="e">
        <f t="shared" si="87"/>
        <v>#DIV/0!</v>
      </c>
      <c r="V265" s="5" t="e">
        <f t="shared" si="84"/>
        <v>#DIV/0!</v>
      </c>
      <c r="W265" s="5" t="e">
        <f t="shared" si="84"/>
        <v>#DIV/0!</v>
      </c>
      <c r="X265" s="5" t="e">
        <f t="shared" si="84"/>
        <v>#DIV/0!</v>
      </c>
      <c r="Y265" s="5" t="e">
        <f t="shared" si="85"/>
        <v>#DIV/0!</v>
      </c>
      <c r="Z265" s="5" t="e">
        <f t="shared" si="86"/>
        <v>#DIV/0!</v>
      </c>
      <c r="AA265" s="5" t="e">
        <f t="shared" si="86"/>
        <v>#DIV/0!</v>
      </c>
      <c r="AM265" s="6"/>
      <c r="AN265" s="6"/>
    </row>
    <row r="266" spans="2:40" s="5" customFormat="1" ht="20.100000000000001" hidden="1" customHeight="1">
      <c r="B266" s="23" t="s">
        <v>32</v>
      </c>
      <c r="C266" s="24">
        <f>3.14/180*C265</f>
        <v>0</v>
      </c>
      <c r="D266" s="24">
        <v>4</v>
      </c>
      <c r="E266" s="25"/>
      <c r="F266" s="25"/>
      <c r="G266" s="25"/>
      <c r="H266" s="25"/>
      <c r="I266" s="25"/>
      <c r="J266" s="25"/>
      <c r="K266" s="25">
        <f>(3.14/180)*K265</f>
        <v>6.9777777777777786E-2</v>
      </c>
      <c r="L266" s="14"/>
      <c r="M266" s="14" t="e">
        <f t="shared" si="88"/>
        <v>#DIV/0!</v>
      </c>
      <c r="N266" s="49"/>
      <c r="O266" s="238" t="e">
        <f t="shared" si="89"/>
        <v>#DIV/0!</v>
      </c>
      <c r="P266" s="5" t="e">
        <f t="shared" si="87"/>
        <v>#DIV/0!</v>
      </c>
      <c r="Q266" s="5" t="e">
        <f t="shared" si="87"/>
        <v>#DIV/0!</v>
      </c>
      <c r="R266" s="5" t="e">
        <f t="shared" si="87"/>
        <v>#DIV/0!</v>
      </c>
      <c r="S266" s="5" t="e">
        <f t="shared" si="87"/>
        <v>#DIV/0!</v>
      </c>
      <c r="T266" s="5" t="e">
        <f t="shared" si="87"/>
        <v>#DIV/0!</v>
      </c>
      <c r="U266" s="5" t="e">
        <f t="shared" si="87"/>
        <v>#DIV/0!</v>
      </c>
      <c r="V266" s="5" t="e">
        <f t="shared" si="84"/>
        <v>#DIV/0!</v>
      </c>
      <c r="W266" s="5" t="e">
        <f t="shared" si="84"/>
        <v>#DIV/0!</v>
      </c>
      <c r="X266" s="5" t="e">
        <f t="shared" si="84"/>
        <v>#DIV/0!</v>
      </c>
      <c r="Y266" s="5" t="e">
        <f t="shared" si="85"/>
        <v>#DIV/0!</v>
      </c>
      <c r="Z266" s="5" t="e">
        <f t="shared" si="86"/>
        <v>#DIV/0!</v>
      </c>
      <c r="AA266" s="5" t="e">
        <f t="shared" si="86"/>
        <v>#DIV/0!</v>
      </c>
      <c r="AM266" s="6"/>
      <c r="AN266" s="6"/>
    </row>
    <row r="267" spans="2:40" s="5" customFormat="1" ht="20.100000000000001" hidden="1" customHeight="1">
      <c r="B267" s="22" t="str">
        <f>+$B$13</f>
        <v xml:space="preserve"> Β' ΠΛΑΝΗΤΗΣ</v>
      </c>
      <c r="C267" s="15">
        <f>+$C$13</f>
        <v>0</v>
      </c>
      <c r="D267" s="13">
        <f>+D262+1</f>
        <v>4</v>
      </c>
      <c r="E267" s="15">
        <f>+(H267+I267)/2</f>
        <v>0</v>
      </c>
      <c r="F267" s="15">
        <f>+SQRT(E267*E267-G267*G267)</f>
        <v>0</v>
      </c>
      <c r="G267" s="15">
        <f>+(-H267+I267)/2</f>
        <v>0</v>
      </c>
      <c r="H267" s="15">
        <f>+$J$42</f>
        <v>0</v>
      </c>
      <c r="I267" s="15">
        <f>+$J$41</f>
        <v>0</v>
      </c>
      <c r="J267" s="15">
        <f>+$D$24</f>
        <v>0</v>
      </c>
      <c r="K267" s="15">
        <f>+ABS( C267-D267)</f>
        <v>4</v>
      </c>
      <c r="L267" s="15" t="e">
        <f>+F267*F267/E267/( 1- J267*COS(K268))</f>
        <v>#DIV/0!</v>
      </c>
      <c r="M267" s="14" t="e">
        <f t="shared" si="88"/>
        <v>#DIV/0!</v>
      </c>
      <c r="N267" s="49"/>
      <c r="O267" s="238">
        <f t="shared" si="89"/>
        <v>0</v>
      </c>
      <c r="P267" s="5" t="e">
        <f t="shared" si="87"/>
        <v>#DIV/0!</v>
      </c>
      <c r="Q267" s="5" t="e">
        <f t="shared" si="87"/>
        <v>#DIV/0!</v>
      </c>
      <c r="R267" s="5" t="e">
        <f t="shared" si="87"/>
        <v>#DIV/0!</v>
      </c>
      <c r="S267" s="5" t="e">
        <f t="shared" si="87"/>
        <v>#DIV/0!</v>
      </c>
      <c r="T267" s="5" t="e">
        <f t="shared" si="87"/>
        <v>#DIV/0!</v>
      </c>
      <c r="U267" s="5" t="e">
        <f t="shared" si="87"/>
        <v>#DIV/0!</v>
      </c>
      <c r="V267" s="5" t="e">
        <f t="shared" si="84"/>
        <v>#DIV/0!</v>
      </c>
      <c r="W267" s="5" t="e">
        <f t="shared" si="84"/>
        <v>#DIV/0!</v>
      </c>
      <c r="X267" s="5" t="e">
        <f t="shared" si="84"/>
        <v>#DIV/0!</v>
      </c>
      <c r="Y267" s="5" t="e">
        <f t="shared" si="85"/>
        <v>#DIV/0!</v>
      </c>
      <c r="Z267" s="5" t="e">
        <f t="shared" si="86"/>
        <v>#DIV/0!</v>
      </c>
      <c r="AA267" s="5" t="e">
        <f t="shared" si="86"/>
        <v>#DIV/0!</v>
      </c>
      <c r="AM267" s="6"/>
      <c r="AN267" s="6"/>
    </row>
    <row r="268" spans="2:40" s="5" customFormat="1" ht="20.100000000000001" hidden="1" customHeight="1">
      <c r="B268" s="26"/>
      <c r="C268" s="27">
        <f>3.14/180*C267</f>
        <v>0</v>
      </c>
      <c r="D268" s="27">
        <f>3.14/180*D267</f>
        <v>6.9777777777777786E-2</v>
      </c>
      <c r="E268" s="28"/>
      <c r="F268" s="28"/>
      <c r="G268" s="28"/>
      <c r="H268" s="28"/>
      <c r="I268" s="28"/>
      <c r="J268" s="28"/>
      <c r="K268" s="28">
        <f>(3.14/180)*K267</f>
        <v>6.9777777777777786E-2</v>
      </c>
      <c r="L268" s="14"/>
      <c r="M268" s="14" t="e">
        <f t="shared" si="88"/>
        <v>#DIV/0!</v>
      </c>
      <c r="N268" s="49"/>
      <c r="O268" s="238"/>
      <c r="P268" s="5" t="e">
        <f t="shared" si="87"/>
        <v>#DIV/0!</v>
      </c>
      <c r="Q268" s="5" t="e">
        <f t="shared" si="87"/>
        <v>#DIV/0!</v>
      </c>
      <c r="R268" s="5" t="e">
        <f t="shared" si="87"/>
        <v>#DIV/0!</v>
      </c>
      <c r="S268" s="5" t="e">
        <f t="shared" si="87"/>
        <v>#DIV/0!</v>
      </c>
      <c r="T268" s="5" t="e">
        <f t="shared" si="87"/>
        <v>#DIV/0!</v>
      </c>
      <c r="U268" s="5" t="e">
        <f t="shared" si="87"/>
        <v>#DIV/0!</v>
      </c>
      <c r="V268" s="5" t="e">
        <f t="shared" si="84"/>
        <v>#DIV/0!</v>
      </c>
      <c r="W268" s="5" t="e">
        <f t="shared" si="84"/>
        <v>#DIV/0!</v>
      </c>
      <c r="X268" s="5" t="e">
        <f t="shared" si="84"/>
        <v>#DIV/0!</v>
      </c>
      <c r="Y268" s="5" t="e">
        <f t="shared" si="85"/>
        <v>#DIV/0!</v>
      </c>
      <c r="Z268" s="5" t="e">
        <f t="shared" si="86"/>
        <v>#DIV/0!</v>
      </c>
      <c r="AA268" s="5" t="e">
        <f t="shared" si="86"/>
        <v>#DIV/0!</v>
      </c>
      <c r="AM268" s="6"/>
      <c r="AN268" s="6"/>
    </row>
    <row r="269" spans="2:40" s="5" customFormat="1" ht="20.100000000000001" hidden="1" customHeight="1">
      <c r="B269" s="15"/>
      <c r="C269" s="13"/>
      <c r="D269" s="13"/>
      <c r="E269" s="13"/>
      <c r="F269" s="13"/>
      <c r="G269" s="13"/>
      <c r="H269" s="13"/>
      <c r="I269" s="13"/>
      <c r="J269" s="13"/>
      <c r="K269" s="15"/>
      <c r="L269" s="14"/>
      <c r="M269" s="14" t="e">
        <f t="shared" si="88"/>
        <v>#DIV/0!</v>
      </c>
      <c r="N269" s="49"/>
      <c r="O269" s="238"/>
      <c r="P269" s="5" t="e">
        <f t="shared" si="87"/>
        <v>#DIV/0!</v>
      </c>
      <c r="Q269" s="5" t="e">
        <f t="shared" si="87"/>
        <v>#DIV/0!</v>
      </c>
      <c r="R269" s="5" t="e">
        <f t="shared" si="87"/>
        <v>#DIV/0!</v>
      </c>
      <c r="S269" s="5" t="e">
        <f t="shared" si="87"/>
        <v>#DIV/0!</v>
      </c>
      <c r="T269" s="5" t="e">
        <f t="shared" si="87"/>
        <v>#DIV/0!</v>
      </c>
      <c r="U269" s="5" t="e">
        <f t="shared" si="87"/>
        <v>#DIV/0!</v>
      </c>
      <c r="V269" s="5" t="e">
        <f t="shared" si="84"/>
        <v>#DIV/0!</v>
      </c>
      <c r="W269" s="5" t="e">
        <f t="shared" si="84"/>
        <v>#DIV/0!</v>
      </c>
      <c r="X269" s="5" t="e">
        <f t="shared" si="84"/>
        <v>#DIV/0!</v>
      </c>
      <c r="Y269" s="5" t="e">
        <f t="shared" si="85"/>
        <v>#DIV/0!</v>
      </c>
      <c r="Z269" s="5" t="e">
        <f t="shared" si="86"/>
        <v>#DIV/0!</v>
      </c>
      <c r="AA269" s="5" t="e">
        <f t="shared" si="86"/>
        <v>#DIV/0!</v>
      </c>
      <c r="AM269" s="6"/>
      <c r="AN269" s="6"/>
    </row>
    <row r="270" spans="2:40" s="5" customFormat="1" ht="20.100000000000001" hidden="1" customHeight="1">
      <c r="B270" s="22" t="str">
        <f>+$B$11</f>
        <v xml:space="preserve"> Α' ΠΛΑΝΗΤΗΣ</v>
      </c>
      <c r="C270" s="15">
        <f>+$C$11</f>
        <v>0</v>
      </c>
      <c r="D270" s="13">
        <f>+D265+1</f>
        <v>5</v>
      </c>
      <c r="E270" s="15">
        <f>+(H270+I270)/2</f>
        <v>0</v>
      </c>
      <c r="F270" s="15">
        <f>+SQRT(E270*E270-G270*G270)</f>
        <v>0</v>
      </c>
      <c r="G270" s="15">
        <f>+(-H270+I270)/2</f>
        <v>0</v>
      </c>
      <c r="H270" s="15">
        <f>+$J$40</f>
        <v>0</v>
      </c>
      <c r="I270" s="15">
        <f>+$J$39</f>
        <v>0</v>
      </c>
      <c r="J270" s="15">
        <f>+$D$22</f>
        <v>0</v>
      </c>
      <c r="K270" s="15">
        <f>+ABS( C270-D270)</f>
        <v>5</v>
      </c>
      <c r="L270" s="15" t="e">
        <f>(+F270*F270/E270)/( 1- J270*COS(K271))</f>
        <v>#DIV/0!</v>
      </c>
      <c r="M270" s="14" t="e">
        <f t="shared" si="88"/>
        <v>#DIV/0!</v>
      </c>
      <c r="N270" s="49"/>
      <c r="O270" s="238">
        <f t="shared" si="89"/>
        <v>0</v>
      </c>
      <c r="P270" s="5" t="e">
        <f t="shared" si="87"/>
        <v>#DIV/0!</v>
      </c>
      <c r="Q270" s="5" t="e">
        <f t="shared" si="87"/>
        <v>#DIV/0!</v>
      </c>
      <c r="R270" s="5" t="e">
        <f t="shared" si="87"/>
        <v>#DIV/0!</v>
      </c>
      <c r="S270" s="5" t="e">
        <f t="shared" si="87"/>
        <v>#DIV/0!</v>
      </c>
      <c r="T270" s="5" t="e">
        <f t="shared" si="87"/>
        <v>#DIV/0!</v>
      </c>
      <c r="U270" s="5" t="e">
        <f t="shared" si="87"/>
        <v>#DIV/0!</v>
      </c>
      <c r="V270" s="5" t="e">
        <f t="shared" si="84"/>
        <v>#DIV/0!</v>
      </c>
      <c r="W270" s="5" t="e">
        <f t="shared" si="84"/>
        <v>#DIV/0!</v>
      </c>
      <c r="X270" s="5" t="e">
        <f t="shared" si="84"/>
        <v>#DIV/0!</v>
      </c>
      <c r="Y270" s="5" t="e">
        <f t="shared" si="85"/>
        <v>#DIV/0!</v>
      </c>
      <c r="Z270" s="5" t="e">
        <f t="shared" si="86"/>
        <v>#DIV/0!</v>
      </c>
      <c r="AA270" s="5" t="e">
        <f t="shared" si="86"/>
        <v>#DIV/0!</v>
      </c>
      <c r="AM270" s="6"/>
      <c r="AN270" s="6"/>
    </row>
    <row r="271" spans="2:40" s="5" customFormat="1" ht="20.100000000000001" hidden="1" customHeight="1">
      <c r="B271" s="23" t="s">
        <v>32</v>
      </c>
      <c r="C271" s="24">
        <f>3.14/180*C270</f>
        <v>0</v>
      </c>
      <c r="D271" s="24">
        <v>5</v>
      </c>
      <c r="E271" s="25"/>
      <c r="F271" s="25"/>
      <c r="G271" s="25"/>
      <c r="H271" s="25"/>
      <c r="I271" s="25"/>
      <c r="J271" s="25"/>
      <c r="K271" s="25">
        <f>(3.14/180)*K270</f>
        <v>8.7222222222222229E-2</v>
      </c>
      <c r="L271" s="14"/>
      <c r="M271" s="14" t="e">
        <f t="shared" si="88"/>
        <v>#DIV/0!</v>
      </c>
      <c r="N271" s="49"/>
      <c r="O271" s="238" t="e">
        <f t="shared" si="89"/>
        <v>#DIV/0!</v>
      </c>
      <c r="P271" s="5" t="e">
        <f t="shared" si="87"/>
        <v>#DIV/0!</v>
      </c>
      <c r="Q271" s="5" t="e">
        <f t="shared" si="87"/>
        <v>#DIV/0!</v>
      </c>
      <c r="R271" s="5" t="e">
        <f t="shared" si="87"/>
        <v>#DIV/0!</v>
      </c>
      <c r="S271" s="5" t="e">
        <f t="shared" si="87"/>
        <v>#DIV/0!</v>
      </c>
      <c r="T271" s="5" t="e">
        <f t="shared" si="87"/>
        <v>#DIV/0!</v>
      </c>
      <c r="U271" s="5" t="e">
        <f t="shared" si="87"/>
        <v>#DIV/0!</v>
      </c>
      <c r="V271" s="5" t="e">
        <f t="shared" si="84"/>
        <v>#DIV/0!</v>
      </c>
      <c r="W271" s="5" t="e">
        <f t="shared" si="84"/>
        <v>#DIV/0!</v>
      </c>
      <c r="X271" s="5" t="e">
        <f t="shared" si="84"/>
        <v>#DIV/0!</v>
      </c>
      <c r="Y271" s="5" t="e">
        <f t="shared" si="85"/>
        <v>#DIV/0!</v>
      </c>
      <c r="Z271" s="5" t="e">
        <f t="shared" si="86"/>
        <v>#DIV/0!</v>
      </c>
      <c r="AA271" s="5" t="e">
        <f t="shared" si="86"/>
        <v>#DIV/0!</v>
      </c>
      <c r="AM271" s="6"/>
      <c r="AN271" s="6"/>
    </row>
    <row r="272" spans="2:40" s="5" customFormat="1" ht="20.100000000000001" hidden="1" customHeight="1">
      <c r="B272" s="22" t="str">
        <f>+$B$13</f>
        <v xml:space="preserve"> Β' ΠΛΑΝΗΤΗΣ</v>
      </c>
      <c r="C272" s="15">
        <f>+$C$13</f>
        <v>0</v>
      </c>
      <c r="D272" s="13">
        <f>+D267+1</f>
        <v>5</v>
      </c>
      <c r="E272" s="15">
        <f>+(H272+I272)/2</f>
        <v>0</v>
      </c>
      <c r="F272" s="15">
        <f>+SQRT(E272*E272-G272*G272)</f>
        <v>0</v>
      </c>
      <c r="G272" s="15">
        <f>+(-H272+I272)/2</f>
        <v>0</v>
      </c>
      <c r="H272" s="15">
        <f>+$J$42</f>
        <v>0</v>
      </c>
      <c r="I272" s="15">
        <f>+$J$41</f>
        <v>0</v>
      </c>
      <c r="J272" s="15">
        <f>+$D$24</f>
        <v>0</v>
      </c>
      <c r="K272" s="15">
        <f>+ABS( C272-D272)</f>
        <v>5</v>
      </c>
      <c r="L272" s="15" t="e">
        <f>+F272*F272/E272/( 1- J272*COS(K273))</f>
        <v>#DIV/0!</v>
      </c>
      <c r="M272" s="14" t="e">
        <f t="shared" si="88"/>
        <v>#DIV/0!</v>
      </c>
      <c r="N272" s="49"/>
      <c r="O272" s="238">
        <f t="shared" si="89"/>
        <v>0</v>
      </c>
      <c r="P272" s="5" t="e">
        <f t="shared" si="87"/>
        <v>#DIV/0!</v>
      </c>
      <c r="Q272" s="5" t="e">
        <f t="shared" si="87"/>
        <v>#DIV/0!</v>
      </c>
      <c r="R272" s="5" t="e">
        <f t="shared" si="87"/>
        <v>#DIV/0!</v>
      </c>
      <c r="S272" s="5" t="e">
        <f t="shared" si="87"/>
        <v>#DIV/0!</v>
      </c>
      <c r="T272" s="5" t="e">
        <f t="shared" si="87"/>
        <v>#DIV/0!</v>
      </c>
      <c r="U272" s="5" t="e">
        <f t="shared" si="87"/>
        <v>#DIV/0!</v>
      </c>
      <c r="V272" s="5" t="e">
        <f t="shared" si="84"/>
        <v>#DIV/0!</v>
      </c>
      <c r="W272" s="5" t="e">
        <f t="shared" si="84"/>
        <v>#DIV/0!</v>
      </c>
      <c r="X272" s="5" t="e">
        <f t="shared" si="84"/>
        <v>#DIV/0!</v>
      </c>
      <c r="Y272" s="5" t="e">
        <f t="shared" si="85"/>
        <v>#DIV/0!</v>
      </c>
      <c r="Z272" s="5" t="e">
        <f t="shared" si="86"/>
        <v>#DIV/0!</v>
      </c>
      <c r="AA272" s="5" t="e">
        <f t="shared" si="86"/>
        <v>#DIV/0!</v>
      </c>
      <c r="AM272" s="6"/>
      <c r="AN272" s="6"/>
    </row>
    <row r="273" spans="2:40" s="5" customFormat="1" ht="20.100000000000001" hidden="1" customHeight="1">
      <c r="B273" s="26"/>
      <c r="C273" s="27">
        <f>3.14/180*C272</f>
        <v>0</v>
      </c>
      <c r="D273" s="27">
        <f>3.14/180*D272</f>
        <v>8.7222222222222229E-2</v>
      </c>
      <c r="E273" s="28"/>
      <c r="F273" s="28"/>
      <c r="G273" s="28"/>
      <c r="H273" s="28"/>
      <c r="I273" s="28"/>
      <c r="J273" s="28"/>
      <c r="K273" s="28">
        <f>(3.14/180)*K272</f>
        <v>8.7222222222222229E-2</v>
      </c>
      <c r="L273" s="14"/>
      <c r="M273" s="14" t="e">
        <f t="shared" si="88"/>
        <v>#DIV/0!</v>
      </c>
      <c r="N273" s="49"/>
      <c r="O273" s="238"/>
      <c r="P273" s="5" t="e">
        <f t="shared" si="87"/>
        <v>#DIV/0!</v>
      </c>
      <c r="Q273" s="5" t="e">
        <f t="shared" si="87"/>
        <v>#DIV/0!</v>
      </c>
      <c r="R273" s="5" t="e">
        <f t="shared" si="87"/>
        <v>#DIV/0!</v>
      </c>
      <c r="S273" s="5" t="e">
        <f t="shared" si="87"/>
        <v>#DIV/0!</v>
      </c>
      <c r="T273" s="5" t="e">
        <f t="shared" si="87"/>
        <v>#DIV/0!</v>
      </c>
      <c r="U273" s="5" t="e">
        <f t="shared" si="87"/>
        <v>#DIV/0!</v>
      </c>
      <c r="V273" s="5" t="e">
        <f t="shared" si="84"/>
        <v>#DIV/0!</v>
      </c>
      <c r="W273" s="5" t="e">
        <f t="shared" si="84"/>
        <v>#DIV/0!</v>
      </c>
      <c r="X273" s="5" t="e">
        <f t="shared" si="84"/>
        <v>#DIV/0!</v>
      </c>
      <c r="Y273" s="5" t="e">
        <f t="shared" si="85"/>
        <v>#DIV/0!</v>
      </c>
      <c r="Z273" s="5" t="e">
        <f t="shared" si="86"/>
        <v>#DIV/0!</v>
      </c>
      <c r="AA273" s="5" t="e">
        <f t="shared" si="86"/>
        <v>#DIV/0!</v>
      </c>
      <c r="AM273" s="6"/>
      <c r="AN273" s="6"/>
    </row>
    <row r="274" spans="2:40" s="5" customFormat="1" ht="20.100000000000001" hidden="1" customHeight="1">
      <c r="B274" s="15"/>
      <c r="C274" s="13"/>
      <c r="D274" s="13"/>
      <c r="E274" s="13"/>
      <c r="F274" s="13"/>
      <c r="G274" s="13"/>
      <c r="H274" s="13"/>
      <c r="I274" s="13"/>
      <c r="J274" s="13"/>
      <c r="K274" s="15"/>
      <c r="L274" s="14"/>
      <c r="M274" s="14" t="e">
        <f t="shared" si="88"/>
        <v>#DIV/0!</v>
      </c>
      <c r="N274" s="49"/>
      <c r="O274" s="238"/>
      <c r="P274" s="5" t="e">
        <f t="shared" si="87"/>
        <v>#DIV/0!</v>
      </c>
      <c r="Q274" s="5" t="e">
        <f t="shared" si="87"/>
        <v>#DIV/0!</v>
      </c>
      <c r="R274" s="5" t="e">
        <f t="shared" si="87"/>
        <v>#DIV/0!</v>
      </c>
      <c r="S274" s="5" t="e">
        <f t="shared" si="87"/>
        <v>#DIV/0!</v>
      </c>
      <c r="T274" s="5" t="e">
        <f t="shared" si="87"/>
        <v>#DIV/0!</v>
      </c>
      <c r="U274" s="5" t="e">
        <f t="shared" si="87"/>
        <v>#DIV/0!</v>
      </c>
      <c r="V274" s="5" t="e">
        <f t="shared" si="84"/>
        <v>#DIV/0!</v>
      </c>
      <c r="W274" s="5" t="e">
        <f t="shared" si="84"/>
        <v>#DIV/0!</v>
      </c>
      <c r="X274" s="5" t="e">
        <f t="shared" si="84"/>
        <v>#DIV/0!</v>
      </c>
      <c r="Y274" s="5" t="e">
        <f t="shared" si="85"/>
        <v>#DIV/0!</v>
      </c>
      <c r="Z274" s="5" t="e">
        <f t="shared" si="86"/>
        <v>#DIV/0!</v>
      </c>
      <c r="AA274" s="5" t="e">
        <f t="shared" si="86"/>
        <v>#DIV/0!</v>
      </c>
      <c r="AM274" s="6"/>
      <c r="AN274" s="6"/>
    </row>
    <row r="275" spans="2:40" s="5" customFormat="1" ht="20.100000000000001" hidden="1" customHeight="1">
      <c r="B275" s="22" t="str">
        <f>+$B$11</f>
        <v xml:space="preserve"> Α' ΠΛΑΝΗΤΗΣ</v>
      </c>
      <c r="C275" s="15">
        <f>+$C$11</f>
        <v>0</v>
      </c>
      <c r="D275" s="13">
        <f>+D270+1</f>
        <v>6</v>
      </c>
      <c r="E275" s="15">
        <f>+(H275+I275)/2</f>
        <v>0</v>
      </c>
      <c r="F275" s="15">
        <f>+SQRT(E275*E275-G275*G275)</f>
        <v>0</v>
      </c>
      <c r="G275" s="15">
        <f>+(-H275+I275)/2</f>
        <v>0</v>
      </c>
      <c r="H275" s="15">
        <f>+$J$40</f>
        <v>0</v>
      </c>
      <c r="I275" s="15">
        <f>+$J$39</f>
        <v>0</v>
      </c>
      <c r="J275" s="15">
        <f>+$D$22</f>
        <v>0</v>
      </c>
      <c r="K275" s="15">
        <f>+ABS( C275-D275)</f>
        <v>6</v>
      </c>
      <c r="L275" s="15" t="e">
        <f>(+F275*F275/E275)/( 1- J275*COS(K276))</f>
        <v>#DIV/0!</v>
      </c>
      <c r="M275" s="14" t="e">
        <f t="shared" si="88"/>
        <v>#DIV/0!</v>
      </c>
      <c r="N275" s="49"/>
      <c r="O275" s="238">
        <f t="shared" si="89"/>
        <v>0</v>
      </c>
      <c r="P275" s="5" t="e">
        <f t="shared" si="87"/>
        <v>#DIV/0!</v>
      </c>
      <c r="Q275" s="5" t="e">
        <f t="shared" si="87"/>
        <v>#DIV/0!</v>
      </c>
      <c r="R275" s="5" t="e">
        <f t="shared" si="87"/>
        <v>#DIV/0!</v>
      </c>
      <c r="S275" s="5" t="e">
        <f t="shared" si="87"/>
        <v>#DIV/0!</v>
      </c>
      <c r="T275" s="5" t="e">
        <f t="shared" si="87"/>
        <v>#DIV/0!</v>
      </c>
      <c r="U275" s="5" t="e">
        <f t="shared" si="87"/>
        <v>#DIV/0!</v>
      </c>
      <c r="V275" s="5" t="e">
        <f t="shared" si="84"/>
        <v>#DIV/0!</v>
      </c>
      <c r="W275" s="5" t="e">
        <f t="shared" si="84"/>
        <v>#DIV/0!</v>
      </c>
      <c r="X275" s="5" t="e">
        <f t="shared" si="84"/>
        <v>#DIV/0!</v>
      </c>
      <c r="Y275" s="5" t="e">
        <f t="shared" si="85"/>
        <v>#DIV/0!</v>
      </c>
      <c r="Z275" s="5" t="e">
        <f t="shared" si="86"/>
        <v>#DIV/0!</v>
      </c>
      <c r="AA275" s="5" t="e">
        <f t="shared" si="86"/>
        <v>#DIV/0!</v>
      </c>
      <c r="AM275" s="6"/>
      <c r="AN275" s="6"/>
    </row>
    <row r="276" spans="2:40" s="5" customFormat="1" ht="20.100000000000001" hidden="1" customHeight="1">
      <c r="B276" s="23" t="s">
        <v>32</v>
      </c>
      <c r="C276" s="24">
        <f>3.14/180*C275</f>
        <v>0</v>
      </c>
      <c r="D276" s="24">
        <v>6</v>
      </c>
      <c r="E276" s="25"/>
      <c r="F276" s="25"/>
      <c r="G276" s="25"/>
      <c r="H276" s="25"/>
      <c r="I276" s="25"/>
      <c r="J276" s="25"/>
      <c r="K276" s="25">
        <f>(3.14/180)*K275</f>
        <v>0.10466666666666669</v>
      </c>
      <c r="L276" s="14"/>
      <c r="M276" s="14" t="e">
        <f t="shared" si="88"/>
        <v>#DIV/0!</v>
      </c>
      <c r="N276" s="49"/>
      <c r="O276" s="238" t="e">
        <f t="shared" si="89"/>
        <v>#DIV/0!</v>
      </c>
      <c r="P276" s="5" t="e">
        <f t="shared" si="87"/>
        <v>#DIV/0!</v>
      </c>
      <c r="Q276" s="5" t="e">
        <f t="shared" si="87"/>
        <v>#DIV/0!</v>
      </c>
      <c r="R276" s="5" t="e">
        <f t="shared" si="87"/>
        <v>#DIV/0!</v>
      </c>
      <c r="S276" s="5" t="e">
        <f t="shared" si="87"/>
        <v>#DIV/0!</v>
      </c>
      <c r="T276" s="5" t="e">
        <f t="shared" si="87"/>
        <v>#DIV/0!</v>
      </c>
      <c r="U276" s="5" t="e">
        <f t="shared" si="87"/>
        <v>#DIV/0!</v>
      </c>
      <c r="V276" s="5" t="e">
        <f t="shared" si="84"/>
        <v>#DIV/0!</v>
      </c>
      <c r="W276" s="5" t="e">
        <f t="shared" si="84"/>
        <v>#DIV/0!</v>
      </c>
      <c r="X276" s="5" t="e">
        <f t="shared" si="84"/>
        <v>#DIV/0!</v>
      </c>
      <c r="Y276" s="5" t="e">
        <f t="shared" si="85"/>
        <v>#DIV/0!</v>
      </c>
      <c r="Z276" s="5" t="e">
        <f t="shared" si="86"/>
        <v>#DIV/0!</v>
      </c>
      <c r="AA276" s="5" t="e">
        <f t="shared" si="86"/>
        <v>#DIV/0!</v>
      </c>
      <c r="AM276" s="6"/>
      <c r="AN276" s="6"/>
    </row>
    <row r="277" spans="2:40" s="5" customFormat="1" ht="20.100000000000001" hidden="1" customHeight="1">
      <c r="B277" s="22" t="str">
        <f>+$B$13</f>
        <v xml:space="preserve"> Β' ΠΛΑΝΗΤΗΣ</v>
      </c>
      <c r="C277" s="15">
        <f>+$C$13</f>
        <v>0</v>
      </c>
      <c r="D277" s="13">
        <f>+D272+1</f>
        <v>6</v>
      </c>
      <c r="E277" s="15">
        <f>+(H277+I277)/2</f>
        <v>0</v>
      </c>
      <c r="F277" s="15">
        <f>+SQRT(E277*E277-G277*G277)</f>
        <v>0</v>
      </c>
      <c r="G277" s="15">
        <f>+(-H277+I277)/2</f>
        <v>0</v>
      </c>
      <c r="H277" s="15">
        <f>+$J$42</f>
        <v>0</v>
      </c>
      <c r="I277" s="15">
        <f>+$J$41</f>
        <v>0</v>
      </c>
      <c r="J277" s="15">
        <f>+$D$24</f>
        <v>0</v>
      </c>
      <c r="K277" s="15">
        <f>+ABS( C277-D277)</f>
        <v>6</v>
      </c>
      <c r="L277" s="15" t="e">
        <f>+F277*F277/E277/( 1- J277*COS(K278))</f>
        <v>#DIV/0!</v>
      </c>
      <c r="M277" s="14" t="e">
        <f t="shared" si="88"/>
        <v>#DIV/0!</v>
      </c>
      <c r="N277" s="49"/>
      <c r="O277" s="238">
        <f t="shared" si="89"/>
        <v>0</v>
      </c>
      <c r="P277" s="5" t="e">
        <f t="shared" si="87"/>
        <v>#DIV/0!</v>
      </c>
      <c r="Q277" s="5" t="e">
        <f t="shared" si="87"/>
        <v>#DIV/0!</v>
      </c>
      <c r="R277" s="5" t="e">
        <f t="shared" si="87"/>
        <v>#DIV/0!</v>
      </c>
      <c r="S277" s="5" t="e">
        <f t="shared" si="87"/>
        <v>#DIV/0!</v>
      </c>
      <c r="T277" s="5" t="e">
        <f t="shared" si="87"/>
        <v>#DIV/0!</v>
      </c>
      <c r="U277" s="5" t="e">
        <f t="shared" si="87"/>
        <v>#DIV/0!</v>
      </c>
      <c r="V277" s="5" t="e">
        <f t="shared" si="84"/>
        <v>#DIV/0!</v>
      </c>
      <c r="W277" s="5" t="e">
        <f t="shared" si="84"/>
        <v>#DIV/0!</v>
      </c>
      <c r="X277" s="5" t="e">
        <f t="shared" si="84"/>
        <v>#DIV/0!</v>
      </c>
      <c r="Y277" s="5" t="e">
        <f t="shared" si="85"/>
        <v>#DIV/0!</v>
      </c>
      <c r="Z277" s="5" t="e">
        <f t="shared" si="86"/>
        <v>#DIV/0!</v>
      </c>
      <c r="AA277" s="5" t="e">
        <f t="shared" si="86"/>
        <v>#DIV/0!</v>
      </c>
      <c r="AM277" s="6"/>
      <c r="AN277" s="6"/>
    </row>
    <row r="278" spans="2:40" s="5" customFormat="1" ht="20.100000000000001" hidden="1" customHeight="1">
      <c r="B278" s="26"/>
      <c r="C278" s="27">
        <f>3.14/180*C277</f>
        <v>0</v>
      </c>
      <c r="D278" s="27">
        <f>3.14/180*D277</f>
        <v>0.10466666666666669</v>
      </c>
      <c r="E278" s="28"/>
      <c r="F278" s="28"/>
      <c r="G278" s="28"/>
      <c r="H278" s="28"/>
      <c r="I278" s="28"/>
      <c r="J278" s="28"/>
      <c r="K278" s="28">
        <f>(3.14/180)*K277</f>
        <v>0.10466666666666669</v>
      </c>
      <c r="L278" s="14"/>
      <c r="M278" s="14" t="e">
        <f t="shared" si="88"/>
        <v>#DIV/0!</v>
      </c>
      <c r="N278" s="49"/>
      <c r="O278" s="238"/>
      <c r="P278" s="5" t="e">
        <f t="shared" si="87"/>
        <v>#DIV/0!</v>
      </c>
      <c r="Q278" s="5" t="e">
        <f t="shared" si="87"/>
        <v>#DIV/0!</v>
      </c>
      <c r="R278" s="5" t="e">
        <f t="shared" si="87"/>
        <v>#DIV/0!</v>
      </c>
      <c r="S278" s="5" t="e">
        <f t="shared" si="87"/>
        <v>#DIV/0!</v>
      </c>
      <c r="T278" s="5" t="e">
        <f t="shared" si="87"/>
        <v>#DIV/0!</v>
      </c>
      <c r="U278" s="5" t="e">
        <f t="shared" si="87"/>
        <v>#DIV/0!</v>
      </c>
      <c r="V278" s="5" t="e">
        <f t="shared" si="84"/>
        <v>#DIV/0!</v>
      </c>
      <c r="W278" s="5" t="e">
        <f t="shared" si="84"/>
        <v>#DIV/0!</v>
      </c>
      <c r="X278" s="5" t="e">
        <f t="shared" si="84"/>
        <v>#DIV/0!</v>
      </c>
      <c r="Y278" s="5" t="e">
        <f t="shared" si="85"/>
        <v>#DIV/0!</v>
      </c>
      <c r="Z278" s="5" t="e">
        <f t="shared" si="86"/>
        <v>#DIV/0!</v>
      </c>
      <c r="AA278" s="5" t="e">
        <f t="shared" si="86"/>
        <v>#DIV/0!</v>
      </c>
      <c r="AM278" s="6"/>
      <c r="AN278" s="6"/>
    </row>
    <row r="279" spans="2:40" s="5" customFormat="1" ht="20.100000000000001" hidden="1" customHeight="1">
      <c r="B279" s="15"/>
      <c r="C279" s="13"/>
      <c r="D279" s="13"/>
      <c r="E279" s="13"/>
      <c r="F279" s="13"/>
      <c r="G279" s="13"/>
      <c r="H279" s="13"/>
      <c r="I279" s="13"/>
      <c r="J279" s="13"/>
      <c r="K279" s="15"/>
      <c r="L279" s="14"/>
      <c r="M279" s="14" t="e">
        <f t="shared" si="88"/>
        <v>#DIV/0!</v>
      </c>
      <c r="N279" s="49"/>
      <c r="O279" s="238"/>
      <c r="P279" s="5" t="e">
        <f t="shared" si="87"/>
        <v>#DIV/0!</v>
      </c>
      <c r="Q279" s="5" t="e">
        <f t="shared" si="87"/>
        <v>#DIV/0!</v>
      </c>
      <c r="R279" s="5" t="e">
        <f t="shared" si="87"/>
        <v>#DIV/0!</v>
      </c>
      <c r="S279" s="5" t="e">
        <f t="shared" si="87"/>
        <v>#DIV/0!</v>
      </c>
      <c r="T279" s="5" t="e">
        <f t="shared" si="87"/>
        <v>#DIV/0!</v>
      </c>
      <c r="U279" s="5" t="e">
        <f t="shared" si="87"/>
        <v>#DIV/0!</v>
      </c>
      <c r="V279" s="5" t="e">
        <f t="shared" si="84"/>
        <v>#DIV/0!</v>
      </c>
      <c r="W279" s="5" t="e">
        <f t="shared" si="84"/>
        <v>#DIV/0!</v>
      </c>
      <c r="X279" s="5" t="e">
        <f t="shared" si="84"/>
        <v>#DIV/0!</v>
      </c>
      <c r="Y279" s="5" t="e">
        <f t="shared" si="85"/>
        <v>#DIV/0!</v>
      </c>
      <c r="Z279" s="5" t="e">
        <f t="shared" si="86"/>
        <v>#DIV/0!</v>
      </c>
      <c r="AA279" s="5" t="e">
        <f t="shared" si="86"/>
        <v>#DIV/0!</v>
      </c>
      <c r="AM279" s="6"/>
      <c r="AN279" s="6"/>
    </row>
    <row r="280" spans="2:40" s="5" customFormat="1" ht="20.100000000000001" hidden="1" customHeight="1">
      <c r="B280" s="22" t="str">
        <f>+$B$11</f>
        <v xml:space="preserve"> Α' ΠΛΑΝΗΤΗΣ</v>
      </c>
      <c r="C280" s="15">
        <f>+$C$11</f>
        <v>0</v>
      </c>
      <c r="D280" s="13">
        <f>+D275+1</f>
        <v>7</v>
      </c>
      <c r="E280" s="15">
        <f>+(H280+I280)/2</f>
        <v>0</v>
      </c>
      <c r="F280" s="15">
        <f>+SQRT(E280*E280-G280*G280)</f>
        <v>0</v>
      </c>
      <c r="G280" s="15">
        <f>+(-H280+I280)/2</f>
        <v>0</v>
      </c>
      <c r="H280" s="15">
        <f>+$J$40</f>
        <v>0</v>
      </c>
      <c r="I280" s="15">
        <f>+$J$39</f>
        <v>0</v>
      </c>
      <c r="J280" s="15">
        <f>+$D$22</f>
        <v>0</v>
      </c>
      <c r="K280" s="15">
        <f>+ABS( C280-D280)</f>
        <v>7</v>
      </c>
      <c r="L280" s="15" t="e">
        <f>(+F280*F280/E280)/( 1- J280*COS(K281))</f>
        <v>#DIV/0!</v>
      </c>
      <c r="M280" s="14" t="e">
        <f t="shared" si="88"/>
        <v>#DIV/0!</v>
      </c>
      <c r="N280" s="49"/>
      <c r="O280" s="238">
        <f t="shared" si="89"/>
        <v>0</v>
      </c>
      <c r="P280" s="5" t="e">
        <f t="shared" si="87"/>
        <v>#DIV/0!</v>
      </c>
      <c r="Q280" s="5" t="e">
        <f t="shared" si="87"/>
        <v>#DIV/0!</v>
      </c>
      <c r="R280" s="5" t="e">
        <f t="shared" si="87"/>
        <v>#DIV/0!</v>
      </c>
      <c r="S280" s="5" t="e">
        <f t="shared" si="87"/>
        <v>#DIV/0!</v>
      </c>
      <c r="T280" s="5" t="e">
        <f t="shared" si="87"/>
        <v>#DIV/0!</v>
      </c>
      <c r="U280" s="5" t="e">
        <f t="shared" si="87"/>
        <v>#DIV/0!</v>
      </c>
      <c r="V280" s="5" t="e">
        <f t="shared" si="84"/>
        <v>#DIV/0!</v>
      </c>
      <c r="W280" s="5" t="e">
        <f t="shared" si="84"/>
        <v>#DIV/0!</v>
      </c>
      <c r="X280" s="5" t="e">
        <f t="shared" si="84"/>
        <v>#DIV/0!</v>
      </c>
      <c r="Y280" s="5" t="e">
        <f t="shared" si="85"/>
        <v>#DIV/0!</v>
      </c>
      <c r="Z280" s="5" t="e">
        <f t="shared" si="86"/>
        <v>#DIV/0!</v>
      </c>
      <c r="AA280" s="5" t="e">
        <f t="shared" si="86"/>
        <v>#DIV/0!</v>
      </c>
      <c r="AM280" s="6"/>
      <c r="AN280" s="6"/>
    </row>
    <row r="281" spans="2:40" s="5" customFormat="1" ht="20.100000000000001" hidden="1" customHeight="1">
      <c r="B281" s="23" t="s">
        <v>32</v>
      </c>
      <c r="C281" s="24">
        <f>3.14/180*C280</f>
        <v>0</v>
      </c>
      <c r="D281" s="24">
        <v>7</v>
      </c>
      <c r="E281" s="25"/>
      <c r="F281" s="25"/>
      <c r="G281" s="25"/>
      <c r="H281" s="25"/>
      <c r="I281" s="25"/>
      <c r="J281" s="25"/>
      <c r="K281" s="25">
        <f>(3.14/180)*K280</f>
        <v>0.12211111111111113</v>
      </c>
      <c r="L281" s="14"/>
      <c r="M281" s="14" t="e">
        <f t="shared" si="88"/>
        <v>#DIV/0!</v>
      </c>
      <c r="N281" s="49"/>
      <c r="O281" s="238" t="e">
        <f t="shared" si="89"/>
        <v>#DIV/0!</v>
      </c>
      <c r="P281" s="5" t="e">
        <f t="shared" si="87"/>
        <v>#DIV/0!</v>
      </c>
      <c r="Q281" s="5" t="e">
        <f t="shared" si="87"/>
        <v>#DIV/0!</v>
      </c>
      <c r="R281" s="5" t="e">
        <f t="shared" si="87"/>
        <v>#DIV/0!</v>
      </c>
      <c r="S281" s="5" t="e">
        <f t="shared" ref="S281:X333" si="90">IF(AND(E281=MIN($B281:$M281),E281=MIN($O$176:$O$234)),AE280,0)</f>
        <v>#DIV/0!</v>
      </c>
      <c r="T281" s="5" t="e">
        <f t="shared" si="90"/>
        <v>#DIV/0!</v>
      </c>
      <c r="U281" s="5" t="e">
        <f t="shared" si="90"/>
        <v>#DIV/0!</v>
      </c>
      <c r="V281" s="5" t="e">
        <f t="shared" si="84"/>
        <v>#DIV/0!</v>
      </c>
      <c r="W281" s="5" t="e">
        <f t="shared" si="84"/>
        <v>#DIV/0!</v>
      </c>
      <c r="X281" s="5" t="e">
        <f t="shared" si="84"/>
        <v>#DIV/0!</v>
      </c>
      <c r="Y281" s="5" t="e">
        <f t="shared" si="85"/>
        <v>#DIV/0!</v>
      </c>
      <c r="Z281" s="5" t="e">
        <f t="shared" si="86"/>
        <v>#DIV/0!</v>
      </c>
      <c r="AA281" s="5" t="e">
        <f t="shared" si="86"/>
        <v>#DIV/0!</v>
      </c>
      <c r="AM281" s="6"/>
      <c r="AN281" s="6"/>
    </row>
    <row r="282" spans="2:40" s="5" customFormat="1" ht="20.100000000000001" hidden="1" customHeight="1">
      <c r="B282" s="22" t="str">
        <f>+$B$13</f>
        <v xml:space="preserve"> Β' ΠΛΑΝΗΤΗΣ</v>
      </c>
      <c r="C282" s="15">
        <f>+$C$13</f>
        <v>0</v>
      </c>
      <c r="D282" s="13">
        <f>+D277+1</f>
        <v>7</v>
      </c>
      <c r="E282" s="15">
        <f>+(H282+I282)/2</f>
        <v>0</v>
      </c>
      <c r="F282" s="15">
        <f>+SQRT(E282*E282-G282*G282)</f>
        <v>0</v>
      </c>
      <c r="G282" s="15">
        <f>+(-H282+I282)/2</f>
        <v>0</v>
      </c>
      <c r="H282" s="15">
        <f>+$J$42</f>
        <v>0</v>
      </c>
      <c r="I282" s="15">
        <f>+$J$41</f>
        <v>0</v>
      </c>
      <c r="J282" s="15">
        <f>+$D$24</f>
        <v>0</v>
      </c>
      <c r="K282" s="15">
        <f>+ABS( C282-D282)</f>
        <v>7</v>
      </c>
      <c r="L282" s="15" t="e">
        <f>+F282*F282/E282/( 1- J282*COS(K283))</f>
        <v>#DIV/0!</v>
      </c>
      <c r="M282" s="14" t="e">
        <f t="shared" si="88"/>
        <v>#DIV/0!</v>
      </c>
      <c r="N282" s="49"/>
      <c r="O282" s="238">
        <f t="shared" si="89"/>
        <v>0</v>
      </c>
      <c r="P282" s="5" t="e">
        <f t="shared" ref="P282:U345" si="91">IF(AND(B282=MIN($B282:$M282),B282=MIN($O$176:$O$234)),AB281,0)</f>
        <v>#DIV/0!</v>
      </c>
      <c r="Q282" s="5" t="e">
        <f t="shared" si="91"/>
        <v>#DIV/0!</v>
      </c>
      <c r="R282" s="5" t="e">
        <f t="shared" si="91"/>
        <v>#DIV/0!</v>
      </c>
      <c r="S282" s="5" t="e">
        <f t="shared" si="90"/>
        <v>#DIV/0!</v>
      </c>
      <c r="T282" s="5" t="e">
        <f t="shared" si="90"/>
        <v>#DIV/0!</v>
      </c>
      <c r="U282" s="5" t="e">
        <f t="shared" si="90"/>
        <v>#DIV/0!</v>
      </c>
      <c r="V282" s="5" t="e">
        <f t="shared" si="84"/>
        <v>#DIV/0!</v>
      </c>
      <c r="W282" s="5" t="e">
        <f t="shared" si="84"/>
        <v>#DIV/0!</v>
      </c>
      <c r="X282" s="5" t="e">
        <f t="shared" si="84"/>
        <v>#DIV/0!</v>
      </c>
      <c r="Y282" s="5" t="e">
        <f t="shared" si="85"/>
        <v>#DIV/0!</v>
      </c>
      <c r="Z282" s="5" t="e">
        <f t="shared" si="86"/>
        <v>#DIV/0!</v>
      </c>
      <c r="AA282" s="5" t="e">
        <f t="shared" si="86"/>
        <v>#DIV/0!</v>
      </c>
      <c r="AM282" s="6"/>
      <c r="AN282" s="6"/>
    </row>
    <row r="283" spans="2:40" s="5" customFormat="1" ht="20.100000000000001" hidden="1" customHeight="1">
      <c r="B283" s="26"/>
      <c r="C283" s="27">
        <f>3.14/180*C282</f>
        <v>0</v>
      </c>
      <c r="D283" s="27">
        <f>3.14/180*D282</f>
        <v>0.12211111111111113</v>
      </c>
      <c r="E283" s="28"/>
      <c r="F283" s="28"/>
      <c r="G283" s="28"/>
      <c r="H283" s="28"/>
      <c r="I283" s="28"/>
      <c r="J283" s="28"/>
      <c r="K283" s="28">
        <f>(3.14/180)*K282</f>
        <v>0.12211111111111113</v>
      </c>
      <c r="L283" s="14"/>
      <c r="M283" s="14" t="e">
        <f t="shared" si="88"/>
        <v>#DIV/0!</v>
      </c>
      <c r="N283" s="49"/>
      <c r="O283" s="238"/>
      <c r="P283" s="5" t="e">
        <f t="shared" si="91"/>
        <v>#DIV/0!</v>
      </c>
      <c r="Q283" s="5" t="e">
        <f t="shared" si="91"/>
        <v>#DIV/0!</v>
      </c>
      <c r="R283" s="5" t="e">
        <f t="shared" si="91"/>
        <v>#DIV/0!</v>
      </c>
      <c r="S283" s="5" t="e">
        <f t="shared" si="90"/>
        <v>#DIV/0!</v>
      </c>
      <c r="T283" s="5" t="e">
        <f t="shared" si="90"/>
        <v>#DIV/0!</v>
      </c>
      <c r="U283" s="5" t="e">
        <f t="shared" si="90"/>
        <v>#DIV/0!</v>
      </c>
      <c r="V283" s="5" t="e">
        <f t="shared" si="84"/>
        <v>#DIV/0!</v>
      </c>
      <c r="W283" s="5" t="e">
        <f t="shared" si="84"/>
        <v>#DIV/0!</v>
      </c>
      <c r="X283" s="5" t="e">
        <f t="shared" si="84"/>
        <v>#DIV/0!</v>
      </c>
      <c r="Y283" s="5" t="e">
        <f t="shared" si="85"/>
        <v>#DIV/0!</v>
      </c>
      <c r="Z283" s="5" t="e">
        <f t="shared" si="86"/>
        <v>#DIV/0!</v>
      </c>
      <c r="AA283" s="5" t="e">
        <f t="shared" si="86"/>
        <v>#DIV/0!</v>
      </c>
      <c r="AM283" s="6"/>
      <c r="AN283" s="6"/>
    </row>
    <row r="284" spans="2:40" s="5" customFormat="1" ht="20.100000000000001" hidden="1" customHeight="1">
      <c r="B284" s="15"/>
      <c r="C284" s="13"/>
      <c r="D284" s="13"/>
      <c r="E284" s="13"/>
      <c r="F284" s="13"/>
      <c r="G284" s="13"/>
      <c r="H284" s="13"/>
      <c r="I284" s="13"/>
      <c r="J284" s="13"/>
      <c r="K284" s="15"/>
      <c r="L284" s="14"/>
      <c r="M284" s="14" t="e">
        <f t="shared" si="88"/>
        <v>#DIV/0!</v>
      </c>
      <c r="N284" s="49"/>
      <c r="O284" s="238"/>
      <c r="P284" s="5" t="e">
        <f t="shared" si="91"/>
        <v>#DIV/0!</v>
      </c>
      <c r="Q284" s="5" t="e">
        <f t="shared" si="91"/>
        <v>#DIV/0!</v>
      </c>
      <c r="R284" s="5" t="e">
        <f t="shared" si="91"/>
        <v>#DIV/0!</v>
      </c>
      <c r="S284" s="5" t="e">
        <f t="shared" si="90"/>
        <v>#DIV/0!</v>
      </c>
      <c r="T284" s="5" t="e">
        <f t="shared" si="90"/>
        <v>#DIV/0!</v>
      </c>
      <c r="U284" s="5" t="e">
        <f t="shared" si="90"/>
        <v>#DIV/0!</v>
      </c>
      <c r="V284" s="5" t="e">
        <f t="shared" si="84"/>
        <v>#DIV/0!</v>
      </c>
      <c r="W284" s="5" t="e">
        <f t="shared" si="84"/>
        <v>#DIV/0!</v>
      </c>
      <c r="X284" s="5" t="e">
        <f t="shared" si="84"/>
        <v>#DIV/0!</v>
      </c>
      <c r="Y284" s="5" t="e">
        <f t="shared" si="85"/>
        <v>#DIV/0!</v>
      </c>
      <c r="Z284" s="5" t="e">
        <f t="shared" si="86"/>
        <v>#DIV/0!</v>
      </c>
      <c r="AA284" s="5" t="e">
        <f t="shared" si="86"/>
        <v>#DIV/0!</v>
      </c>
      <c r="AM284" s="6"/>
      <c r="AN284" s="6"/>
    </row>
    <row r="285" spans="2:40" s="5" customFormat="1" ht="20.100000000000001" hidden="1" customHeight="1">
      <c r="B285" s="22" t="str">
        <f>+$B$11</f>
        <v xml:space="preserve"> Α' ΠΛΑΝΗΤΗΣ</v>
      </c>
      <c r="C285" s="15">
        <f>+$C$11</f>
        <v>0</v>
      </c>
      <c r="D285" s="13">
        <f>+D280+1</f>
        <v>8</v>
      </c>
      <c r="E285" s="15">
        <f>+(H285+I285)/2</f>
        <v>0</v>
      </c>
      <c r="F285" s="15">
        <f>+SQRT(E285*E285-G285*G285)</f>
        <v>0</v>
      </c>
      <c r="G285" s="15">
        <f>+(-H285+I285)/2</f>
        <v>0</v>
      </c>
      <c r="H285" s="15">
        <f>+$J$40</f>
        <v>0</v>
      </c>
      <c r="I285" s="15">
        <f>+$J$39</f>
        <v>0</v>
      </c>
      <c r="J285" s="15">
        <f>+$D$22</f>
        <v>0</v>
      </c>
      <c r="K285" s="15">
        <f>+ABS( C285-D285)</f>
        <v>8</v>
      </c>
      <c r="L285" s="15" t="e">
        <f>(+F285*F285/E285)/( 1- J285*COS(K286))</f>
        <v>#DIV/0!</v>
      </c>
      <c r="M285" s="14" t="e">
        <f t="shared" si="88"/>
        <v>#DIV/0!</v>
      </c>
      <c r="N285" s="49"/>
      <c r="O285" s="238">
        <f t="shared" si="89"/>
        <v>0</v>
      </c>
      <c r="P285" s="5" t="e">
        <f t="shared" si="91"/>
        <v>#DIV/0!</v>
      </c>
      <c r="Q285" s="5" t="e">
        <f t="shared" si="91"/>
        <v>#DIV/0!</v>
      </c>
      <c r="R285" s="5" t="e">
        <f t="shared" si="91"/>
        <v>#DIV/0!</v>
      </c>
      <c r="S285" s="5" t="e">
        <f t="shared" si="90"/>
        <v>#DIV/0!</v>
      </c>
      <c r="T285" s="5" t="e">
        <f t="shared" si="90"/>
        <v>#DIV/0!</v>
      </c>
      <c r="U285" s="5" t="e">
        <f t="shared" si="90"/>
        <v>#DIV/0!</v>
      </c>
      <c r="V285" s="5" t="e">
        <f t="shared" si="84"/>
        <v>#DIV/0!</v>
      </c>
      <c r="W285" s="5" t="e">
        <f t="shared" si="84"/>
        <v>#DIV/0!</v>
      </c>
      <c r="X285" s="5" t="e">
        <f t="shared" si="84"/>
        <v>#DIV/0!</v>
      </c>
      <c r="Y285" s="5" t="e">
        <f t="shared" si="85"/>
        <v>#DIV/0!</v>
      </c>
      <c r="Z285" s="5" t="e">
        <f t="shared" si="86"/>
        <v>#DIV/0!</v>
      </c>
      <c r="AA285" s="5" t="e">
        <f t="shared" si="86"/>
        <v>#DIV/0!</v>
      </c>
      <c r="AM285" s="6"/>
      <c r="AN285" s="6"/>
    </row>
    <row r="286" spans="2:40" s="5" customFormat="1" ht="20.100000000000001" hidden="1" customHeight="1">
      <c r="B286" s="23" t="s">
        <v>32</v>
      </c>
      <c r="C286" s="24">
        <f>3.14/180*C285</f>
        <v>0</v>
      </c>
      <c r="D286" s="24">
        <v>8</v>
      </c>
      <c r="E286" s="25"/>
      <c r="F286" s="25"/>
      <c r="G286" s="25"/>
      <c r="H286" s="25"/>
      <c r="I286" s="25"/>
      <c r="J286" s="25"/>
      <c r="K286" s="25">
        <f>(3.14/180)*K285</f>
        <v>0.13955555555555557</v>
      </c>
      <c r="L286" s="14"/>
      <c r="M286" s="14" t="e">
        <f t="shared" si="88"/>
        <v>#DIV/0!</v>
      </c>
      <c r="N286" s="49"/>
      <c r="O286" s="238" t="e">
        <f t="shared" si="89"/>
        <v>#DIV/0!</v>
      </c>
      <c r="P286" s="5" t="e">
        <f t="shared" si="91"/>
        <v>#DIV/0!</v>
      </c>
      <c r="Q286" s="5" t="e">
        <f t="shared" si="91"/>
        <v>#DIV/0!</v>
      </c>
      <c r="R286" s="5" t="e">
        <f t="shared" si="91"/>
        <v>#DIV/0!</v>
      </c>
      <c r="S286" s="5" t="e">
        <f t="shared" si="90"/>
        <v>#DIV/0!</v>
      </c>
      <c r="T286" s="5" t="e">
        <f t="shared" si="90"/>
        <v>#DIV/0!</v>
      </c>
      <c r="U286" s="5" t="e">
        <f t="shared" si="90"/>
        <v>#DIV/0!</v>
      </c>
      <c r="V286" s="5" t="e">
        <f t="shared" si="84"/>
        <v>#DIV/0!</v>
      </c>
      <c r="W286" s="5" t="e">
        <f t="shared" si="84"/>
        <v>#DIV/0!</v>
      </c>
      <c r="X286" s="5" t="e">
        <f t="shared" si="84"/>
        <v>#DIV/0!</v>
      </c>
      <c r="Y286" s="5" t="e">
        <f t="shared" si="85"/>
        <v>#DIV/0!</v>
      </c>
      <c r="Z286" s="5" t="e">
        <f t="shared" si="86"/>
        <v>#DIV/0!</v>
      </c>
      <c r="AA286" s="5" t="e">
        <f t="shared" si="86"/>
        <v>#DIV/0!</v>
      </c>
      <c r="AM286" s="6"/>
      <c r="AN286" s="6"/>
    </row>
    <row r="287" spans="2:40" s="5" customFormat="1" ht="20.100000000000001" hidden="1" customHeight="1">
      <c r="B287" s="22" t="str">
        <f>+$B$13</f>
        <v xml:space="preserve"> Β' ΠΛΑΝΗΤΗΣ</v>
      </c>
      <c r="C287" s="15">
        <f>+$C$13</f>
        <v>0</v>
      </c>
      <c r="D287" s="13">
        <f>+D282+1</f>
        <v>8</v>
      </c>
      <c r="E287" s="15">
        <f>+(H287+I287)/2</f>
        <v>0</v>
      </c>
      <c r="F287" s="15">
        <f>+SQRT(E287*E287-G287*G287)</f>
        <v>0</v>
      </c>
      <c r="G287" s="15">
        <f>+(-H287+I287)/2</f>
        <v>0</v>
      </c>
      <c r="H287" s="15">
        <f>+$J$42</f>
        <v>0</v>
      </c>
      <c r="I287" s="15">
        <f>+$J$41</f>
        <v>0</v>
      </c>
      <c r="J287" s="15">
        <f>+$D$24</f>
        <v>0</v>
      </c>
      <c r="K287" s="15">
        <f>+ABS( C287-D287)</f>
        <v>8</v>
      </c>
      <c r="L287" s="15" t="e">
        <f>+F287*F287/E287/( 1- J287*COS(K288))</f>
        <v>#DIV/0!</v>
      </c>
      <c r="M287" s="14" t="e">
        <f t="shared" si="88"/>
        <v>#DIV/0!</v>
      </c>
      <c r="N287" s="49"/>
      <c r="O287" s="238">
        <f t="shared" si="89"/>
        <v>0</v>
      </c>
      <c r="P287" s="5" t="e">
        <f t="shared" si="91"/>
        <v>#DIV/0!</v>
      </c>
      <c r="Q287" s="5" t="e">
        <f t="shared" si="91"/>
        <v>#DIV/0!</v>
      </c>
      <c r="R287" s="5" t="e">
        <f t="shared" si="91"/>
        <v>#DIV/0!</v>
      </c>
      <c r="S287" s="5" t="e">
        <f t="shared" si="90"/>
        <v>#DIV/0!</v>
      </c>
      <c r="T287" s="5" t="e">
        <f t="shared" si="90"/>
        <v>#DIV/0!</v>
      </c>
      <c r="U287" s="5" t="e">
        <f t="shared" si="90"/>
        <v>#DIV/0!</v>
      </c>
      <c r="V287" s="5" t="e">
        <f t="shared" si="84"/>
        <v>#DIV/0!</v>
      </c>
      <c r="W287" s="5" t="e">
        <f t="shared" si="84"/>
        <v>#DIV/0!</v>
      </c>
      <c r="X287" s="5" t="e">
        <f t="shared" si="84"/>
        <v>#DIV/0!</v>
      </c>
      <c r="Y287" s="5" t="e">
        <f t="shared" si="85"/>
        <v>#DIV/0!</v>
      </c>
      <c r="Z287" s="5" t="e">
        <f t="shared" si="86"/>
        <v>#DIV/0!</v>
      </c>
      <c r="AA287" s="5" t="e">
        <f t="shared" si="86"/>
        <v>#DIV/0!</v>
      </c>
      <c r="AM287" s="6"/>
      <c r="AN287" s="6"/>
    </row>
    <row r="288" spans="2:40" s="5" customFormat="1" ht="20.100000000000001" hidden="1" customHeight="1">
      <c r="B288" s="26"/>
      <c r="C288" s="27">
        <f>3.14/180*C287</f>
        <v>0</v>
      </c>
      <c r="D288" s="27">
        <f>3.14/180*D287</f>
        <v>0.13955555555555557</v>
      </c>
      <c r="E288" s="28"/>
      <c r="F288" s="28"/>
      <c r="G288" s="28"/>
      <c r="H288" s="28"/>
      <c r="I288" s="28"/>
      <c r="J288" s="28"/>
      <c r="K288" s="28">
        <f>(3.14/180)*K287</f>
        <v>0.13955555555555557</v>
      </c>
      <c r="L288" s="14"/>
      <c r="M288" s="14" t="e">
        <f t="shared" si="88"/>
        <v>#DIV/0!</v>
      </c>
      <c r="N288" s="49"/>
      <c r="O288" s="238"/>
      <c r="P288" s="5" t="e">
        <f t="shared" si="91"/>
        <v>#DIV/0!</v>
      </c>
      <c r="Q288" s="5" t="e">
        <f t="shared" si="91"/>
        <v>#DIV/0!</v>
      </c>
      <c r="R288" s="5" t="e">
        <f t="shared" si="91"/>
        <v>#DIV/0!</v>
      </c>
      <c r="S288" s="5" t="e">
        <f t="shared" si="90"/>
        <v>#DIV/0!</v>
      </c>
      <c r="T288" s="5" t="e">
        <f t="shared" si="90"/>
        <v>#DIV/0!</v>
      </c>
      <c r="U288" s="5" t="e">
        <f t="shared" si="90"/>
        <v>#DIV/0!</v>
      </c>
      <c r="V288" s="5" t="e">
        <f t="shared" si="84"/>
        <v>#DIV/0!</v>
      </c>
      <c r="W288" s="5" t="e">
        <f t="shared" si="84"/>
        <v>#DIV/0!</v>
      </c>
      <c r="X288" s="5" t="e">
        <f t="shared" si="84"/>
        <v>#DIV/0!</v>
      </c>
      <c r="Y288" s="5" t="e">
        <f t="shared" si="85"/>
        <v>#DIV/0!</v>
      </c>
      <c r="Z288" s="5" t="e">
        <f t="shared" si="86"/>
        <v>#DIV/0!</v>
      </c>
      <c r="AA288" s="5" t="e">
        <f t="shared" si="86"/>
        <v>#DIV/0!</v>
      </c>
      <c r="AM288" s="6"/>
      <c r="AN288" s="6"/>
    </row>
    <row r="289" spans="2:40" s="5" customFormat="1" ht="20.100000000000001" hidden="1" customHeight="1">
      <c r="B289" s="15"/>
      <c r="C289" s="13"/>
      <c r="D289" s="13"/>
      <c r="E289" s="13"/>
      <c r="F289" s="13"/>
      <c r="G289" s="13"/>
      <c r="H289" s="13"/>
      <c r="I289" s="13"/>
      <c r="J289" s="13"/>
      <c r="K289" s="15"/>
      <c r="L289" s="14"/>
      <c r="M289" s="14" t="e">
        <f t="shared" si="88"/>
        <v>#DIV/0!</v>
      </c>
      <c r="N289" s="49"/>
      <c r="O289" s="238"/>
      <c r="P289" s="5" t="e">
        <f t="shared" si="91"/>
        <v>#DIV/0!</v>
      </c>
      <c r="Q289" s="5" t="e">
        <f t="shared" si="91"/>
        <v>#DIV/0!</v>
      </c>
      <c r="R289" s="5" t="e">
        <f t="shared" si="91"/>
        <v>#DIV/0!</v>
      </c>
      <c r="S289" s="5" t="e">
        <f t="shared" si="90"/>
        <v>#DIV/0!</v>
      </c>
      <c r="T289" s="5" t="e">
        <f t="shared" si="90"/>
        <v>#DIV/0!</v>
      </c>
      <c r="U289" s="5" t="e">
        <f t="shared" si="90"/>
        <v>#DIV/0!</v>
      </c>
      <c r="V289" s="5" t="e">
        <f t="shared" si="84"/>
        <v>#DIV/0!</v>
      </c>
      <c r="W289" s="5" t="e">
        <f t="shared" si="84"/>
        <v>#DIV/0!</v>
      </c>
      <c r="X289" s="5" t="e">
        <f t="shared" si="84"/>
        <v>#DIV/0!</v>
      </c>
      <c r="Y289" s="5" t="e">
        <f t="shared" si="85"/>
        <v>#DIV/0!</v>
      </c>
      <c r="Z289" s="5" t="e">
        <f t="shared" si="86"/>
        <v>#DIV/0!</v>
      </c>
      <c r="AA289" s="5" t="e">
        <f t="shared" si="86"/>
        <v>#DIV/0!</v>
      </c>
      <c r="AM289" s="6"/>
      <c r="AN289" s="6"/>
    </row>
    <row r="290" spans="2:40" s="5" customFormat="1" ht="20.100000000000001" hidden="1" customHeight="1">
      <c r="B290" s="22" t="str">
        <f>+$B$11</f>
        <v xml:space="preserve"> Α' ΠΛΑΝΗΤΗΣ</v>
      </c>
      <c r="C290" s="15">
        <f>+$C$11</f>
        <v>0</v>
      </c>
      <c r="D290" s="13">
        <f>+D285+1</f>
        <v>9</v>
      </c>
      <c r="E290" s="15">
        <f>+(H290+I290)/2</f>
        <v>0</v>
      </c>
      <c r="F290" s="15">
        <f>+SQRT(E290*E290-G290*G290)</f>
        <v>0</v>
      </c>
      <c r="G290" s="15">
        <f>+(-H290+I290)/2</f>
        <v>0</v>
      </c>
      <c r="H290" s="15">
        <f>+$J$40</f>
        <v>0</v>
      </c>
      <c r="I290" s="15">
        <f>+$J$39</f>
        <v>0</v>
      </c>
      <c r="J290" s="15">
        <f>+$D$22</f>
        <v>0</v>
      </c>
      <c r="K290" s="15">
        <f>+ABS( C290-D290)</f>
        <v>9</v>
      </c>
      <c r="L290" s="15" t="e">
        <f>(+F290*F290/E290)/( 1- J290*COS(K291))</f>
        <v>#DIV/0!</v>
      </c>
      <c r="M290" s="14" t="e">
        <f t="shared" si="88"/>
        <v>#DIV/0!</v>
      </c>
      <c r="N290" s="49"/>
      <c r="O290" s="238">
        <f t="shared" si="89"/>
        <v>0</v>
      </c>
      <c r="P290" s="5" t="e">
        <f t="shared" si="91"/>
        <v>#DIV/0!</v>
      </c>
      <c r="Q290" s="5" t="e">
        <f t="shared" si="91"/>
        <v>#DIV/0!</v>
      </c>
      <c r="R290" s="5" t="e">
        <f t="shared" si="91"/>
        <v>#DIV/0!</v>
      </c>
      <c r="S290" s="5" t="e">
        <f t="shared" si="90"/>
        <v>#DIV/0!</v>
      </c>
      <c r="T290" s="5" t="e">
        <f t="shared" si="90"/>
        <v>#DIV/0!</v>
      </c>
      <c r="U290" s="5" t="e">
        <f t="shared" si="90"/>
        <v>#DIV/0!</v>
      </c>
      <c r="V290" s="5" t="e">
        <f t="shared" si="84"/>
        <v>#DIV/0!</v>
      </c>
      <c r="W290" s="5" t="e">
        <f t="shared" si="84"/>
        <v>#DIV/0!</v>
      </c>
      <c r="X290" s="5" t="e">
        <f t="shared" si="84"/>
        <v>#DIV/0!</v>
      </c>
      <c r="Y290" s="5" t="e">
        <f t="shared" si="85"/>
        <v>#DIV/0!</v>
      </c>
      <c r="Z290" s="5" t="e">
        <f t="shared" si="86"/>
        <v>#DIV/0!</v>
      </c>
      <c r="AA290" s="5" t="e">
        <f t="shared" si="86"/>
        <v>#DIV/0!</v>
      </c>
      <c r="AM290" s="6"/>
      <c r="AN290" s="6"/>
    </row>
    <row r="291" spans="2:40" s="5" customFormat="1" ht="20.100000000000001" hidden="1" customHeight="1">
      <c r="B291" s="23" t="s">
        <v>32</v>
      </c>
      <c r="C291" s="24">
        <f>3.14/180*C290</f>
        <v>0</v>
      </c>
      <c r="D291" s="24">
        <v>9</v>
      </c>
      <c r="E291" s="25"/>
      <c r="F291" s="25"/>
      <c r="G291" s="25"/>
      <c r="H291" s="25"/>
      <c r="I291" s="25"/>
      <c r="J291" s="25"/>
      <c r="K291" s="25">
        <f>(3.14/180)*K290</f>
        <v>0.15700000000000003</v>
      </c>
      <c r="L291" s="14"/>
      <c r="M291" s="14" t="e">
        <f t="shared" si="88"/>
        <v>#DIV/0!</v>
      </c>
      <c r="N291" s="49"/>
      <c r="O291" s="238" t="e">
        <f t="shared" si="89"/>
        <v>#DIV/0!</v>
      </c>
      <c r="P291" s="5" t="e">
        <f t="shared" si="91"/>
        <v>#DIV/0!</v>
      </c>
      <c r="Q291" s="5" t="e">
        <f t="shared" si="91"/>
        <v>#DIV/0!</v>
      </c>
      <c r="R291" s="5" t="e">
        <f t="shared" si="91"/>
        <v>#DIV/0!</v>
      </c>
      <c r="S291" s="5" t="e">
        <f t="shared" si="90"/>
        <v>#DIV/0!</v>
      </c>
      <c r="T291" s="5" t="e">
        <f t="shared" si="90"/>
        <v>#DIV/0!</v>
      </c>
      <c r="U291" s="5" t="e">
        <f t="shared" si="90"/>
        <v>#DIV/0!</v>
      </c>
      <c r="V291" s="5" t="e">
        <f t="shared" si="84"/>
        <v>#DIV/0!</v>
      </c>
      <c r="W291" s="5" t="e">
        <f t="shared" si="84"/>
        <v>#DIV/0!</v>
      </c>
      <c r="X291" s="5" t="e">
        <f t="shared" si="84"/>
        <v>#DIV/0!</v>
      </c>
      <c r="Y291" s="5" t="e">
        <f t="shared" si="85"/>
        <v>#DIV/0!</v>
      </c>
      <c r="Z291" s="5" t="e">
        <f t="shared" si="86"/>
        <v>#DIV/0!</v>
      </c>
      <c r="AA291" s="5" t="e">
        <f t="shared" si="86"/>
        <v>#DIV/0!</v>
      </c>
      <c r="AM291" s="6"/>
      <c r="AN291" s="6"/>
    </row>
    <row r="292" spans="2:40" s="5" customFormat="1" ht="20.100000000000001" hidden="1" customHeight="1">
      <c r="B292" s="22" t="str">
        <f>+$B$13</f>
        <v xml:space="preserve"> Β' ΠΛΑΝΗΤΗΣ</v>
      </c>
      <c r="C292" s="15">
        <f>+$C$13</f>
        <v>0</v>
      </c>
      <c r="D292" s="13">
        <f>+D287+1</f>
        <v>9</v>
      </c>
      <c r="E292" s="15">
        <f>+(H292+I292)/2</f>
        <v>0</v>
      </c>
      <c r="F292" s="15">
        <f>+SQRT(E292*E292-G292*G292)</f>
        <v>0</v>
      </c>
      <c r="G292" s="15">
        <f>+(-H292+I292)/2</f>
        <v>0</v>
      </c>
      <c r="H292" s="15">
        <f>+$J$42</f>
        <v>0</v>
      </c>
      <c r="I292" s="15">
        <f>+$J$41</f>
        <v>0</v>
      </c>
      <c r="J292" s="15">
        <f>+$D$24</f>
        <v>0</v>
      </c>
      <c r="K292" s="15">
        <f>+ABS( C292-D292)</f>
        <v>9</v>
      </c>
      <c r="L292" s="15" t="e">
        <f>+F292*F292/E292/( 1- J292*COS(K293))</f>
        <v>#DIV/0!</v>
      </c>
      <c r="M292" s="14" t="e">
        <f t="shared" si="88"/>
        <v>#DIV/0!</v>
      </c>
      <c r="N292" s="49"/>
      <c r="O292" s="238">
        <f t="shared" si="89"/>
        <v>0</v>
      </c>
      <c r="P292" s="5" t="e">
        <f t="shared" si="91"/>
        <v>#DIV/0!</v>
      </c>
      <c r="Q292" s="5" t="e">
        <f t="shared" si="91"/>
        <v>#DIV/0!</v>
      </c>
      <c r="R292" s="5" t="e">
        <f t="shared" si="91"/>
        <v>#DIV/0!</v>
      </c>
      <c r="S292" s="5" t="e">
        <f t="shared" si="90"/>
        <v>#DIV/0!</v>
      </c>
      <c r="T292" s="5" t="e">
        <f t="shared" si="90"/>
        <v>#DIV/0!</v>
      </c>
      <c r="U292" s="5" t="e">
        <f t="shared" si="90"/>
        <v>#DIV/0!</v>
      </c>
      <c r="V292" s="5" t="e">
        <f t="shared" si="84"/>
        <v>#DIV/0!</v>
      </c>
      <c r="W292" s="5" t="e">
        <f t="shared" si="84"/>
        <v>#DIV/0!</v>
      </c>
      <c r="X292" s="5" t="e">
        <f t="shared" si="84"/>
        <v>#DIV/0!</v>
      </c>
      <c r="Y292" s="5" t="e">
        <f t="shared" si="85"/>
        <v>#DIV/0!</v>
      </c>
      <c r="Z292" s="5" t="e">
        <f t="shared" si="86"/>
        <v>#DIV/0!</v>
      </c>
      <c r="AA292" s="5" t="e">
        <f t="shared" si="86"/>
        <v>#DIV/0!</v>
      </c>
      <c r="AM292" s="6"/>
      <c r="AN292" s="6"/>
    </row>
    <row r="293" spans="2:40" s="5" customFormat="1" ht="20.100000000000001" hidden="1" customHeight="1">
      <c r="B293" s="26"/>
      <c r="C293" s="27">
        <f>3.14/180*C292</f>
        <v>0</v>
      </c>
      <c r="D293" s="27">
        <f>3.14/180*D292</f>
        <v>0.15700000000000003</v>
      </c>
      <c r="E293" s="28"/>
      <c r="F293" s="28"/>
      <c r="G293" s="28"/>
      <c r="H293" s="28"/>
      <c r="I293" s="28"/>
      <c r="J293" s="28"/>
      <c r="K293" s="28">
        <f>(3.14/180)*K292</f>
        <v>0.15700000000000003</v>
      </c>
      <c r="L293" s="14"/>
      <c r="M293" s="14" t="e">
        <f t="shared" si="88"/>
        <v>#DIV/0!</v>
      </c>
      <c r="N293" s="49"/>
      <c r="O293" s="238"/>
      <c r="P293" s="5" t="e">
        <f t="shared" si="91"/>
        <v>#DIV/0!</v>
      </c>
      <c r="Q293" s="5" t="e">
        <f t="shared" si="91"/>
        <v>#DIV/0!</v>
      </c>
      <c r="R293" s="5" t="e">
        <f t="shared" si="91"/>
        <v>#DIV/0!</v>
      </c>
      <c r="S293" s="5" t="e">
        <f t="shared" si="90"/>
        <v>#DIV/0!</v>
      </c>
      <c r="T293" s="5" t="e">
        <f t="shared" si="90"/>
        <v>#DIV/0!</v>
      </c>
      <c r="U293" s="5" t="e">
        <f t="shared" si="90"/>
        <v>#DIV/0!</v>
      </c>
      <c r="V293" s="5" t="e">
        <f t="shared" si="84"/>
        <v>#DIV/0!</v>
      </c>
      <c r="W293" s="5" t="e">
        <f t="shared" si="84"/>
        <v>#DIV/0!</v>
      </c>
      <c r="X293" s="5" t="e">
        <f t="shared" si="84"/>
        <v>#DIV/0!</v>
      </c>
      <c r="Y293" s="5" t="e">
        <f t="shared" si="85"/>
        <v>#DIV/0!</v>
      </c>
      <c r="Z293" s="5" t="e">
        <f t="shared" si="86"/>
        <v>#DIV/0!</v>
      </c>
      <c r="AA293" s="5" t="e">
        <f t="shared" si="86"/>
        <v>#DIV/0!</v>
      </c>
      <c r="AM293" s="6"/>
      <c r="AN293" s="6"/>
    </row>
    <row r="294" spans="2:40" s="5" customFormat="1" ht="20.100000000000001" hidden="1" customHeight="1">
      <c r="B294" s="15"/>
      <c r="C294" s="13"/>
      <c r="D294" s="13"/>
      <c r="E294" s="13"/>
      <c r="F294" s="13"/>
      <c r="G294" s="13"/>
      <c r="H294" s="13"/>
      <c r="I294" s="13"/>
      <c r="J294" s="13"/>
      <c r="K294" s="15"/>
      <c r="L294" s="14"/>
      <c r="M294" s="14" t="e">
        <f t="shared" si="88"/>
        <v>#DIV/0!</v>
      </c>
      <c r="N294" s="49"/>
      <c r="O294" s="238"/>
      <c r="P294" s="5" t="e">
        <f t="shared" si="91"/>
        <v>#DIV/0!</v>
      </c>
      <c r="Q294" s="5" t="e">
        <f t="shared" si="91"/>
        <v>#DIV/0!</v>
      </c>
      <c r="R294" s="5" t="e">
        <f t="shared" si="91"/>
        <v>#DIV/0!</v>
      </c>
      <c r="S294" s="5" t="e">
        <f t="shared" si="90"/>
        <v>#DIV/0!</v>
      </c>
      <c r="T294" s="5" t="e">
        <f t="shared" si="90"/>
        <v>#DIV/0!</v>
      </c>
      <c r="U294" s="5" t="e">
        <f t="shared" si="90"/>
        <v>#DIV/0!</v>
      </c>
      <c r="V294" s="5" t="e">
        <f t="shared" si="84"/>
        <v>#DIV/0!</v>
      </c>
      <c r="W294" s="5" t="e">
        <f t="shared" si="84"/>
        <v>#DIV/0!</v>
      </c>
      <c r="X294" s="5" t="e">
        <f t="shared" si="84"/>
        <v>#DIV/0!</v>
      </c>
      <c r="Y294" s="5" t="e">
        <f t="shared" si="85"/>
        <v>#DIV/0!</v>
      </c>
      <c r="Z294" s="5" t="e">
        <f t="shared" si="86"/>
        <v>#DIV/0!</v>
      </c>
      <c r="AA294" s="5" t="e">
        <f t="shared" si="86"/>
        <v>#DIV/0!</v>
      </c>
      <c r="AM294" s="6"/>
      <c r="AN294" s="6"/>
    </row>
    <row r="295" spans="2:40" s="5" customFormat="1" ht="20.100000000000001" hidden="1" customHeight="1">
      <c r="B295" s="22" t="str">
        <f>+$B$11</f>
        <v xml:space="preserve"> Α' ΠΛΑΝΗΤΗΣ</v>
      </c>
      <c r="C295" s="15">
        <f>+$C$11</f>
        <v>0</v>
      </c>
      <c r="D295" s="13">
        <f>+D290+1</f>
        <v>10</v>
      </c>
      <c r="E295" s="15">
        <f>+(H295+I295)/2</f>
        <v>0</v>
      </c>
      <c r="F295" s="15">
        <f>+SQRT(E295*E295-G295*G295)</f>
        <v>0</v>
      </c>
      <c r="G295" s="15">
        <f>+(-H295+I295)/2</f>
        <v>0</v>
      </c>
      <c r="H295" s="15">
        <f>+$J$40</f>
        <v>0</v>
      </c>
      <c r="I295" s="15">
        <f>+$J$39</f>
        <v>0</v>
      </c>
      <c r="J295" s="15">
        <f>+$D$22</f>
        <v>0</v>
      </c>
      <c r="K295" s="15">
        <f>+ABS( C295-D295)</f>
        <v>10</v>
      </c>
      <c r="L295" s="15" t="e">
        <f>(+F295*F295/E295)/( 1- J295*COS(K296))</f>
        <v>#DIV/0!</v>
      </c>
      <c r="M295" s="14" t="e">
        <f t="shared" si="88"/>
        <v>#DIV/0!</v>
      </c>
      <c r="N295" s="49"/>
      <c r="O295" s="238">
        <f t="shared" si="89"/>
        <v>0</v>
      </c>
      <c r="P295" s="5" t="e">
        <f t="shared" si="91"/>
        <v>#DIV/0!</v>
      </c>
      <c r="Q295" s="5" t="e">
        <f t="shared" si="91"/>
        <v>#DIV/0!</v>
      </c>
      <c r="R295" s="5" t="e">
        <f t="shared" si="91"/>
        <v>#DIV/0!</v>
      </c>
      <c r="S295" s="5" t="e">
        <f t="shared" si="90"/>
        <v>#DIV/0!</v>
      </c>
      <c r="T295" s="5" t="e">
        <f t="shared" si="90"/>
        <v>#DIV/0!</v>
      </c>
      <c r="U295" s="5" t="e">
        <f t="shared" si="90"/>
        <v>#DIV/0!</v>
      </c>
      <c r="V295" s="5" t="e">
        <f t="shared" si="84"/>
        <v>#DIV/0!</v>
      </c>
      <c r="W295" s="5" t="e">
        <f t="shared" si="84"/>
        <v>#DIV/0!</v>
      </c>
      <c r="X295" s="5" t="e">
        <f t="shared" si="84"/>
        <v>#DIV/0!</v>
      </c>
      <c r="Y295" s="5" t="e">
        <f t="shared" si="85"/>
        <v>#DIV/0!</v>
      </c>
      <c r="Z295" s="5" t="e">
        <f t="shared" si="86"/>
        <v>#DIV/0!</v>
      </c>
      <c r="AA295" s="5" t="e">
        <f t="shared" si="86"/>
        <v>#DIV/0!</v>
      </c>
      <c r="AM295" s="6"/>
      <c r="AN295" s="6"/>
    </row>
    <row r="296" spans="2:40" s="5" customFormat="1" ht="20.100000000000001" hidden="1" customHeight="1">
      <c r="B296" s="23" t="s">
        <v>32</v>
      </c>
      <c r="C296" s="24">
        <f>3.14/180*C295</f>
        <v>0</v>
      </c>
      <c r="D296" s="24">
        <v>10</v>
      </c>
      <c r="E296" s="25"/>
      <c r="F296" s="25"/>
      <c r="G296" s="25"/>
      <c r="H296" s="25"/>
      <c r="I296" s="25"/>
      <c r="J296" s="25"/>
      <c r="K296" s="25">
        <f>(3.14/180)*K295</f>
        <v>0.17444444444444446</v>
      </c>
      <c r="L296" s="14"/>
      <c r="M296" s="14" t="e">
        <f t="shared" si="88"/>
        <v>#DIV/0!</v>
      </c>
      <c r="N296" s="49"/>
      <c r="O296" s="238" t="e">
        <f t="shared" si="89"/>
        <v>#DIV/0!</v>
      </c>
      <c r="P296" s="5" t="e">
        <f t="shared" si="91"/>
        <v>#DIV/0!</v>
      </c>
      <c r="Q296" s="5" t="e">
        <f t="shared" si="91"/>
        <v>#DIV/0!</v>
      </c>
      <c r="R296" s="5" t="e">
        <f t="shared" si="91"/>
        <v>#DIV/0!</v>
      </c>
      <c r="S296" s="5" t="e">
        <f t="shared" si="90"/>
        <v>#DIV/0!</v>
      </c>
      <c r="T296" s="5" t="e">
        <f t="shared" si="90"/>
        <v>#DIV/0!</v>
      </c>
      <c r="U296" s="5" t="e">
        <f t="shared" si="90"/>
        <v>#DIV/0!</v>
      </c>
      <c r="V296" s="5" t="e">
        <f t="shared" si="84"/>
        <v>#DIV/0!</v>
      </c>
      <c r="W296" s="5" t="e">
        <f t="shared" si="84"/>
        <v>#DIV/0!</v>
      </c>
      <c r="X296" s="5" t="e">
        <f t="shared" si="84"/>
        <v>#DIV/0!</v>
      </c>
      <c r="Y296" s="5" t="e">
        <f t="shared" si="85"/>
        <v>#DIV/0!</v>
      </c>
      <c r="Z296" s="5" t="e">
        <f t="shared" si="86"/>
        <v>#DIV/0!</v>
      </c>
      <c r="AA296" s="5" t="e">
        <f t="shared" si="86"/>
        <v>#DIV/0!</v>
      </c>
      <c r="AM296" s="6"/>
      <c r="AN296" s="6"/>
    </row>
    <row r="297" spans="2:40" s="5" customFormat="1" ht="20.100000000000001" hidden="1" customHeight="1">
      <c r="B297" s="22" t="str">
        <f>+$B$13</f>
        <v xml:space="preserve"> Β' ΠΛΑΝΗΤΗΣ</v>
      </c>
      <c r="C297" s="15">
        <f>+$C$13</f>
        <v>0</v>
      </c>
      <c r="D297" s="13">
        <f>+D292+1</f>
        <v>10</v>
      </c>
      <c r="E297" s="15">
        <f>+(H297+I297)/2</f>
        <v>0</v>
      </c>
      <c r="F297" s="15">
        <f>+SQRT(E297*E297-G297*G297)</f>
        <v>0</v>
      </c>
      <c r="G297" s="15">
        <f>+(-H297+I297)/2</f>
        <v>0</v>
      </c>
      <c r="H297" s="15">
        <f>+$J$42</f>
        <v>0</v>
      </c>
      <c r="I297" s="15">
        <f>+$J$41</f>
        <v>0</v>
      </c>
      <c r="J297" s="15">
        <f>+$D$24</f>
        <v>0</v>
      </c>
      <c r="K297" s="15">
        <f>+ABS( C297-D297)</f>
        <v>10</v>
      </c>
      <c r="L297" s="15" t="e">
        <f>+F297*F297/E297/( 1- J297*COS(K298))</f>
        <v>#DIV/0!</v>
      </c>
      <c r="M297" s="14" t="e">
        <f t="shared" si="88"/>
        <v>#DIV/0!</v>
      </c>
      <c r="N297" s="49"/>
      <c r="O297" s="238">
        <f t="shared" si="89"/>
        <v>0</v>
      </c>
      <c r="P297" s="5" t="e">
        <f t="shared" si="91"/>
        <v>#DIV/0!</v>
      </c>
      <c r="Q297" s="5" t="e">
        <f t="shared" si="91"/>
        <v>#DIV/0!</v>
      </c>
      <c r="R297" s="5" t="e">
        <f t="shared" si="91"/>
        <v>#DIV/0!</v>
      </c>
      <c r="S297" s="5" t="e">
        <f t="shared" si="90"/>
        <v>#DIV/0!</v>
      </c>
      <c r="T297" s="5" t="e">
        <f t="shared" si="90"/>
        <v>#DIV/0!</v>
      </c>
      <c r="U297" s="5" t="e">
        <f t="shared" si="90"/>
        <v>#DIV/0!</v>
      </c>
      <c r="V297" s="5" t="e">
        <f t="shared" si="84"/>
        <v>#DIV/0!</v>
      </c>
      <c r="W297" s="5" t="e">
        <f t="shared" si="84"/>
        <v>#DIV/0!</v>
      </c>
      <c r="X297" s="5" t="e">
        <f t="shared" si="84"/>
        <v>#DIV/0!</v>
      </c>
      <c r="Y297" s="5" t="e">
        <f t="shared" si="85"/>
        <v>#DIV/0!</v>
      </c>
      <c r="Z297" s="5" t="e">
        <f t="shared" si="86"/>
        <v>#DIV/0!</v>
      </c>
      <c r="AA297" s="5" t="e">
        <f t="shared" si="86"/>
        <v>#DIV/0!</v>
      </c>
      <c r="AM297" s="6"/>
      <c r="AN297" s="6"/>
    </row>
    <row r="298" spans="2:40" s="5" customFormat="1" ht="20.100000000000001" hidden="1" customHeight="1">
      <c r="B298" s="26"/>
      <c r="C298" s="27">
        <f>3.14/180*C297</f>
        <v>0</v>
      </c>
      <c r="D298" s="27">
        <f>3.14/180*D297</f>
        <v>0.17444444444444446</v>
      </c>
      <c r="E298" s="28"/>
      <c r="F298" s="28"/>
      <c r="G298" s="28"/>
      <c r="H298" s="28"/>
      <c r="I298" s="28"/>
      <c r="J298" s="28"/>
      <c r="K298" s="28">
        <f>(3.14/180)*K297</f>
        <v>0.17444444444444446</v>
      </c>
      <c r="L298" s="14"/>
      <c r="M298" s="14" t="e">
        <f t="shared" si="88"/>
        <v>#DIV/0!</v>
      </c>
      <c r="N298" s="49"/>
      <c r="O298" s="238"/>
      <c r="P298" s="5" t="e">
        <f t="shared" si="91"/>
        <v>#DIV/0!</v>
      </c>
      <c r="Q298" s="5" t="e">
        <f t="shared" si="91"/>
        <v>#DIV/0!</v>
      </c>
      <c r="R298" s="5" t="e">
        <f t="shared" si="91"/>
        <v>#DIV/0!</v>
      </c>
      <c r="S298" s="5" t="e">
        <f t="shared" si="90"/>
        <v>#DIV/0!</v>
      </c>
      <c r="T298" s="5" t="e">
        <f t="shared" si="90"/>
        <v>#DIV/0!</v>
      </c>
      <c r="U298" s="5" t="e">
        <f t="shared" si="90"/>
        <v>#DIV/0!</v>
      </c>
      <c r="V298" s="5" t="e">
        <f t="shared" si="84"/>
        <v>#DIV/0!</v>
      </c>
      <c r="W298" s="5" t="e">
        <f t="shared" si="84"/>
        <v>#DIV/0!</v>
      </c>
      <c r="X298" s="5" t="e">
        <f t="shared" si="84"/>
        <v>#DIV/0!</v>
      </c>
      <c r="Y298" s="5" t="e">
        <f t="shared" si="85"/>
        <v>#DIV/0!</v>
      </c>
      <c r="Z298" s="5" t="e">
        <f t="shared" si="86"/>
        <v>#DIV/0!</v>
      </c>
      <c r="AA298" s="5" t="e">
        <f t="shared" si="86"/>
        <v>#DIV/0!</v>
      </c>
      <c r="AM298" s="6"/>
      <c r="AN298" s="6"/>
    </row>
    <row r="299" spans="2:40" s="5" customFormat="1" ht="20.100000000000001" hidden="1" customHeight="1">
      <c r="B299" s="15"/>
      <c r="C299" s="13"/>
      <c r="D299" s="13"/>
      <c r="E299" s="13"/>
      <c r="F299" s="13"/>
      <c r="G299" s="13"/>
      <c r="H299" s="13"/>
      <c r="I299" s="13"/>
      <c r="J299" s="13"/>
      <c r="K299" s="15"/>
      <c r="L299" s="14"/>
      <c r="M299" s="14" t="e">
        <f t="shared" si="88"/>
        <v>#DIV/0!</v>
      </c>
      <c r="N299" s="49"/>
      <c r="O299" s="238"/>
      <c r="P299" s="5" t="e">
        <f t="shared" si="91"/>
        <v>#DIV/0!</v>
      </c>
      <c r="Q299" s="5" t="e">
        <f t="shared" si="91"/>
        <v>#DIV/0!</v>
      </c>
      <c r="R299" s="5" t="e">
        <f t="shared" si="91"/>
        <v>#DIV/0!</v>
      </c>
      <c r="S299" s="5" t="e">
        <f t="shared" si="90"/>
        <v>#DIV/0!</v>
      </c>
      <c r="T299" s="5" t="e">
        <f t="shared" si="90"/>
        <v>#DIV/0!</v>
      </c>
      <c r="U299" s="5" t="e">
        <f t="shared" si="90"/>
        <v>#DIV/0!</v>
      </c>
      <c r="V299" s="5" t="e">
        <f t="shared" si="84"/>
        <v>#DIV/0!</v>
      </c>
      <c r="W299" s="5" t="e">
        <f t="shared" si="84"/>
        <v>#DIV/0!</v>
      </c>
      <c r="X299" s="5" t="e">
        <f t="shared" si="84"/>
        <v>#DIV/0!</v>
      </c>
      <c r="Y299" s="5" t="e">
        <f t="shared" si="85"/>
        <v>#DIV/0!</v>
      </c>
      <c r="Z299" s="5" t="e">
        <f t="shared" si="86"/>
        <v>#DIV/0!</v>
      </c>
      <c r="AA299" s="5" t="e">
        <f t="shared" si="86"/>
        <v>#DIV/0!</v>
      </c>
      <c r="AM299" s="6"/>
      <c r="AN299" s="6"/>
    </row>
    <row r="300" spans="2:40" s="5" customFormat="1" ht="20.100000000000001" hidden="1" customHeight="1">
      <c r="B300" s="22" t="str">
        <f>+$B$11</f>
        <v xml:space="preserve"> Α' ΠΛΑΝΗΤΗΣ</v>
      </c>
      <c r="C300" s="15">
        <f>+$C$11</f>
        <v>0</v>
      </c>
      <c r="D300" s="13">
        <f>+D295+1</f>
        <v>11</v>
      </c>
      <c r="E300" s="15">
        <f>+(H300+I300)/2</f>
        <v>0</v>
      </c>
      <c r="F300" s="15">
        <f>+SQRT(E300*E300-G300*G300)</f>
        <v>0</v>
      </c>
      <c r="G300" s="15">
        <f>+(-H300+I300)/2</f>
        <v>0</v>
      </c>
      <c r="H300" s="15">
        <f>+$J$40</f>
        <v>0</v>
      </c>
      <c r="I300" s="15">
        <f>+$J$39</f>
        <v>0</v>
      </c>
      <c r="J300" s="15">
        <f>+$D$22</f>
        <v>0</v>
      </c>
      <c r="K300" s="15">
        <f>+ABS( C300-D300)</f>
        <v>11</v>
      </c>
      <c r="L300" s="15" t="e">
        <f>(+F300*F300/E300)/( 1- J300*COS(K301))</f>
        <v>#DIV/0!</v>
      </c>
      <c r="M300" s="14" t="e">
        <f t="shared" si="88"/>
        <v>#DIV/0!</v>
      </c>
      <c r="N300" s="49"/>
      <c r="O300" s="238">
        <f t="shared" si="89"/>
        <v>0</v>
      </c>
      <c r="P300" s="5" t="e">
        <f t="shared" si="91"/>
        <v>#DIV/0!</v>
      </c>
      <c r="Q300" s="5" t="e">
        <f t="shared" si="91"/>
        <v>#DIV/0!</v>
      </c>
      <c r="R300" s="5" t="e">
        <f t="shared" si="91"/>
        <v>#DIV/0!</v>
      </c>
      <c r="S300" s="5" t="e">
        <f t="shared" si="90"/>
        <v>#DIV/0!</v>
      </c>
      <c r="T300" s="5" t="e">
        <f t="shared" si="90"/>
        <v>#DIV/0!</v>
      </c>
      <c r="U300" s="5" t="e">
        <f t="shared" si="90"/>
        <v>#DIV/0!</v>
      </c>
      <c r="V300" s="5" t="e">
        <f t="shared" si="84"/>
        <v>#DIV/0!</v>
      </c>
      <c r="W300" s="5" t="e">
        <f t="shared" si="84"/>
        <v>#DIV/0!</v>
      </c>
      <c r="X300" s="5" t="e">
        <f t="shared" si="84"/>
        <v>#DIV/0!</v>
      </c>
      <c r="Y300" s="5" t="e">
        <f t="shared" si="85"/>
        <v>#DIV/0!</v>
      </c>
      <c r="Z300" s="5" t="e">
        <f t="shared" si="86"/>
        <v>#DIV/0!</v>
      </c>
      <c r="AA300" s="5" t="e">
        <f t="shared" si="86"/>
        <v>#DIV/0!</v>
      </c>
      <c r="AM300" s="6"/>
      <c r="AN300" s="6"/>
    </row>
    <row r="301" spans="2:40" s="5" customFormat="1" ht="20.100000000000001" hidden="1" customHeight="1">
      <c r="B301" s="23" t="s">
        <v>32</v>
      </c>
      <c r="C301" s="24">
        <f>3.14/180*C300</f>
        <v>0</v>
      </c>
      <c r="D301" s="24">
        <v>11</v>
      </c>
      <c r="E301" s="25"/>
      <c r="F301" s="25"/>
      <c r="G301" s="25"/>
      <c r="H301" s="25"/>
      <c r="I301" s="25"/>
      <c r="J301" s="25"/>
      <c r="K301" s="25">
        <f>(3.14/180)*K300</f>
        <v>0.19188888888888891</v>
      </c>
      <c r="L301" s="14"/>
      <c r="M301" s="14" t="e">
        <f t="shared" si="88"/>
        <v>#DIV/0!</v>
      </c>
      <c r="N301" s="49"/>
      <c r="O301" s="238" t="e">
        <f t="shared" si="89"/>
        <v>#DIV/0!</v>
      </c>
      <c r="P301" s="5" t="e">
        <f t="shared" si="91"/>
        <v>#DIV/0!</v>
      </c>
      <c r="Q301" s="5" t="e">
        <f t="shared" si="91"/>
        <v>#DIV/0!</v>
      </c>
      <c r="R301" s="5" t="e">
        <f t="shared" si="91"/>
        <v>#DIV/0!</v>
      </c>
      <c r="S301" s="5" t="e">
        <f t="shared" si="90"/>
        <v>#DIV/0!</v>
      </c>
      <c r="T301" s="5" t="e">
        <f t="shared" si="90"/>
        <v>#DIV/0!</v>
      </c>
      <c r="U301" s="5" t="e">
        <f t="shared" si="90"/>
        <v>#DIV/0!</v>
      </c>
      <c r="V301" s="5" t="e">
        <f t="shared" si="90"/>
        <v>#DIV/0!</v>
      </c>
      <c r="W301" s="5" t="e">
        <f t="shared" si="90"/>
        <v>#DIV/0!</v>
      </c>
      <c r="X301" s="5" t="e">
        <f t="shared" si="90"/>
        <v>#DIV/0!</v>
      </c>
      <c r="Y301" s="5" t="e">
        <f t="shared" ref="Y301:Y364" si="92">IF(AND(K301=MIN($B301:$M301),K301=MIN($O$176:$O$234)),AK300,0)</f>
        <v>#DIV/0!</v>
      </c>
      <c r="Z301" s="5" t="e">
        <f t="shared" ref="Z301:AA364" si="93">IF(AND(L301=MIN($B301:$M301),L301=MIN($O$176:$O$234)),AL300,0)</f>
        <v>#DIV/0!</v>
      </c>
      <c r="AA301" s="5" t="e">
        <f t="shared" si="93"/>
        <v>#DIV/0!</v>
      </c>
      <c r="AM301" s="6"/>
      <c r="AN301" s="6"/>
    </row>
    <row r="302" spans="2:40" s="5" customFormat="1" ht="20.100000000000001" hidden="1" customHeight="1">
      <c r="B302" s="22" t="str">
        <f>+$B$13</f>
        <v xml:space="preserve"> Β' ΠΛΑΝΗΤΗΣ</v>
      </c>
      <c r="C302" s="15">
        <f>+$C$13</f>
        <v>0</v>
      </c>
      <c r="D302" s="13">
        <f>+D297+1</f>
        <v>11</v>
      </c>
      <c r="E302" s="15">
        <f>+(H302+I302)/2</f>
        <v>0</v>
      </c>
      <c r="F302" s="15">
        <f>+SQRT(E302*E302-G302*G302)</f>
        <v>0</v>
      </c>
      <c r="G302" s="15">
        <f>+(-H302+I302)/2</f>
        <v>0</v>
      </c>
      <c r="H302" s="15">
        <f>+$J$42</f>
        <v>0</v>
      </c>
      <c r="I302" s="15">
        <f>+$J$41</f>
        <v>0</v>
      </c>
      <c r="J302" s="15">
        <f>+$D$24</f>
        <v>0</v>
      </c>
      <c r="K302" s="15">
        <f>+ABS( C302-D302)</f>
        <v>11</v>
      </c>
      <c r="L302" s="15" t="e">
        <f>+F302*F302/E302/( 1- J302*COS(K303))</f>
        <v>#DIV/0!</v>
      </c>
      <c r="M302" s="14" t="e">
        <f t="shared" si="88"/>
        <v>#DIV/0!</v>
      </c>
      <c r="N302" s="49"/>
      <c r="O302" s="238">
        <f t="shared" si="89"/>
        <v>0</v>
      </c>
      <c r="P302" s="5" t="e">
        <f t="shared" si="91"/>
        <v>#DIV/0!</v>
      </c>
      <c r="Q302" s="5" t="e">
        <f t="shared" si="91"/>
        <v>#DIV/0!</v>
      </c>
      <c r="R302" s="5" t="e">
        <f t="shared" si="91"/>
        <v>#DIV/0!</v>
      </c>
      <c r="S302" s="5" t="e">
        <f t="shared" si="90"/>
        <v>#DIV/0!</v>
      </c>
      <c r="T302" s="5" t="e">
        <f t="shared" si="90"/>
        <v>#DIV/0!</v>
      </c>
      <c r="U302" s="5" t="e">
        <f t="shared" si="90"/>
        <v>#DIV/0!</v>
      </c>
      <c r="V302" s="5" t="e">
        <f t="shared" si="90"/>
        <v>#DIV/0!</v>
      </c>
      <c r="W302" s="5" t="e">
        <f t="shared" si="90"/>
        <v>#DIV/0!</v>
      </c>
      <c r="X302" s="5" t="e">
        <f t="shared" si="90"/>
        <v>#DIV/0!</v>
      </c>
      <c r="Y302" s="5" t="e">
        <f t="shared" si="92"/>
        <v>#DIV/0!</v>
      </c>
      <c r="Z302" s="5" t="e">
        <f t="shared" si="93"/>
        <v>#DIV/0!</v>
      </c>
      <c r="AA302" s="5" t="e">
        <f t="shared" si="93"/>
        <v>#DIV/0!</v>
      </c>
      <c r="AM302" s="6"/>
      <c r="AN302" s="6"/>
    </row>
    <row r="303" spans="2:40" s="5" customFormat="1" ht="20.100000000000001" hidden="1" customHeight="1">
      <c r="B303" s="26"/>
      <c r="C303" s="27">
        <f>3.14/180*C302</f>
        <v>0</v>
      </c>
      <c r="D303" s="27">
        <f>3.14/180*D302</f>
        <v>0.19188888888888891</v>
      </c>
      <c r="E303" s="28"/>
      <c r="F303" s="28"/>
      <c r="G303" s="28"/>
      <c r="H303" s="28"/>
      <c r="I303" s="28"/>
      <c r="J303" s="28"/>
      <c r="K303" s="28">
        <f>(3.14/180)*K302</f>
        <v>0.19188888888888891</v>
      </c>
      <c r="L303" s="14"/>
      <c r="M303" s="14" t="e">
        <f t="shared" si="88"/>
        <v>#DIV/0!</v>
      </c>
      <c r="N303" s="49"/>
      <c r="O303" s="238"/>
      <c r="P303" s="5" t="e">
        <f t="shared" si="91"/>
        <v>#DIV/0!</v>
      </c>
      <c r="Q303" s="5" t="e">
        <f t="shared" si="91"/>
        <v>#DIV/0!</v>
      </c>
      <c r="R303" s="5" t="e">
        <f t="shared" si="91"/>
        <v>#DIV/0!</v>
      </c>
      <c r="S303" s="5" t="e">
        <f t="shared" si="90"/>
        <v>#DIV/0!</v>
      </c>
      <c r="T303" s="5" t="e">
        <f t="shared" si="90"/>
        <v>#DIV/0!</v>
      </c>
      <c r="U303" s="5" t="e">
        <f t="shared" si="90"/>
        <v>#DIV/0!</v>
      </c>
      <c r="V303" s="5" t="e">
        <f t="shared" si="90"/>
        <v>#DIV/0!</v>
      </c>
      <c r="W303" s="5" t="e">
        <f t="shared" si="90"/>
        <v>#DIV/0!</v>
      </c>
      <c r="X303" s="5" t="e">
        <f t="shared" si="90"/>
        <v>#DIV/0!</v>
      </c>
      <c r="Y303" s="5" t="e">
        <f t="shared" si="92"/>
        <v>#DIV/0!</v>
      </c>
      <c r="Z303" s="5" t="e">
        <f t="shared" si="93"/>
        <v>#DIV/0!</v>
      </c>
      <c r="AA303" s="5" t="e">
        <f t="shared" si="93"/>
        <v>#DIV/0!</v>
      </c>
      <c r="AM303" s="6"/>
      <c r="AN303" s="6"/>
    </row>
    <row r="304" spans="2:40" s="5" customFormat="1" ht="20.100000000000001" hidden="1" customHeight="1">
      <c r="B304" s="15"/>
      <c r="C304" s="13"/>
      <c r="D304" s="13"/>
      <c r="E304" s="13"/>
      <c r="F304" s="13"/>
      <c r="G304" s="13"/>
      <c r="H304" s="13"/>
      <c r="I304" s="13"/>
      <c r="J304" s="13"/>
      <c r="K304" s="15"/>
      <c r="L304" s="14"/>
      <c r="M304" s="14" t="e">
        <f t="shared" si="88"/>
        <v>#DIV/0!</v>
      </c>
      <c r="N304" s="49"/>
      <c r="O304" s="238"/>
      <c r="P304" s="5" t="e">
        <f t="shared" si="91"/>
        <v>#DIV/0!</v>
      </c>
      <c r="Q304" s="5" t="e">
        <f t="shared" si="91"/>
        <v>#DIV/0!</v>
      </c>
      <c r="R304" s="5" t="e">
        <f t="shared" si="91"/>
        <v>#DIV/0!</v>
      </c>
      <c r="S304" s="5" t="e">
        <f t="shared" si="90"/>
        <v>#DIV/0!</v>
      </c>
      <c r="T304" s="5" t="e">
        <f t="shared" si="90"/>
        <v>#DIV/0!</v>
      </c>
      <c r="U304" s="5" t="e">
        <f t="shared" si="90"/>
        <v>#DIV/0!</v>
      </c>
      <c r="V304" s="5" t="e">
        <f t="shared" si="90"/>
        <v>#DIV/0!</v>
      </c>
      <c r="W304" s="5" t="e">
        <f t="shared" si="90"/>
        <v>#DIV/0!</v>
      </c>
      <c r="X304" s="5" t="e">
        <f t="shared" si="90"/>
        <v>#DIV/0!</v>
      </c>
      <c r="Y304" s="5" t="e">
        <f t="shared" si="92"/>
        <v>#DIV/0!</v>
      </c>
      <c r="Z304" s="5" t="e">
        <f t="shared" si="93"/>
        <v>#DIV/0!</v>
      </c>
      <c r="AA304" s="5" t="e">
        <f t="shared" si="93"/>
        <v>#DIV/0!</v>
      </c>
      <c r="AM304" s="6"/>
      <c r="AN304" s="6"/>
    </row>
    <row r="305" spans="2:40" s="5" customFormat="1" ht="20.100000000000001" hidden="1" customHeight="1">
      <c r="B305" s="22" t="str">
        <f>+$B$11</f>
        <v xml:space="preserve"> Α' ΠΛΑΝΗΤΗΣ</v>
      </c>
      <c r="C305" s="15">
        <f>+$C$11</f>
        <v>0</v>
      </c>
      <c r="D305" s="13">
        <f>+D300+1</f>
        <v>12</v>
      </c>
      <c r="E305" s="15">
        <f>+(H305+I305)/2</f>
        <v>0</v>
      </c>
      <c r="F305" s="15">
        <f>+SQRT(E305*E305-G305*G305)</f>
        <v>0</v>
      </c>
      <c r="G305" s="15">
        <f>+(-H305+I305)/2</f>
        <v>0</v>
      </c>
      <c r="H305" s="15">
        <f>+$J$40</f>
        <v>0</v>
      </c>
      <c r="I305" s="15">
        <f>+$J$39</f>
        <v>0</v>
      </c>
      <c r="J305" s="15">
        <f>+$D$22</f>
        <v>0</v>
      </c>
      <c r="K305" s="15">
        <f>+ABS( C305-D305)</f>
        <v>12</v>
      </c>
      <c r="L305" s="15" t="e">
        <f>(+F305*F305/E305)/( 1- J305*COS(K306))</f>
        <v>#DIV/0!</v>
      </c>
      <c r="M305" s="14" t="e">
        <f t="shared" si="88"/>
        <v>#DIV/0!</v>
      </c>
      <c r="N305" s="49"/>
      <c r="O305" s="238">
        <f t="shared" si="89"/>
        <v>0</v>
      </c>
      <c r="P305" s="5" t="e">
        <f t="shared" si="91"/>
        <v>#DIV/0!</v>
      </c>
      <c r="Q305" s="5" t="e">
        <f t="shared" si="91"/>
        <v>#DIV/0!</v>
      </c>
      <c r="R305" s="5" t="e">
        <f t="shared" si="91"/>
        <v>#DIV/0!</v>
      </c>
      <c r="S305" s="5" t="e">
        <f t="shared" si="90"/>
        <v>#DIV/0!</v>
      </c>
      <c r="T305" s="5" t="e">
        <f t="shared" si="90"/>
        <v>#DIV/0!</v>
      </c>
      <c r="U305" s="5" t="e">
        <f t="shared" si="90"/>
        <v>#DIV/0!</v>
      </c>
      <c r="V305" s="5" t="e">
        <f t="shared" si="90"/>
        <v>#DIV/0!</v>
      </c>
      <c r="W305" s="5" t="e">
        <f t="shared" si="90"/>
        <v>#DIV/0!</v>
      </c>
      <c r="X305" s="5" t="e">
        <f t="shared" si="90"/>
        <v>#DIV/0!</v>
      </c>
      <c r="Y305" s="5" t="e">
        <f t="shared" si="92"/>
        <v>#DIV/0!</v>
      </c>
      <c r="Z305" s="5" t="e">
        <f t="shared" si="93"/>
        <v>#DIV/0!</v>
      </c>
      <c r="AA305" s="5" t="e">
        <f t="shared" si="93"/>
        <v>#DIV/0!</v>
      </c>
      <c r="AM305" s="6"/>
      <c r="AN305" s="6"/>
    </row>
    <row r="306" spans="2:40" s="5" customFormat="1" ht="20.100000000000001" hidden="1" customHeight="1">
      <c r="B306" s="23" t="s">
        <v>32</v>
      </c>
      <c r="C306" s="24">
        <f>3.14/180*C305</f>
        <v>0</v>
      </c>
      <c r="D306" s="24">
        <v>12</v>
      </c>
      <c r="E306" s="25"/>
      <c r="F306" s="25"/>
      <c r="G306" s="25"/>
      <c r="H306" s="25"/>
      <c r="I306" s="25"/>
      <c r="J306" s="25"/>
      <c r="K306" s="25">
        <f>(3.14/180)*K305</f>
        <v>0.20933333333333337</v>
      </c>
      <c r="L306" s="14"/>
      <c r="M306" s="14" t="e">
        <f t="shared" si="88"/>
        <v>#DIV/0!</v>
      </c>
      <c r="N306" s="49"/>
      <c r="O306" s="238" t="e">
        <f t="shared" si="89"/>
        <v>#DIV/0!</v>
      </c>
      <c r="P306" s="5" t="e">
        <f t="shared" si="91"/>
        <v>#DIV/0!</v>
      </c>
      <c r="Q306" s="5" t="e">
        <f t="shared" si="91"/>
        <v>#DIV/0!</v>
      </c>
      <c r="R306" s="5" t="e">
        <f t="shared" si="91"/>
        <v>#DIV/0!</v>
      </c>
      <c r="S306" s="5" t="e">
        <f t="shared" si="90"/>
        <v>#DIV/0!</v>
      </c>
      <c r="T306" s="5" t="e">
        <f t="shared" si="90"/>
        <v>#DIV/0!</v>
      </c>
      <c r="U306" s="5" t="e">
        <f t="shared" si="90"/>
        <v>#DIV/0!</v>
      </c>
      <c r="V306" s="5" t="e">
        <f t="shared" si="90"/>
        <v>#DIV/0!</v>
      </c>
      <c r="W306" s="5" t="e">
        <f t="shared" si="90"/>
        <v>#DIV/0!</v>
      </c>
      <c r="X306" s="5" t="e">
        <f t="shared" si="90"/>
        <v>#DIV/0!</v>
      </c>
      <c r="Y306" s="5" t="e">
        <f t="shared" si="92"/>
        <v>#DIV/0!</v>
      </c>
      <c r="Z306" s="5" t="e">
        <f t="shared" si="93"/>
        <v>#DIV/0!</v>
      </c>
      <c r="AA306" s="5" t="e">
        <f t="shared" si="93"/>
        <v>#DIV/0!</v>
      </c>
      <c r="AM306" s="6"/>
      <c r="AN306" s="6"/>
    </row>
    <row r="307" spans="2:40" s="5" customFormat="1" ht="20.100000000000001" hidden="1" customHeight="1">
      <c r="B307" s="22" t="str">
        <f>+$B$13</f>
        <v xml:space="preserve"> Β' ΠΛΑΝΗΤΗΣ</v>
      </c>
      <c r="C307" s="15">
        <f>+$C$13</f>
        <v>0</v>
      </c>
      <c r="D307" s="13">
        <f>+D302+1</f>
        <v>12</v>
      </c>
      <c r="E307" s="15">
        <f>+(H307+I307)/2</f>
        <v>0</v>
      </c>
      <c r="F307" s="15">
        <f>+SQRT(E307*E307-G307*G307)</f>
        <v>0</v>
      </c>
      <c r="G307" s="15">
        <f>+(-H307+I307)/2</f>
        <v>0</v>
      </c>
      <c r="H307" s="15">
        <f>+$J$42</f>
        <v>0</v>
      </c>
      <c r="I307" s="15">
        <f>+$J$41</f>
        <v>0</v>
      </c>
      <c r="J307" s="15">
        <f>+$D$24</f>
        <v>0</v>
      </c>
      <c r="K307" s="15">
        <f>+ABS( C307-D307)</f>
        <v>12</v>
      </c>
      <c r="L307" s="15" t="e">
        <f>+F307*F307/E307/( 1- J307*COS(K308))</f>
        <v>#DIV/0!</v>
      </c>
      <c r="M307" s="14" t="e">
        <f t="shared" si="88"/>
        <v>#DIV/0!</v>
      </c>
      <c r="N307" s="49"/>
      <c r="O307" s="238">
        <f t="shared" si="89"/>
        <v>0</v>
      </c>
      <c r="P307" s="5" t="e">
        <f t="shared" si="91"/>
        <v>#DIV/0!</v>
      </c>
      <c r="Q307" s="5" t="e">
        <f t="shared" si="91"/>
        <v>#DIV/0!</v>
      </c>
      <c r="R307" s="5" t="e">
        <f t="shared" si="91"/>
        <v>#DIV/0!</v>
      </c>
      <c r="S307" s="5" t="e">
        <f t="shared" si="90"/>
        <v>#DIV/0!</v>
      </c>
      <c r="T307" s="5" t="e">
        <f t="shared" si="90"/>
        <v>#DIV/0!</v>
      </c>
      <c r="U307" s="5" t="e">
        <f t="shared" si="90"/>
        <v>#DIV/0!</v>
      </c>
      <c r="V307" s="5" t="e">
        <f t="shared" si="90"/>
        <v>#DIV/0!</v>
      </c>
      <c r="W307" s="5" t="e">
        <f t="shared" si="90"/>
        <v>#DIV/0!</v>
      </c>
      <c r="X307" s="5" t="e">
        <f t="shared" si="90"/>
        <v>#DIV/0!</v>
      </c>
      <c r="Y307" s="5" t="e">
        <f t="shared" si="92"/>
        <v>#DIV/0!</v>
      </c>
      <c r="Z307" s="5" t="e">
        <f t="shared" si="93"/>
        <v>#DIV/0!</v>
      </c>
      <c r="AA307" s="5" t="e">
        <f t="shared" si="93"/>
        <v>#DIV/0!</v>
      </c>
      <c r="AM307" s="6"/>
      <c r="AN307" s="6"/>
    </row>
    <row r="308" spans="2:40" s="5" customFormat="1" ht="20.100000000000001" hidden="1" customHeight="1">
      <c r="B308" s="26"/>
      <c r="C308" s="27">
        <f>3.14/180*C307</f>
        <v>0</v>
      </c>
      <c r="D308" s="27">
        <f>3.14/180*D307</f>
        <v>0.20933333333333337</v>
      </c>
      <c r="E308" s="28"/>
      <c r="F308" s="28"/>
      <c r="G308" s="28"/>
      <c r="H308" s="28"/>
      <c r="I308" s="28"/>
      <c r="J308" s="28"/>
      <c r="K308" s="28">
        <f>(3.14/180)*K307</f>
        <v>0.20933333333333337</v>
      </c>
      <c r="L308" s="14"/>
      <c r="M308" s="14" t="e">
        <f t="shared" si="88"/>
        <v>#DIV/0!</v>
      </c>
      <c r="N308" s="49"/>
      <c r="O308" s="238"/>
      <c r="P308" s="5" t="e">
        <f t="shared" si="91"/>
        <v>#DIV/0!</v>
      </c>
      <c r="Q308" s="5" t="e">
        <f t="shared" si="91"/>
        <v>#DIV/0!</v>
      </c>
      <c r="R308" s="5" t="e">
        <f t="shared" si="91"/>
        <v>#DIV/0!</v>
      </c>
      <c r="S308" s="5" t="e">
        <f t="shared" si="90"/>
        <v>#DIV/0!</v>
      </c>
      <c r="T308" s="5" t="e">
        <f t="shared" si="90"/>
        <v>#DIV/0!</v>
      </c>
      <c r="U308" s="5" t="e">
        <f t="shared" si="90"/>
        <v>#DIV/0!</v>
      </c>
      <c r="V308" s="5" t="e">
        <f t="shared" si="90"/>
        <v>#DIV/0!</v>
      </c>
      <c r="W308" s="5" t="e">
        <f t="shared" si="90"/>
        <v>#DIV/0!</v>
      </c>
      <c r="X308" s="5" t="e">
        <f t="shared" si="90"/>
        <v>#DIV/0!</v>
      </c>
      <c r="Y308" s="5" t="e">
        <f t="shared" si="92"/>
        <v>#DIV/0!</v>
      </c>
      <c r="Z308" s="5" t="e">
        <f t="shared" si="93"/>
        <v>#DIV/0!</v>
      </c>
      <c r="AA308" s="5" t="e">
        <f t="shared" si="93"/>
        <v>#DIV/0!</v>
      </c>
      <c r="AM308" s="6"/>
      <c r="AN308" s="6"/>
    </row>
    <row r="309" spans="2:40" s="5" customFormat="1" ht="20.100000000000001" hidden="1" customHeight="1">
      <c r="B309" s="15"/>
      <c r="C309" s="13"/>
      <c r="D309" s="13"/>
      <c r="E309" s="13"/>
      <c r="F309" s="13"/>
      <c r="G309" s="13"/>
      <c r="H309" s="13"/>
      <c r="I309" s="13"/>
      <c r="J309" s="13"/>
      <c r="K309" s="15"/>
      <c r="L309" s="14"/>
      <c r="M309" s="14" t="e">
        <f t="shared" si="88"/>
        <v>#DIV/0!</v>
      </c>
      <c r="N309" s="49"/>
      <c r="O309" s="238"/>
      <c r="P309" s="5" t="e">
        <f t="shared" si="91"/>
        <v>#DIV/0!</v>
      </c>
      <c r="Q309" s="5" t="e">
        <f t="shared" si="91"/>
        <v>#DIV/0!</v>
      </c>
      <c r="R309" s="5" t="e">
        <f t="shared" si="91"/>
        <v>#DIV/0!</v>
      </c>
      <c r="S309" s="5" t="e">
        <f t="shared" si="90"/>
        <v>#DIV/0!</v>
      </c>
      <c r="T309" s="5" t="e">
        <f t="shared" si="90"/>
        <v>#DIV/0!</v>
      </c>
      <c r="U309" s="5" t="e">
        <f t="shared" si="90"/>
        <v>#DIV/0!</v>
      </c>
      <c r="V309" s="5" t="e">
        <f t="shared" si="90"/>
        <v>#DIV/0!</v>
      </c>
      <c r="W309" s="5" t="e">
        <f t="shared" si="90"/>
        <v>#DIV/0!</v>
      </c>
      <c r="X309" s="5" t="e">
        <f t="shared" si="90"/>
        <v>#DIV/0!</v>
      </c>
      <c r="Y309" s="5" t="e">
        <f t="shared" si="92"/>
        <v>#DIV/0!</v>
      </c>
      <c r="Z309" s="5" t="e">
        <f t="shared" si="93"/>
        <v>#DIV/0!</v>
      </c>
      <c r="AA309" s="5" t="e">
        <f t="shared" si="93"/>
        <v>#DIV/0!</v>
      </c>
      <c r="AM309" s="6"/>
      <c r="AN309" s="6"/>
    </row>
    <row r="310" spans="2:40" s="5" customFormat="1" ht="20.100000000000001" hidden="1" customHeight="1">
      <c r="B310" s="22" t="str">
        <f>+$B$11</f>
        <v xml:space="preserve"> Α' ΠΛΑΝΗΤΗΣ</v>
      </c>
      <c r="C310" s="15">
        <f>+$C$11</f>
        <v>0</v>
      </c>
      <c r="D310" s="13">
        <f>+D305+1</f>
        <v>13</v>
      </c>
      <c r="E310" s="15">
        <f>+(H310+I310)/2</f>
        <v>0</v>
      </c>
      <c r="F310" s="15">
        <f>+SQRT(E310*E310-G310*G310)</f>
        <v>0</v>
      </c>
      <c r="G310" s="15">
        <f>+(-H310+I310)/2</f>
        <v>0</v>
      </c>
      <c r="H310" s="15">
        <f>+$J$40</f>
        <v>0</v>
      </c>
      <c r="I310" s="15">
        <f>+$J$39</f>
        <v>0</v>
      </c>
      <c r="J310" s="15">
        <f>+$D$22</f>
        <v>0</v>
      </c>
      <c r="K310" s="15">
        <f>+ABS( C310-D310)</f>
        <v>13</v>
      </c>
      <c r="L310" s="15" t="e">
        <f>(+F310*F310/E310)/( 1- J310*COS(K311))</f>
        <v>#DIV/0!</v>
      </c>
      <c r="M310" s="14" t="e">
        <f t="shared" si="88"/>
        <v>#DIV/0!</v>
      </c>
      <c r="N310" s="49"/>
      <c r="O310" s="238">
        <f t="shared" si="89"/>
        <v>0</v>
      </c>
      <c r="P310" s="5" t="e">
        <f t="shared" si="91"/>
        <v>#DIV/0!</v>
      </c>
      <c r="Q310" s="5" t="e">
        <f t="shared" si="91"/>
        <v>#DIV/0!</v>
      </c>
      <c r="R310" s="5" t="e">
        <f t="shared" si="91"/>
        <v>#DIV/0!</v>
      </c>
      <c r="S310" s="5" t="e">
        <f t="shared" si="90"/>
        <v>#DIV/0!</v>
      </c>
      <c r="T310" s="5" t="e">
        <f t="shared" si="90"/>
        <v>#DIV/0!</v>
      </c>
      <c r="U310" s="5" t="e">
        <f t="shared" si="90"/>
        <v>#DIV/0!</v>
      </c>
      <c r="V310" s="5" t="e">
        <f t="shared" si="90"/>
        <v>#DIV/0!</v>
      </c>
      <c r="W310" s="5" t="e">
        <f t="shared" si="90"/>
        <v>#DIV/0!</v>
      </c>
      <c r="X310" s="5" t="e">
        <f t="shared" si="90"/>
        <v>#DIV/0!</v>
      </c>
      <c r="Y310" s="5" t="e">
        <f t="shared" si="92"/>
        <v>#DIV/0!</v>
      </c>
      <c r="Z310" s="5" t="e">
        <f t="shared" si="93"/>
        <v>#DIV/0!</v>
      </c>
      <c r="AA310" s="5" t="e">
        <f t="shared" si="93"/>
        <v>#DIV/0!</v>
      </c>
      <c r="AM310" s="6"/>
      <c r="AN310" s="6"/>
    </row>
    <row r="311" spans="2:40" s="5" customFormat="1" ht="20.100000000000001" hidden="1" customHeight="1">
      <c r="B311" s="23" t="s">
        <v>32</v>
      </c>
      <c r="C311" s="24">
        <f>3.14/180*C310</f>
        <v>0</v>
      </c>
      <c r="D311" s="24">
        <v>13</v>
      </c>
      <c r="E311" s="25"/>
      <c r="F311" s="25"/>
      <c r="G311" s="25"/>
      <c r="H311" s="25"/>
      <c r="I311" s="25"/>
      <c r="J311" s="25"/>
      <c r="K311" s="25">
        <f>(3.14/180)*K310</f>
        <v>0.2267777777777778</v>
      </c>
      <c r="L311" s="14"/>
      <c r="M311" s="14" t="e">
        <f t="shared" ref="M311:M374" si="94">IF(O311=$O$2051,$D310,0)</f>
        <v>#DIV/0!</v>
      </c>
      <c r="N311" s="49"/>
      <c r="O311" s="238" t="e">
        <f t="shared" ref="O311:O372" si="95">+ABS(L310-L312)</f>
        <v>#DIV/0!</v>
      </c>
      <c r="P311" s="5" t="e">
        <f t="shared" si="91"/>
        <v>#DIV/0!</v>
      </c>
      <c r="Q311" s="5" t="e">
        <f t="shared" si="91"/>
        <v>#DIV/0!</v>
      </c>
      <c r="R311" s="5" t="e">
        <f t="shared" si="91"/>
        <v>#DIV/0!</v>
      </c>
      <c r="S311" s="5" t="e">
        <f t="shared" si="90"/>
        <v>#DIV/0!</v>
      </c>
      <c r="T311" s="5" t="e">
        <f t="shared" si="90"/>
        <v>#DIV/0!</v>
      </c>
      <c r="U311" s="5" t="e">
        <f t="shared" si="90"/>
        <v>#DIV/0!</v>
      </c>
      <c r="V311" s="5" t="e">
        <f t="shared" si="90"/>
        <v>#DIV/0!</v>
      </c>
      <c r="W311" s="5" t="e">
        <f t="shared" si="90"/>
        <v>#DIV/0!</v>
      </c>
      <c r="X311" s="5" t="e">
        <f t="shared" si="90"/>
        <v>#DIV/0!</v>
      </c>
      <c r="Y311" s="5" t="e">
        <f t="shared" si="92"/>
        <v>#DIV/0!</v>
      </c>
      <c r="Z311" s="5" t="e">
        <f t="shared" si="93"/>
        <v>#DIV/0!</v>
      </c>
      <c r="AA311" s="5" t="e">
        <f t="shared" si="93"/>
        <v>#DIV/0!</v>
      </c>
      <c r="AM311" s="6"/>
      <c r="AN311" s="6"/>
    </row>
    <row r="312" spans="2:40" s="5" customFormat="1" ht="20.100000000000001" hidden="1" customHeight="1">
      <c r="B312" s="22" t="str">
        <f>+$B$13</f>
        <v xml:space="preserve"> Β' ΠΛΑΝΗΤΗΣ</v>
      </c>
      <c r="C312" s="15">
        <f>+$C$13</f>
        <v>0</v>
      </c>
      <c r="D312" s="13">
        <f>+D307+1</f>
        <v>13</v>
      </c>
      <c r="E312" s="15">
        <f>+(H312+I312)/2</f>
        <v>0</v>
      </c>
      <c r="F312" s="15">
        <f>+SQRT(E312*E312-G312*G312)</f>
        <v>0</v>
      </c>
      <c r="G312" s="15">
        <f>+(-H312+I312)/2</f>
        <v>0</v>
      </c>
      <c r="H312" s="15">
        <f>+$J$42</f>
        <v>0</v>
      </c>
      <c r="I312" s="15">
        <f>+$J$41</f>
        <v>0</v>
      </c>
      <c r="J312" s="15">
        <f>+$D$24</f>
        <v>0</v>
      </c>
      <c r="K312" s="15">
        <f>+ABS( C312-D312)</f>
        <v>13</v>
      </c>
      <c r="L312" s="15" t="e">
        <f>+F312*F312/E312/( 1- J312*COS(K313))</f>
        <v>#DIV/0!</v>
      </c>
      <c r="M312" s="14" t="e">
        <f t="shared" si="94"/>
        <v>#DIV/0!</v>
      </c>
      <c r="N312" s="49"/>
      <c r="O312" s="238">
        <f t="shared" si="95"/>
        <v>0</v>
      </c>
      <c r="P312" s="5" t="e">
        <f t="shared" si="91"/>
        <v>#DIV/0!</v>
      </c>
      <c r="Q312" s="5" t="e">
        <f t="shared" si="91"/>
        <v>#DIV/0!</v>
      </c>
      <c r="R312" s="5" t="e">
        <f t="shared" si="91"/>
        <v>#DIV/0!</v>
      </c>
      <c r="S312" s="5" t="e">
        <f t="shared" si="90"/>
        <v>#DIV/0!</v>
      </c>
      <c r="T312" s="5" t="e">
        <f t="shared" si="90"/>
        <v>#DIV/0!</v>
      </c>
      <c r="U312" s="5" t="e">
        <f t="shared" si="90"/>
        <v>#DIV/0!</v>
      </c>
      <c r="V312" s="5" t="e">
        <f t="shared" si="90"/>
        <v>#DIV/0!</v>
      </c>
      <c r="W312" s="5" t="e">
        <f t="shared" si="90"/>
        <v>#DIV/0!</v>
      </c>
      <c r="X312" s="5" t="e">
        <f t="shared" si="90"/>
        <v>#DIV/0!</v>
      </c>
      <c r="Y312" s="5" t="e">
        <f t="shared" si="92"/>
        <v>#DIV/0!</v>
      </c>
      <c r="Z312" s="5" t="e">
        <f t="shared" si="93"/>
        <v>#DIV/0!</v>
      </c>
      <c r="AA312" s="5" t="e">
        <f t="shared" si="93"/>
        <v>#DIV/0!</v>
      </c>
      <c r="AM312" s="6"/>
      <c r="AN312" s="6"/>
    </row>
    <row r="313" spans="2:40" s="5" customFormat="1" ht="20.100000000000001" hidden="1" customHeight="1">
      <c r="B313" s="26"/>
      <c r="C313" s="27">
        <f>3.14/180*C312</f>
        <v>0</v>
      </c>
      <c r="D313" s="27">
        <f>3.14/180*D312</f>
        <v>0.2267777777777778</v>
      </c>
      <c r="E313" s="28"/>
      <c r="F313" s="28"/>
      <c r="G313" s="28"/>
      <c r="H313" s="28"/>
      <c r="I313" s="28"/>
      <c r="J313" s="28"/>
      <c r="K313" s="28">
        <f>(3.14/180)*K312</f>
        <v>0.2267777777777778</v>
      </c>
      <c r="L313" s="14"/>
      <c r="M313" s="14" t="e">
        <f t="shared" si="94"/>
        <v>#DIV/0!</v>
      </c>
      <c r="N313" s="49"/>
      <c r="O313" s="238"/>
      <c r="P313" s="5" t="e">
        <f t="shared" si="91"/>
        <v>#DIV/0!</v>
      </c>
      <c r="Q313" s="5" t="e">
        <f t="shared" si="91"/>
        <v>#DIV/0!</v>
      </c>
      <c r="R313" s="5" t="e">
        <f t="shared" si="91"/>
        <v>#DIV/0!</v>
      </c>
      <c r="S313" s="5" t="e">
        <f t="shared" si="90"/>
        <v>#DIV/0!</v>
      </c>
      <c r="T313" s="5" t="e">
        <f t="shared" si="90"/>
        <v>#DIV/0!</v>
      </c>
      <c r="U313" s="5" t="e">
        <f t="shared" si="90"/>
        <v>#DIV/0!</v>
      </c>
      <c r="V313" s="5" t="e">
        <f t="shared" si="90"/>
        <v>#DIV/0!</v>
      </c>
      <c r="W313" s="5" t="e">
        <f t="shared" si="90"/>
        <v>#DIV/0!</v>
      </c>
      <c r="X313" s="5" t="e">
        <f t="shared" si="90"/>
        <v>#DIV/0!</v>
      </c>
      <c r="Y313" s="5" t="e">
        <f t="shared" si="92"/>
        <v>#DIV/0!</v>
      </c>
      <c r="Z313" s="5" t="e">
        <f t="shared" si="93"/>
        <v>#DIV/0!</v>
      </c>
      <c r="AA313" s="5" t="e">
        <f t="shared" si="93"/>
        <v>#DIV/0!</v>
      </c>
      <c r="AM313" s="6"/>
      <c r="AN313" s="6"/>
    </row>
    <row r="314" spans="2:40" s="5" customFormat="1" ht="20.100000000000001" hidden="1" customHeight="1">
      <c r="B314" s="15"/>
      <c r="C314" s="13"/>
      <c r="D314" s="13"/>
      <c r="E314" s="13"/>
      <c r="F314" s="13"/>
      <c r="G314" s="13"/>
      <c r="H314" s="13"/>
      <c r="I314" s="13"/>
      <c r="J314" s="13"/>
      <c r="K314" s="15"/>
      <c r="L314" s="14"/>
      <c r="M314" s="14" t="e">
        <f t="shared" si="94"/>
        <v>#DIV/0!</v>
      </c>
      <c r="N314" s="49"/>
      <c r="O314" s="238"/>
      <c r="P314" s="5" t="e">
        <f t="shared" si="91"/>
        <v>#DIV/0!</v>
      </c>
      <c r="Q314" s="5" t="e">
        <f t="shared" si="91"/>
        <v>#DIV/0!</v>
      </c>
      <c r="R314" s="5" t="e">
        <f t="shared" si="91"/>
        <v>#DIV/0!</v>
      </c>
      <c r="S314" s="5" t="e">
        <f t="shared" si="90"/>
        <v>#DIV/0!</v>
      </c>
      <c r="T314" s="5" t="e">
        <f t="shared" si="90"/>
        <v>#DIV/0!</v>
      </c>
      <c r="U314" s="5" t="e">
        <f t="shared" si="90"/>
        <v>#DIV/0!</v>
      </c>
      <c r="V314" s="5" t="e">
        <f t="shared" si="90"/>
        <v>#DIV/0!</v>
      </c>
      <c r="W314" s="5" t="e">
        <f t="shared" si="90"/>
        <v>#DIV/0!</v>
      </c>
      <c r="X314" s="5" t="e">
        <f t="shared" si="90"/>
        <v>#DIV/0!</v>
      </c>
      <c r="Y314" s="5" t="e">
        <f t="shared" si="92"/>
        <v>#DIV/0!</v>
      </c>
      <c r="Z314" s="5" t="e">
        <f t="shared" si="93"/>
        <v>#DIV/0!</v>
      </c>
      <c r="AA314" s="5" t="e">
        <f t="shared" si="93"/>
        <v>#DIV/0!</v>
      </c>
      <c r="AM314" s="6"/>
      <c r="AN314" s="6"/>
    </row>
    <row r="315" spans="2:40" s="5" customFormat="1" ht="20.100000000000001" hidden="1" customHeight="1">
      <c r="B315" s="22" t="str">
        <f>+$B$11</f>
        <v xml:space="preserve"> Α' ΠΛΑΝΗΤΗΣ</v>
      </c>
      <c r="C315" s="15">
        <f>+$C$11</f>
        <v>0</v>
      </c>
      <c r="D315" s="13">
        <f>+D310+1</f>
        <v>14</v>
      </c>
      <c r="E315" s="15">
        <f>+(H315+I315)/2</f>
        <v>0</v>
      </c>
      <c r="F315" s="15">
        <f>+SQRT(E315*E315-G315*G315)</f>
        <v>0</v>
      </c>
      <c r="G315" s="15">
        <f>+(-H315+I315)/2</f>
        <v>0</v>
      </c>
      <c r="H315" s="15">
        <f>+$J$40</f>
        <v>0</v>
      </c>
      <c r="I315" s="15">
        <f>+$J$39</f>
        <v>0</v>
      </c>
      <c r="J315" s="15">
        <f>+$D$22</f>
        <v>0</v>
      </c>
      <c r="K315" s="15">
        <f>+ABS( C315-D315)</f>
        <v>14</v>
      </c>
      <c r="L315" s="15" t="e">
        <f>(+F315*F315/E315)/( 1- J315*COS(K316))</f>
        <v>#DIV/0!</v>
      </c>
      <c r="M315" s="14" t="e">
        <f t="shared" si="94"/>
        <v>#DIV/0!</v>
      </c>
      <c r="N315" s="49"/>
      <c r="O315" s="238">
        <f t="shared" si="95"/>
        <v>0</v>
      </c>
      <c r="P315" s="5" t="e">
        <f t="shared" si="91"/>
        <v>#DIV/0!</v>
      </c>
      <c r="Q315" s="5" t="e">
        <f t="shared" si="91"/>
        <v>#DIV/0!</v>
      </c>
      <c r="R315" s="5" t="e">
        <f t="shared" si="91"/>
        <v>#DIV/0!</v>
      </c>
      <c r="S315" s="5" t="e">
        <f t="shared" si="90"/>
        <v>#DIV/0!</v>
      </c>
      <c r="T315" s="5" t="e">
        <f t="shared" si="90"/>
        <v>#DIV/0!</v>
      </c>
      <c r="U315" s="5" t="e">
        <f t="shared" si="90"/>
        <v>#DIV/0!</v>
      </c>
      <c r="V315" s="5" t="e">
        <f t="shared" si="90"/>
        <v>#DIV/0!</v>
      </c>
      <c r="W315" s="5" t="e">
        <f t="shared" si="90"/>
        <v>#DIV/0!</v>
      </c>
      <c r="X315" s="5" t="e">
        <f t="shared" si="90"/>
        <v>#DIV/0!</v>
      </c>
      <c r="Y315" s="5" t="e">
        <f t="shared" si="92"/>
        <v>#DIV/0!</v>
      </c>
      <c r="Z315" s="5" t="e">
        <f t="shared" si="93"/>
        <v>#DIV/0!</v>
      </c>
      <c r="AA315" s="5" t="e">
        <f t="shared" si="93"/>
        <v>#DIV/0!</v>
      </c>
      <c r="AM315" s="6"/>
      <c r="AN315" s="6"/>
    </row>
    <row r="316" spans="2:40" s="5" customFormat="1" ht="20.100000000000001" hidden="1" customHeight="1">
      <c r="B316" s="23" t="s">
        <v>32</v>
      </c>
      <c r="C316" s="24">
        <f>3.14/180*C315</f>
        <v>0</v>
      </c>
      <c r="D316" s="24">
        <v>14</v>
      </c>
      <c r="E316" s="25"/>
      <c r="F316" s="25"/>
      <c r="G316" s="25"/>
      <c r="H316" s="25"/>
      <c r="I316" s="25"/>
      <c r="J316" s="25"/>
      <c r="K316" s="25">
        <f>(3.14/180)*K315</f>
        <v>0.24422222222222226</v>
      </c>
      <c r="L316" s="14"/>
      <c r="M316" s="14" t="e">
        <f t="shared" si="94"/>
        <v>#DIV/0!</v>
      </c>
      <c r="N316" s="49"/>
      <c r="O316" s="238" t="e">
        <f t="shared" si="95"/>
        <v>#DIV/0!</v>
      </c>
      <c r="P316" s="5" t="e">
        <f t="shared" si="91"/>
        <v>#DIV/0!</v>
      </c>
      <c r="Q316" s="5" t="e">
        <f t="shared" si="91"/>
        <v>#DIV/0!</v>
      </c>
      <c r="R316" s="5" t="e">
        <f t="shared" si="91"/>
        <v>#DIV/0!</v>
      </c>
      <c r="S316" s="5" t="e">
        <f t="shared" si="90"/>
        <v>#DIV/0!</v>
      </c>
      <c r="T316" s="5" t="e">
        <f t="shared" si="90"/>
        <v>#DIV/0!</v>
      </c>
      <c r="U316" s="5" t="e">
        <f t="shared" si="90"/>
        <v>#DIV/0!</v>
      </c>
      <c r="V316" s="5" t="e">
        <f t="shared" si="90"/>
        <v>#DIV/0!</v>
      </c>
      <c r="W316" s="5" t="e">
        <f t="shared" si="90"/>
        <v>#DIV/0!</v>
      </c>
      <c r="X316" s="5" t="e">
        <f t="shared" si="90"/>
        <v>#DIV/0!</v>
      </c>
      <c r="Y316" s="5" t="e">
        <f t="shared" si="92"/>
        <v>#DIV/0!</v>
      </c>
      <c r="Z316" s="5" t="e">
        <f t="shared" si="93"/>
        <v>#DIV/0!</v>
      </c>
      <c r="AA316" s="5" t="e">
        <f t="shared" si="93"/>
        <v>#DIV/0!</v>
      </c>
      <c r="AM316" s="6"/>
      <c r="AN316" s="6"/>
    </row>
    <row r="317" spans="2:40" s="5" customFormat="1" ht="20.100000000000001" hidden="1" customHeight="1">
      <c r="B317" s="22" t="str">
        <f>+$B$13</f>
        <v xml:space="preserve"> Β' ΠΛΑΝΗΤΗΣ</v>
      </c>
      <c r="C317" s="15">
        <f>+$C$13</f>
        <v>0</v>
      </c>
      <c r="D317" s="13">
        <f>+D312+1</f>
        <v>14</v>
      </c>
      <c r="E317" s="15">
        <f>+(H317+I317)/2</f>
        <v>0</v>
      </c>
      <c r="F317" s="15">
        <f>+SQRT(E317*E317-G317*G317)</f>
        <v>0</v>
      </c>
      <c r="G317" s="15">
        <f>+(-H317+I317)/2</f>
        <v>0</v>
      </c>
      <c r="H317" s="15">
        <f>+$J$42</f>
        <v>0</v>
      </c>
      <c r="I317" s="15">
        <f>+$J$41</f>
        <v>0</v>
      </c>
      <c r="J317" s="15">
        <f>+$D$24</f>
        <v>0</v>
      </c>
      <c r="K317" s="15">
        <f>+ABS( C317-D317)</f>
        <v>14</v>
      </c>
      <c r="L317" s="15" t="e">
        <f>+F317*F317/E317/( 1- J317*COS(K318))</f>
        <v>#DIV/0!</v>
      </c>
      <c r="M317" s="14" t="e">
        <f t="shared" si="94"/>
        <v>#DIV/0!</v>
      </c>
      <c r="N317" s="49"/>
      <c r="O317" s="238">
        <f t="shared" si="95"/>
        <v>0</v>
      </c>
      <c r="P317" s="5" t="e">
        <f t="shared" si="91"/>
        <v>#DIV/0!</v>
      </c>
      <c r="Q317" s="5" t="e">
        <f t="shared" si="91"/>
        <v>#DIV/0!</v>
      </c>
      <c r="R317" s="5" t="e">
        <f t="shared" si="91"/>
        <v>#DIV/0!</v>
      </c>
      <c r="S317" s="5" t="e">
        <f t="shared" si="90"/>
        <v>#DIV/0!</v>
      </c>
      <c r="T317" s="5" t="e">
        <f t="shared" si="90"/>
        <v>#DIV/0!</v>
      </c>
      <c r="U317" s="5" t="e">
        <f t="shared" si="90"/>
        <v>#DIV/0!</v>
      </c>
      <c r="V317" s="5" t="e">
        <f t="shared" si="90"/>
        <v>#DIV/0!</v>
      </c>
      <c r="W317" s="5" t="e">
        <f t="shared" si="90"/>
        <v>#DIV/0!</v>
      </c>
      <c r="X317" s="5" t="e">
        <f t="shared" si="90"/>
        <v>#DIV/0!</v>
      </c>
      <c r="Y317" s="5" t="e">
        <f t="shared" si="92"/>
        <v>#DIV/0!</v>
      </c>
      <c r="Z317" s="5" t="e">
        <f t="shared" si="93"/>
        <v>#DIV/0!</v>
      </c>
      <c r="AA317" s="5" t="e">
        <f t="shared" si="93"/>
        <v>#DIV/0!</v>
      </c>
      <c r="AM317" s="6"/>
      <c r="AN317" s="6"/>
    </row>
    <row r="318" spans="2:40" s="5" customFormat="1" ht="20.100000000000001" hidden="1" customHeight="1">
      <c r="B318" s="26"/>
      <c r="C318" s="27">
        <f>3.14/180*C317</f>
        <v>0</v>
      </c>
      <c r="D318" s="27">
        <f>3.14/180*D317</f>
        <v>0.24422222222222226</v>
      </c>
      <c r="E318" s="28"/>
      <c r="F318" s="28"/>
      <c r="G318" s="28"/>
      <c r="H318" s="28"/>
      <c r="I318" s="28"/>
      <c r="J318" s="28"/>
      <c r="K318" s="28">
        <f>(3.14/180)*K317</f>
        <v>0.24422222222222226</v>
      </c>
      <c r="L318" s="14"/>
      <c r="M318" s="14" t="e">
        <f t="shared" si="94"/>
        <v>#DIV/0!</v>
      </c>
      <c r="N318" s="49"/>
      <c r="O318" s="238"/>
      <c r="P318" s="5" t="e">
        <f t="shared" si="91"/>
        <v>#DIV/0!</v>
      </c>
      <c r="Q318" s="5" t="e">
        <f t="shared" si="91"/>
        <v>#DIV/0!</v>
      </c>
      <c r="R318" s="5" t="e">
        <f t="shared" si="91"/>
        <v>#DIV/0!</v>
      </c>
      <c r="S318" s="5" t="e">
        <f t="shared" si="90"/>
        <v>#DIV/0!</v>
      </c>
      <c r="T318" s="5" t="e">
        <f t="shared" si="90"/>
        <v>#DIV/0!</v>
      </c>
      <c r="U318" s="5" t="e">
        <f t="shared" si="90"/>
        <v>#DIV/0!</v>
      </c>
      <c r="V318" s="5" t="e">
        <f t="shared" si="90"/>
        <v>#DIV/0!</v>
      </c>
      <c r="W318" s="5" t="e">
        <f t="shared" si="90"/>
        <v>#DIV/0!</v>
      </c>
      <c r="X318" s="5" t="e">
        <f t="shared" si="90"/>
        <v>#DIV/0!</v>
      </c>
      <c r="Y318" s="5" t="e">
        <f t="shared" si="92"/>
        <v>#DIV/0!</v>
      </c>
      <c r="Z318" s="5" t="e">
        <f t="shared" si="93"/>
        <v>#DIV/0!</v>
      </c>
      <c r="AA318" s="5" t="e">
        <f t="shared" si="93"/>
        <v>#DIV/0!</v>
      </c>
      <c r="AM318" s="6"/>
      <c r="AN318" s="6"/>
    </row>
    <row r="319" spans="2:40" s="5" customFormat="1" ht="20.100000000000001" hidden="1" customHeight="1">
      <c r="B319" s="15"/>
      <c r="C319" s="13"/>
      <c r="D319" s="13"/>
      <c r="E319" s="13"/>
      <c r="F319" s="13"/>
      <c r="G319" s="13"/>
      <c r="H319" s="13"/>
      <c r="I319" s="13"/>
      <c r="J319" s="13"/>
      <c r="K319" s="15"/>
      <c r="L319" s="14"/>
      <c r="M319" s="14" t="e">
        <f t="shared" si="94"/>
        <v>#DIV/0!</v>
      </c>
      <c r="N319" s="49"/>
      <c r="O319" s="238"/>
      <c r="P319" s="5" t="e">
        <f t="shared" si="91"/>
        <v>#DIV/0!</v>
      </c>
      <c r="Q319" s="5" t="e">
        <f t="shared" si="91"/>
        <v>#DIV/0!</v>
      </c>
      <c r="R319" s="5" t="e">
        <f t="shared" si="91"/>
        <v>#DIV/0!</v>
      </c>
      <c r="S319" s="5" t="e">
        <f t="shared" si="90"/>
        <v>#DIV/0!</v>
      </c>
      <c r="T319" s="5" t="e">
        <f t="shared" si="90"/>
        <v>#DIV/0!</v>
      </c>
      <c r="U319" s="5" t="e">
        <f t="shared" si="90"/>
        <v>#DIV/0!</v>
      </c>
      <c r="V319" s="5" t="e">
        <f t="shared" si="90"/>
        <v>#DIV/0!</v>
      </c>
      <c r="W319" s="5" t="e">
        <f t="shared" si="90"/>
        <v>#DIV/0!</v>
      </c>
      <c r="X319" s="5" t="e">
        <f t="shared" si="90"/>
        <v>#DIV/0!</v>
      </c>
      <c r="Y319" s="5" t="e">
        <f t="shared" si="92"/>
        <v>#DIV/0!</v>
      </c>
      <c r="Z319" s="5" t="e">
        <f t="shared" si="93"/>
        <v>#DIV/0!</v>
      </c>
      <c r="AA319" s="5" t="e">
        <f t="shared" si="93"/>
        <v>#DIV/0!</v>
      </c>
      <c r="AM319" s="6"/>
      <c r="AN319" s="6"/>
    </row>
    <row r="320" spans="2:40" s="5" customFormat="1" ht="20.100000000000001" hidden="1" customHeight="1">
      <c r="B320" s="22" t="str">
        <f>+$B$11</f>
        <v xml:space="preserve"> Α' ΠΛΑΝΗΤΗΣ</v>
      </c>
      <c r="C320" s="15">
        <f>+$C$11</f>
        <v>0</v>
      </c>
      <c r="D320" s="13">
        <f>+D315+1</f>
        <v>15</v>
      </c>
      <c r="E320" s="15">
        <f>+(H320+I320)/2</f>
        <v>0</v>
      </c>
      <c r="F320" s="15">
        <f>+SQRT(E320*E320-G320*G320)</f>
        <v>0</v>
      </c>
      <c r="G320" s="15">
        <f>+(-H320+I320)/2</f>
        <v>0</v>
      </c>
      <c r="H320" s="15">
        <f>+$J$40</f>
        <v>0</v>
      </c>
      <c r="I320" s="15">
        <f>+$J$39</f>
        <v>0</v>
      </c>
      <c r="J320" s="15">
        <f>+$D$22</f>
        <v>0</v>
      </c>
      <c r="K320" s="15">
        <f>+ABS( C320-D320)</f>
        <v>15</v>
      </c>
      <c r="L320" s="15" t="e">
        <f>(+F320*F320/E320)/( 1- J320*COS(K321))</f>
        <v>#DIV/0!</v>
      </c>
      <c r="M320" s="14" t="e">
        <f t="shared" si="94"/>
        <v>#DIV/0!</v>
      </c>
      <c r="N320" s="49"/>
      <c r="O320" s="238">
        <f t="shared" si="95"/>
        <v>0</v>
      </c>
      <c r="P320" s="5" t="e">
        <f t="shared" si="91"/>
        <v>#DIV/0!</v>
      </c>
      <c r="Q320" s="5" t="e">
        <f t="shared" si="91"/>
        <v>#DIV/0!</v>
      </c>
      <c r="R320" s="5" t="e">
        <f t="shared" si="91"/>
        <v>#DIV/0!</v>
      </c>
      <c r="S320" s="5" t="e">
        <f t="shared" si="90"/>
        <v>#DIV/0!</v>
      </c>
      <c r="T320" s="5" t="e">
        <f t="shared" si="90"/>
        <v>#DIV/0!</v>
      </c>
      <c r="U320" s="5" t="e">
        <f t="shared" si="90"/>
        <v>#DIV/0!</v>
      </c>
      <c r="V320" s="5" t="e">
        <f t="shared" si="90"/>
        <v>#DIV/0!</v>
      </c>
      <c r="W320" s="5" t="e">
        <f t="shared" si="90"/>
        <v>#DIV/0!</v>
      </c>
      <c r="X320" s="5" t="e">
        <f t="shared" si="90"/>
        <v>#DIV/0!</v>
      </c>
      <c r="Y320" s="5" t="e">
        <f t="shared" si="92"/>
        <v>#DIV/0!</v>
      </c>
      <c r="Z320" s="5" t="e">
        <f t="shared" si="93"/>
        <v>#DIV/0!</v>
      </c>
      <c r="AA320" s="5" t="e">
        <f t="shared" si="93"/>
        <v>#DIV/0!</v>
      </c>
      <c r="AM320" s="6"/>
      <c r="AN320" s="6"/>
    </row>
    <row r="321" spans="2:40" s="5" customFormat="1" ht="20.100000000000001" hidden="1" customHeight="1">
      <c r="B321" s="23" t="s">
        <v>32</v>
      </c>
      <c r="C321" s="24">
        <f>3.14/180*C320</f>
        <v>0</v>
      </c>
      <c r="D321" s="24">
        <v>15</v>
      </c>
      <c r="E321" s="25"/>
      <c r="F321" s="25"/>
      <c r="G321" s="25"/>
      <c r="H321" s="25"/>
      <c r="I321" s="25"/>
      <c r="J321" s="25"/>
      <c r="K321" s="25">
        <f>(3.14/180)*K320</f>
        <v>0.26166666666666671</v>
      </c>
      <c r="L321" s="14"/>
      <c r="M321" s="14" t="e">
        <f t="shared" si="94"/>
        <v>#DIV/0!</v>
      </c>
      <c r="N321" s="49"/>
      <c r="O321" s="238" t="e">
        <f t="shared" si="95"/>
        <v>#DIV/0!</v>
      </c>
      <c r="P321" s="5" t="e">
        <f t="shared" si="91"/>
        <v>#DIV/0!</v>
      </c>
      <c r="Q321" s="5" t="e">
        <f t="shared" si="91"/>
        <v>#DIV/0!</v>
      </c>
      <c r="R321" s="5" t="e">
        <f t="shared" si="91"/>
        <v>#DIV/0!</v>
      </c>
      <c r="S321" s="5" t="e">
        <f t="shared" si="90"/>
        <v>#DIV/0!</v>
      </c>
      <c r="T321" s="5" t="e">
        <f t="shared" si="90"/>
        <v>#DIV/0!</v>
      </c>
      <c r="U321" s="5" t="e">
        <f t="shared" si="90"/>
        <v>#DIV/0!</v>
      </c>
      <c r="V321" s="5" t="e">
        <f t="shared" si="90"/>
        <v>#DIV/0!</v>
      </c>
      <c r="W321" s="5" t="e">
        <f t="shared" si="90"/>
        <v>#DIV/0!</v>
      </c>
      <c r="X321" s="5" t="e">
        <f t="shared" si="90"/>
        <v>#DIV/0!</v>
      </c>
      <c r="Y321" s="5" t="e">
        <f t="shared" si="92"/>
        <v>#DIV/0!</v>
      </c>
      <c r="Z321" s="5" t="e">
        <f t="shared" si="93"/>
        <v>#DIV/0!</v>
      </c>
      <c r="AA321" s="5" t="e">
        <f t="shared" si="93"/>
        <v>#DIV/0!</v>
      </c>
      <c r="AM321" s="6"/>
      <c r="AN321" s="6"/>
    </row>
    <row r="322" spans="2:40" s="5" customFormat="1" ht="20.100000000000001" hidden="1" customHeight="1">
      <c r="B322" s="22" t="str">
        <f>+$B$13</f>
        <v xml:space="preserve"> Β' ΠΛΑΝΗΤΗΣ</v>
      </c>
      <c r="C322" s="15">
        <f>+$C$13</f>
        <v>0</v>
      </c>
      <c r="D322" s="13">
        <f>+D317+1</f>
        <v>15</v>
      </c>
      <c r="E322" s="15">
        <f>+(H322+I322)/2</f>
        <v>0</v>
      </c>
      <c r="F322" s="15">
        <f>+SQRT(E322*E322-G322*G322)</f>
        <v>0</v>
      </c>
      <c r="G322" s="15">
        <f>+(-H322+I322)/2</f>
        <v>0</v>
      </c>
      <c r="H322" s="15">
        <f>+$J$42</f>
        <v>0</v>
      </c>
      <c r="I322" s="15">
        <f>+$J$41</f>
        <v>0</v>
      </c>
      <c r="J322" s="15">
        <f>+$D$24</f>
        <v>0</v>
      </c>
      <c r="K322" s="15">
        <f>+ABS( C322-D322)</f>
        <v>15</v>
      </c>
      <c r="L322" s="15" t="e">
        <f>+F322*F322/E322/( 1- J322*COS(K323))</f>
        <v>#DIV/0!</v>
      </c>
      <c r="M322" s="14" t="e">
        <f t="shared" si="94"/>
        <v>#DIV/0!</v>
      </c>
      <c r="N322" s="49"/>
      <c r="O322" s="238">
        <f t="shared" si="95"/>
        <v>0</v>
      </c>
      <c r="P322" s="5" t="e">
        <f t="shared" si="91"/>
        <v>#DIV/0!</v>
      </c>
      <c r="Q322" s="5" t="e">
        <f t="shared" si="91"/>
        <v>#DIV/0!</v>
      </c>
      <c r="R322" s="5" t="e">
        <f t="shared" si="91"/>
        <v>#DIV/0!</v>
      </c>
      <c r="S322" s="5" t="e">
        <f t="shared" si="90"/>
        <v>#DIV/0!</v>
      </c>
      <c r="T322" s="5" t="e">
        <f t="shared" si="90"/>
        <v>#DIV/0!</v>
      </c>
      <c r="U322" s="5" t="e">
        <f t="shared" si="90"/>
        <v>#DIV/0!</v>
      </c>
      <c r="V322" s="5" t="e">
        <f t="shared" si="90"/>
        <v>#DIV/0!</v>
      </c>
      <c r="W322" s="5" t="e">
        <f t="shared" si="90"/>
        <v>#DIV/0!</v>
      </c>
      <c r="X322" s="5" t="e">
        <f t="shared" si="90"/>
        <v>#DIV/0!</v>
      </c>
      <c r="Y322" s="5" t="e">
        <f t="shared" si="92"/>
        <v>#DIV/0!</v>
      </c>
      <c r="Z322" s="5" t="e">
        <f t="shared" si="93"/>
        <v>#DIV/0!</v>
      </c>
      <c r="AA322" s="5" t="e">
        <f t="shared" si="93"/>
        <v>#DIV/0!</v>
      </c>
      <c r="AM322" s="6"/>
      <c r="AN322" s="6"/>
    </row>
    <row r="323" spans="2:40" s="5" customFormat="1" ht="20.100000000000001" hidden="1" customHeight="1">
      <c r="B323" s="26"/>
      <c r="C323" s="27">
        <f>3.14/180*C322</f>
        <v>0</v>
      </c>
      <c r="D323" s="27">
        <f>3.14/180*D322</f>
        <v>0.26166666666666671</v>
      </c>
      <c r="E323" s="28"/>
      <c r="F323" s="28"/>
      <c r="G323" s="28"/>
      <c r="H323" s="28"/>
      <c r="I323" s="28"/>
      <c r="J323" s="28"/>
      <c r="K323" s="28">
        <f>(3.14/180)*K322</f>
        <v>0.26166666666666671</v>
      </c>
      <c r="L323" s="14"/>
      <c r="M323" s="14" t="e">
        <f t="shared" si="94"/>
        <v>#DIV/0!</v>
      </c>
      <c r="N323" s="49"/>
      <c r="O323" s="238"/>
      <c r="P323" s="5" t="e">
        <f t="shared" si="91"/>
        <v>#DIV/0!</v>
      </c>
      <c r="Q323" s="5" t="e">
        <f t="shared" si="91"/>
        <v>#DIV/0!</v>
      </c>
      <c r="R323" s="5" t="e">
        <f t="shared" si="91"/>
        <v>#DIV/0!</v>
      </c>
      <c r="S323" s="5" t="e">
        <f t="shared" si="90"/>
        <v>#DIV/0!</v>
      </c>
      <c r="T323" s="5" t="e">
        <f t="shared" si="90"/>
        <v>#DIV/0!</v>
      </c>
      <c r="U323" s="5" t="e">
        <f t="shared" si="90"/>
        <v>#DIV/0!</v>
      </c>
      <c r="V323" s="5" t="e">
        <f t="shared" si="90"/>
        <v>#DIV/0!</v>
      </c>
      <c r="W323" s="5" t="e">
        <f t="shared" si="90"/>
        <v>#DIV/0!</v>
      </c>
      <c r="X323" s="5" t="e">
        <f t="shared" si="90"/>
        <v>#DIV/0!</v>
      </c>
      <c r="Y323" s="5" t="e">
        <f t="shared" si="92"/>
        <v>#DIV/0!</v>
      </c>
      <c r="Z323" s="5" t="e">
        <f t="shared" si="93"/>
        <v>#DIV/0!</v>
      </c>
      <c r="AA323" s="5" t="e">
        <f t="shared" si="93"/>
        <v>#DIV/0!</v>
      </c>
      <c r="AM323" s="6"/>
      <c r="AN323" s="6"/>
    </row>
    <row r="324" spans="2:40" s="5" customFormat="1" ht="20.100000000000001" hidden="1" customHeight="1">
      <c r="B324" s="15"/>
      <c r="C324" s="13"/>
      <c r="D324" s="13"/>
      <c r="E324" s="13"/>
      <c r="F324" s="13"/>
      <c r="G324" s="13"/>
      <c r="H324" s="13"/>
      <c r="I324" s="13"/>
      <c r="J324" s="13"/>
      <c r="K324" s="15"/>
      <c r="L324" s="14"/>
      <c r="M324" s="14" t="e">
        <f t="shared" si="94"/>
        <v>#DIV/0!</v>
      </c>
      <c r="N324" s="49"/>
      <c r="O324" s="238"/>
      <c r="P324" s="5" t="e">
        <f t="shared" si="91"/>
        <v>#DIV/0!</v>
      </c>
      <c r="Q324" s="5" t="e">
        <f t="shared" si="91"/>
        <v>#DIV/0!</v>
      </c>
      <c r="R324" s="5" t="e">
        <f t="shared" si="91"/>
        <v>#DIV/0!</v>
      </c>
      <c r="S324" s="5" t="e">
        <f t="shared" si="90"/>
        <v>#DIV/0!</v>
      </c>
      <c r="T324" s="5" t="e">
        <f t="shared" si="90"/>
        <v>#DIV/0!</v>
      </c>
      <c r="U324" s="5" t="e">
        <f t="shared" si="90"/>
        <v>#DIV/0!</v>
      </c>
      <c r="V324" s="5" t="e">
        <f t="shared" si="90"/>
        <v>#DIV/0!</v>
      </c>
      <c r="W324" s="5" t="e">
        <f t="shared" si="90"/>
        <v>#DIV/0!</v>
      </c>
      <c r="X324" s="5" t="e">
        <f t="shared" si="90"/>
        <v>#DIV/0!</v>
      </c>
      <c r="Y324" s="5" t="e">
        <f t="shared" si="92"/>
        <v>#DIV/0!</v>
      </c>
      <c r="Z324" s="5" t="e">
        <f t="shared" si="93"/>
        <v>#DIV/0!</v>
      </c>
      <c r="AA324" s="5" t="e">
        <f t="shared" si="93"/>
        <v>#DIV/0!</v>
      </c>
      <c r="AM324" s="6"/>
      <c r="AN324" s="6"/>
    </row>
    <row r="325" spans="2:40" s="5" customFormat="1" ht="20.100000000000001" hidden="1" customHeight="1">
      <c r="B325" s="22" t="str">
        <f>+$B$11</f>
        <v xml:space="preserve"> Α' ΠΛΑΝΗΤΗΣ</v>
      </c>
      <c r="C325" s="15">
        <f>+$C$11</f>
        <v>0</v>
      </c>
      <c r="D325" s="13">
        <f>+D320+1</f>
        <v>16</v>
      </c>
      <c r="E325" s="15">
        <f>+(H325+I325)/2</f>
        <v>0</v>
      </c>
      <c r="F325" s="15">
        <f>+SQRT(E325*E325-G325*G325)</f>
        <v>0</v>
      </c>
      <c r="G325" s="15">
        <f>+(-H325+I325)/2</f>
        <v>0</v>
      </c>
      <c r="H325" s="15">
        <f>+$J$40</f>
        <v>0</v>
      </c>
      <c r="I325" s="15">
        <f>+$J$39</f>
        <v>0</v>
      </c>
      <c r="J325" s="15">
        <f>+$D$22</f>
        <v>0</v>
      </c>
      <c r="K325" s="15">
        <f>+ABS( C325-D325)</f>
        <v>16</v>
      </c>
      <c r="L325" s="15" t="e">
        <f>(+F325*F325/E325)/( 1- J325*COS(K326))</f>
        <v>#DIV/0!</v>
      </c>
      <c r="M325" s="14" t="e">
        <f t="shared" si="94"/>
        <v>#DIV/0!</v>
      </c>
      <c r="N325" s="49"/>
      <c r="O325" s="238">
        <f t="shared" si="95"/>
        <v>0</v>
      </c>
      <c r="P325" s="5" t="e">
        <f t="shared" si="91"/>
        <v>#DIV/0!</v>
      </c>
      <c r="Q325" s="5" t="e">
        <f t="shared" si="91"/>
        <v>#DIV/0!</v>
      </c>
      <c r="R325" s="5" t="e">
        <f t="shared" si="91"/>
        <v>#DIV/0!</v>
      </c>
      <c r="S325" s="5" t="e">
        <f t="shared" si="90"/>
        <v>#DIV/0!</v>
      </c>
      <c r="T325" s="5" t="e">
        <f t="shared" si="90"/>
        <v>#DIV/0!</v>
      </c>
      <c r="U325" s="5" t="e">
        <f t="shared" si="90"/>
        <v>#DIV/0!</v>
      </c>
      <c r="V325" s="5" t="e">
        <f t="shared" si="90"/>
        <v>#DIV/0!</v>
      </c>
      <c r="W325" s="5" t="e">
        <f t="shared" si="90"/>
        <v>#DIV/0!</v>
      </c>
      <c r="X325" s="5" t="e">
        <f t="shared" si="90"/>
        <v>#DIV/0!</v>
      </c>
      <c r="Y325" s="5" t="e">
        <f t="shared" si="92"/>
        <v>#DIV/0!</v>
      </c>
      <c r="Z325" s="5" t="e">
        <f t="shared" si="93"/>
        <v>#DIV/0!</v>
      </c>
      <c r="AA325" s="5" t="e">
        <f t="shared" si="93"/>
        <v>#DIV/0!</v>
      </c>
      <c r="AM325" s="6"/>
      <c r="AN325" s="6"/>
    </row>
    <row r="326" spans="2:40" s="5" customFormat="1" ht="20.100000000000001" hidden="1" customHeight="1">
      <c r="B326" s="23" t="s">
        <v>32</v>
      </c>
      <c r="C326" s="24">
        <f>3.14/180*C325</f>
        <v>0</v>
      </c>
      <c r="D326" s="24">
        <v>16</v>
      </c>
      <c r="E326" s="25"/>
      <c r="F326" s="25"/>
      <c r="G326" s="25"/>
      <c r="H326" s="25"/>
      <c r="I326" s="25"/>
      <c r="J326" s="25"/>
      <c r="K326" s="25">
        <f>(3.14/180)*K325</f>
        <v>0.27911111111111114</v>
      </c>
      <c r="L326" s="14"/>
      <c r="M326" s="14" t="e">
        <f t="shared" si="94"/>
        <v>#DIV/0!</v>
      </c>
      <c r="N326" s="49"/>
      <c r="O326" s="238" t="e">
        <f t="shared" si="95"/>
        <v>#DIV/0!</v>
      </c>
      <c r="P326" s="5" t="e">
        <f t="shared" si="91"/>
        <v>#DIV/0!</v>
      </c>
      <c r="Q326" s="5" t="e">
        <f t="shared" si="91"/>
        <v>#DIV/0!</v>
      </c>
      <c r="R326" s="5" t="e">
        <f t="shared" si="91"/>
        <v>#DIV/0!</v>
      </c>
      <c r="S326" s="5" t="e">
        <f t="shared" si="90"/>
        <v>#DIV/0!</v>
      </c>
      <c r="T326" s="5" t="e">
        <f t="shared" si="90"/>
        <v>#DIV/0!</v>
      </c>
      <c r="U326" s="5" t="e">
        <f t="shared" si="90"/>
        <v>#DIV/0!</v>
      </c>
      <c r="V326" s="5" t="e">
        <f t="shared" si="90"/>
        <v>#DIV/0!</v>
      </c>
      <c r="W326" s="5" t="e">
        <f t="shared" si="90"/>
        <v>#DIV/0!</v>
      </c>
      <c r="X326" s="5" t="e">
        <f t="shared" si="90"/>
        <v>#DIV/0!</v>
      </c>
      <c r="Y326" s="5" t="e">
        <f t="shared" si="92"/>
        <v>#DIV/0!</v>
      </c>
      <c r="Z326" s="5" t="e">
        <f t="shared" si="93"/>
        <v>#DIV/0!</v>
      </c>
      <c r="AA326" s="5" t="e">
        <f t="shared" si="93"/>
        <v>#DIV/0!</v>
      </c>
      <c r="AM326" s="6"/>
      <c r="AN326" s="6"/>
    </row>
    <row r="327" spans="2:40" s="5" customFormat="1" ht="20.100000000000001" hidden="1" customHeight="1">
      <c r="B327" s="22" t="str">
        <f>+$B$13</f>
        <v xml:space="preserve"> Β' ΠΛΑΝΗΤΗΣ</v>
      </c>
      <c r="C327" s="15">
        <f>+$C$13</f>
        <v>0</v>
      </c>
      <c r="D327" s="13">
        <f>+D322+1</f>
        <v>16</v>
      </c>
      <c r="E327" s="15">
        <f>+(H327+I327)/2</f>
        <v>0</v>
      </c>
      <c r="F327" s="15">
        <f>+SQRT(E327*E327-G327*G327)</f>
        <v>0</v>
      </c>
      <c r="G327" s="15">
        <f>+(-H327+I327)/2</f>
        <v>0</v>
      </c>
      <c r="H327" s="15">
        <f>+$J$42</f>
        <v>0</v>
      </c>
      <c r="I327" s="15">
        <f>+$J$41</f>
        <v>0</v>
      </c>
      <c r="J327" s="15">
        <f>+$D$24</f>
        <v>0</v>
      </c>
      <c r="K327" s="15">
        <f>+ABS( C327-D327)</f>
        <v>16</v>
      </c>
      <c r="L327" s="15" t="e">
        <f>+F327*F327/E327/( 1- J327*COS(K328))</f>
        <v>#DIV/0!</v>
      </c>
      <c r="M327" s="14" t="e">
        <f t="shared" si="94"/>
        <v>#DIV/0!</v>
      </c>
      <c r="N327" s="49"/>
      <c r="O327" s="238">
        <f t="shared" si="95"/>
        <v>0</v>
      </c>
      <c r="P327" s="5" t="e">
        <f t="shared" si="91"/>
        <v>#DIV/0!</v>
      </c>
      <c r="Q327" s="5" t="e">
        <f t="shared" si="91"/>
        <v>#DIV/0!</v>
      </c>
      <c r="R327" s="5" t="e">
        <f t="shared" si="91"/>
        <v>#DIV/0!</v>
      </c>
      <c r="S327" s="5" t="e">
        <f t="shared" si="90"/>
        <v>#DIV/0!</v>
      </c>
      <c r="T327" s="5" t="e">
        <f t="shared" si="90"/>
        <v>#DIV/0!</v>
      </c>
      <c r="U327" s="5" t="e">
        <f t="shared" si="90"/>
        <v>#DIV/0!</v>
      </c>
      <c r="V327" s="5" t="e">
        <f t="shared" si="90"/>
        <v>#DIV/0!</v>
      </c>
      <c r="W327" s="5" t="e">
        <f t="shared" si="90"/>
        <v>#DIV/0!</v>
      </c>
      <c r="X327" s="5" t="e">
        <f t="shared" si="90"/>
        <v>#DIV/0!</v>
      </c>
      <c r="Y327" s="5" t="e">
        <f t="shared" si="92"/>
        <v>#DIV/0!</v>
      </c>
      <c r="Z327" s="5" t="e">
        <f t="shared" si="93"/>
        <v>#DIV/0!</v>
      </c>
      <c r="AA327" s="5" t="e">
        <f t="shared" si="93"/>
        <v>#DIV/0!</v>
      </c>
      <c r="AM327" s="6"/>
      <c r="AN327" s="6"/>
    </row>
    <row r="328" spans="2:40" s="5" customFormat="1" ht="20.100000000000001" hidden="1" customHeight="1">
      <c r="B328" s="26"/>
      <c r="C328" s="27">
        <f>3.14/180*C327</f>
        <v>0</v>
      </c>
      <c r="D328" s="27">
        <f>3.14/180*D327</f>
        <v>0.27911111111111114</v>
      </c>
      <c r="E328" s="28"/>
      <c r="F328" s="28"/>
      <c r="G328" s="28"/>
      <c r="H328" s="28"/>
      <c r="I328" s="28"/>
      <c r="J328" s="28"/>
      <c r="K328" s="28">
        <f>(3.14/180)*K327</f>
        <v>0.27911111111111114</v>
      </c>
      <c r="L328" s="14"/>
      <c r="M328" s="14" t="e">
        <f t="shared" si="94"/>
        <v>#DIV/0!</v>
      </c>
      <c r="N328" s="49"/>
      <c r="O328" s="238"/>
      <c r="P328" s="5" t="e">
        <f t="shared" si="91"/>
        <v>#DIV/0!</v>
      </c>
      <c r="Q328" s="5" t="e">
        <f t="shared" si="91"/>
        <v>#DIV/0!</v>
      </c>
      <c r="R328" s="5" t="e">
        <f t="shared" si="91"/>
        <v>#DIV/0!</v>
      </c>
      <c r="S328" s="5" t="e">
        <f t="shared" si="90"/>
        <v>#DIV/0!</v>
      </c>
      <c r="T328" s="5" t="e">
        <f t="shared" si="90"/>
        <v>#DIV/0!</v>
      </c>
      <c r="U328" s="5" t="e">
        <f t="shared" si="90"/>
        <v>#DIV/0!</v>
      </c>
      <c r="V328" s="5" t="e">
        <f t="shared" si="90"/>
        <v>#DIV/0!</v>
      </c>
      <c r="W328" s="5" t="e">
        <f t="shared" si="90"/>
        <v>#DIV/0!</v>
      </c>
      <c r="X328" s="5" t="e">
        <f t="shared" si="90"/>
        <v>#DIV/0!</v>
      </c>
      <c r="Y328" s="5" t="e">
        <f t="shared" si="92"/>
        <v>#DIV/0!</v>
      </c>
      <c r="Z328" s="5" t="e">
        <f t="shared" si="93"/>
        <v>#DIV/0!</v>
      </c>
      <c r="AA328" s="5" t="e">
        <f t="shared" si="93"/>
        <v>#DIV/0!</v>
      </c>
      <c r="AM328" s="6"/>
      <c r="AN328" s="6"/>
    </row>
    <row r="329" spans="2:40" s="5" customFormat="1" ht="20.100000000000001" hidden="1" customHeight="1">
      <c r="B329" s="15"/>
      <c r="C329" s="13"/>
      <c r="D329" s="13"/>
      <c r="E329" s="13"/>
      <c r="F329" s="13"/>
      <c r="G329" s="13"/>
      <c r="H329" s="13"/>
      <c r="I329" s="13"/>
      <c r="J329" s="13"/>
      <c r="K329" s="15"/>
      <c r="L329" s="14"/>
      <c r="M329" s="14" t="e">
        <f t="shared" si="94"/>
        <v>#DIV/0!</v>
      </c>
      <c r="N329" s="49"/>
      <c r="O329" s="238"/>
      <c r="P329" s="5" t="e">
        <f t="shared" si="91"/>
        <v>#DIV/0!</v>
      </c>
      <c r="Q329" s="5" t="e">
        <f t="shared" si="91"/>
        <v>#DIV/0!</v>
      </c>
      <c r="R329" s="5" t="e">
        <f t="shared" si="91"/>
        <v>#DIV/0!</v>
      </c>
      <c r="S329" s="5" t="e">
        <f t="shared" si="90"/>
        <v>#DIV/0!</v>
      </c>
      <c r="T329" s="5" t="e">
        <f t="shared" si="90"/>
        <v>#DIV/0!</v>
      </c>
      <c r="U329" s="5" t="e">
        <f t="shared" si="90"/>
        <v>#DIV/0!</v>
      </c>
      <c r="V329" s="5" t="e">
        <f t="shared" si="90"/>
        <v>#DIV/0!</v>
      </c>
      <c r="W329" s="5" t="e">
        <f t="shared" si="90"/>
        <v>#DIV/0!</v>
      </c>
      <c r="X329" s="5" t="e">
        <f t="shared" si="90"/>
        <v>#DIV/0!</v>
      </c>
      <c r="Y329" s="5" t="e">
        <f t="shared" si="92"/>
        <v>#DIV/0!</v>
      </c>
      <c r="Z329" s="5" t="e">
        <f t="shared" si="93"/>
        <v>#DIV/0!</v>
      </c>
      <c r="AA329" s="5" t="e">
        <f t="shared" si="93"/>
        <v>#DIV/0!</v>
      </c>
      <c r="AM329" s="6"/>
      <c r="AN329" s="6"/>
    </row>
    <row r="330" spans="2:40" s="5" customFormat="1" ht="20.100000000000001" hidden="1" customHeight="1">
      <c r="B330" s="22" t="str">
        <f>+$B$11</f>
        <v xml:space="preserve"> Α' ΠΛΑΝΗΤΗΣ</v>
      </c>
      <c r="C330" s="15">
        <f>+$C$11</f>
        <v>0</v>
      </c>
      <c r="D330" s="13">
        <f>+D325+1</f>
        <v>17</v>
      </c>
      <c r="E330" s="15">
        <f>+(H330+I330)/2</f>
        <v>0</v>
      </c>
      <c r="F330" s="15">
        <f>+SQRT(E330*E330-G330*G330)</f>
        <v>0</v>
      </c>
      <c r="G330" s="15">
        <f>+(-H330+I330)/2</f>
        <v>0</v>
      </c>
      <c r="H330" s="15">
        <f>+$J$40</f>
        <v>0</v>
      </c>
      <c r="I330" s="15">
        <f>+$J$39</f>
        <v>0</v>
      </c>
      <c r="J330" s="15">
        <f>+$D$22</f>
        <v>0</v>
      </c>
      <c r="K330" s="15">
        <f>+ABS( C330-D330)</f>
        <v>17</v>
      </c>
      <c r="L330" s="15" t="e">
        <f>(+F330*F330/E330)/( 1- J330*COS(K331))</f>
        <v>#DIV/0!</v>
      </c>
      <c r="M330" s="14" t="e">
        <f t="shared" si="94"/>
        <v>#DIV/0!</v>
      </c>
      <c r="N330" s="49"/>
      <c r="O330" s="238">
        <f t="shared" si="95"/>
        <v>0</v>
      </c>
      <c r="P330" s="5" t="e">
        <f t="shared" si="91"/>
        <v>#DIV/0!</v>
      </c>
      <c r="Q330" s="5" t="e">
        <f t="shared" si="91"/>
        <v>#DIV/0!</v>
      </c>
      <c r="R330" s="5" t="e">
        <f t="shared" si="91"/>
        <v>#DIV/0!</v>
      </c>
      <c r="S330" s="5" t="e">
        <f t="shared" si="90"/>
        <v>#DIV/0!</v>
      </c>
      <c r="T330" s="5" t="e">
        <f t="shared" si="90"/>
        <v>#DIV/0!</v>
      </c>
      <c r="U330" s="5" t="e">
        <f t="shared" si="90"/>
        <v>#DIV/0!</v>
      </c>
      <c r="V330" s="5" t="e">
        <f t="shared" si="90"/>
        <v>#DIV/0!</v>
      </c>
      <c r="W330" s="5" t="e">
        <f t="shared" si="90"/>
        <v>#DIV/0!</v>
      </c>
      <c r="X330" s="5" t="e">
        <f t="shared" si="90"/>
        <v>#DIV/0!</v>
      </c>
      <c r="Y330" s="5" t="e">
        <f t="shared" si="92"/>
        <v>#DIV/0!</v>
      </c>
      <c r="Z330" s="5" t="e">
        <f t="shared" si="93"/>
        <v>#DIV/0!</v>
      </c>
      <c r="AA330" s="5" t="e">
        <f t="shared" si="93"/>
        <v>#DIV/0!</v>
      </c>
      <c r="AM330" s="6"/>
      <c r="AN330" s="6"/>
    </row>
    <row r="331" spans="2:40" s="5" customFormat="1" ht="20.100000000000001" hidden="1" customHeight="1">
      <c r="B331" s="23" t="s">
        <v>32</v>
      </c>
      <c r="C331" s="24">
        <f>3.14/180*C330</f>
        <v>0</v>
      </c>
      <c r="D331" s="24">
        <v>17</v>
      </c>
      <c r="E331" s="25"/>
      <c r="F331" s="25"/>
      <c r="G331" s="25"/>
      <c r="H331" s="25"/>
      <c r="I331" s="25"/>
      <c r="J331" s="25"/>
      <c r="K331" s="25">
        <f>(3.14/180)*K330</f>
        <v>0.29655555555555557</v>
      </c>
      <c r="L331" s="14"/>
      <c r="M331" s="14" t="e">
        <f t="shared" si="94"/>
        <v>#DIV/0!</v>
      </c>
      <c r="N331" s="49"/>
      <c r="O331" s="238" t="e">
        <f t="shared" si="95"/>
        <v>#DIV/0!</v>
      </c>
      <c r="P331" s="5" t="e">
        <f t="shared" si="91"/>
        <v>#DIV/0!</v>
      </c>
      <c r="Q331" s="5" t="e">
        <f t="shared" si="91"/>
        <v>#DIV/0!</v>
      </c>
      <c r="R331" s="5" t="e">
        <f t="shared" si="91"/>
        <v>#DIV/0!</v>
      </c>
      <c r="S331" s="5" t="e">
        <f t="shared" si="90"/>
        <v>#DIV/0!</v>
      </c>
      <c r="T331" s="5" t="e">
        <f t="shared" si="90"/>
        <v>#DIV/0!</v>
      </c>
      <c r="U331" s="5" t="e">
        <f t="shared" si="90"/>
        <v>#DIV/0!</v>
      </c>
      <c r="V331" s="5" t="e">
        <f t="shared" si="90"/>
        <v>#DIV/0!</v>
      </c>
      <c r="W331" s="5" t="e">
        <f t="shared" si="90"/>
        <v>#DIV/0!</v>
      </c>
      <c r="X331" s="5" t="e">
        <f t="shared" si="90"/>
        <v>#DIV/0!</v>
      </c>
      <c r="Y331" s="5" t="e">
        <f t="shared" si="92"/>
        <v>#DIV/0!</v>
      </c>
      <c r="Z331" s="5" t="e">
        <f t="shared" si="93"/>
        <v>#DIV/0!</v>
      </c>
      <c r="AA331" s="5" t="e">
        <f t="shared" si="93"/>
        <v>#DIV/0!</v>
      </c>
      <c r="AM331" s="6"/>
      <c r="AN331" s="6"/>
    </row>
    <row r="332" spans="2:40" s="5" customFormat="1" ht="20.100000000000001" hidden="1" customHeight="1">
      <c r="B332" s="22" t="str">
        <f>+$B$13</f>
        <v xml:space="preserve"> Β' ΠΛΑΝΗΤΗΣ</v>
      </c>
      <c r="C332" s="15">
        <f>+$C$13</f>
        <v>0</v>
      </c>
      <c r="D332" s="13">
        <f>+D327+1</f>
        <v>17</v>
      </c>
      <c r="E332" s="15">
        <f>+(H332+I332)/2</f>
        <v>0</v>
      </c>
      <c r="F332" s="15">
        <f>+SQRT(E332*E332-G332*G332)</f>
        <v>0</v>
      </c>
      <c r="G332" s="15">
        <f>+(-H332+I332)/2</f>
        <v>0</v>
      </c>
      <c r="H332" s="15">
        <f>+$J$42</f>
        <v>0</v>
      </c>
      <c r="I332" s="15">
        <f>+$J$41</f>
        <v>0</v>
      </c>
      <c r="J332" s="15">
        <f>+$D$24</f>
        <v>0</v>
      </c>
      <c r="K332" s="15">
        <f>+ABS( C332-D332)</f>
        <v>17</v>
      </c>
      <c r="L332" s="15" t="e">
        <f>+F332*F332/E332/( 1- J332*COS(K333))</f>
        <v>#DIV/0!</v>
      </c>
      <c r="M332" s="14" t="e">
        <f t="shared" si="94"/>
        <v>#DIV/0!</v>
      </c>
      <c r="N332" s="49"/>
      <c r="O332" s="238">
        <f t="shared" si="95"/>
        <v>0</v>
      </c>
      <c r="P332" s="5" t="e">
        <f t="shared" si="91"/>
        <v>#DIV/0!</v>
      </c>
      <c r="Q332" s="5" t="e">
        <f t="shared" si="91"/>
        <v>#DIV/0!</v>
      </c>
      <c r="R332" s="5" t="e">
        <f t="shared" si="91"/>
        <v>#DIV/0!</v>
      </c>
      <c r="S332" s="5" t="e">
        <f t="shared" si="90"/>
        <v>#DIV/0!</v>
      </c>
      <c r="T332" s="5" t="e">
        <f t="shared" si="90"/>
        <v>#DIV/0!</v>
      </c>
      <c r="U332" s="5" t="e">
        <f t="shared" si="90"/>
        <v>#DIV/0!</v>
      </c>
      <c r="V332" s="5" t="e">
        <f t="shared" si="90"/>
        <v>#DIV/0!</v>
      </c>
      <c r="W332" s="5" t="e">
        <f t="shared" si="90"/>
        <v>#DIV/0!</v>
      </c>
      <c r="X332" s="5" t="e">
        <f t="shared" si="90"/>
        <v>#DIV/0!</v>
      </c>
      <c r="Y332" s="5" t="e">
        <f t="shared" si="92"/>
        <v>#DIV/0!</v>
      </c>
      <c r="Z332" s="5" t="e">
        <f t="shared" si="93"/>
        <v>#DIV/0!</v>
      </c>
      <c r="AA332" s="5" t="e">
        <f t="shared" si="93"/>
        <v>#DIV/0!</v>
      </c>
      <c r="AM332" s="6"/>
      <c r="AN332" s="6"/>
    </row>
    <row r="333" spans="2:40" s="5" customFormat="1" ht="20.100000000000001" hidden="1" customHeight="1">
      <c r="B333" s="26"/>
      <c r="C333" s="27">
        <f>3.14/180*C332</f>
        <v>0</v>
      </c>
      <c r="D333" s="27">
        <f>3.14/180*D332</f>
        <v>0.29655555555555557</v>
      </c>
      <c r="E333" s="28"/>
      <c r="F333" s="28"/>
      <c r="G333" s="28"/>
      <c r="H333" s="28"/>
      <c r="I333" s="28"/>
      <c r="J333" s="28"/>
      <c r="K333" s="28">
        <f>(3.14/180)*K332</f>
        <v>0.29655555555555557</v>
      </c>
      <c r="L333" s="14"/>
      <c r="M333" s="14" t="e">
        <f t="shared" si="94"/>
        <v>#DIV/0!</v>
      </c>
      <c r="N333" s="49"/>
      <c r="O333" s="238"/>
      <c r="P333" s="5" t="e">
        <f t="shared" si="91"/>
        <v>#DIV/0!</v>
      </c>
      <c r="Q333" s="5" t="e">
        <f t="shared" si="91"/>
        <v>#DIV/0!</v>
      </c>
      <c r="R333" s="5" t="e">
        <f t="shared" si="91"/>
        <v>#DIV/0!</v>
      </c>
      <c r="S333" s="5" t="e">
        <f t="shared" si="90"/>
        <v>#DIV/0!</v>
      </c>
      <c r="T333" s="5" t="e">
        <f t="shared" si="90"/>
        <v>#DIV/0!</v>
      </c>
      <c r="U333" s="5" t="e">
        <f t="shared" si="90"/>
        <v>#DIV/0!</v>
      </c>
      <c r="V333" s="5" t="e">
        <f t="shared" ref="V333:X396" si="96">IF(AND(H333=MIN($B333:$M333),H333=MIN($O$176:$O$234)),AH332,0)</f>
        <v>#DIV/0!</v>
      </c>
      <c r="W333" s="5" t="e">
        <f t="shared" si="96"/>
        <v>#DIV/0!</v>
      </c>
      <c r="X333" s="5" t="e">
        <f t="shared" si="96"/>
        <v>#DIV/0!</v>
      </c>
      <c r="Y333" s="5" t="e">
        <f t="shared" si="92"/>
        <v>#DIV/0!</v>
      </c>
      <c r="Z333" s="5" t="e">
        <f t="shared" si="93"/>
        <v>#DIV/0!</v>
      </c>
      <c r="AA333" s="5" t="e">
        <f t="shared" si="93"/>
        <v>#DIV/0!</v>
      </c>
      <c r="AM333" s="6"/>
      <c r="AN333" s="6"/>
    </row>
    <row r="334" spans="2:40" s="5" customFormat="1" ht="20.100000000000001" hidden="1" customHeight="1">
      <c r="B334" s="15"/>
      <c r="C334" s="13"/>
      <c r="D334" s="13"/>
      <c r="E334" s="13"/>
      <c r="F334" s="13"/>
      <c r="G334" s="13"/>
      <c r="H334" s="13"/>
      <c r="I334" s="13"/>
      <c r="J334" s="13"/>
      <c r="K334" s="15"/>
      <c r="L334" s="14"/>
      <c r="M334" s="14" t="e">
        <f t="shared" si="94"/>
        <v>#DIV/0!</v>
      </c>
      <c r="N334" s="49"/>
      <c r="O334" s="238"/>
      <c r="P334" s="5" t="e">
        <f t="shared" si="91"/>
        <v>#DIV/0!</v>
      </c>
      <c r="Q334" s="5" t="e">
        <f t="shared" si="91"/>
        <v>#DIV/0!</v>
      </c>
      <c r="R334" s="5" t="e">
        <f t="shared" si="91"/>
        <v>#DIV/0!</v>
      </c>
      <c r="S334" s="5" t="e">
        <f t="shared" si="91"/>
        <v>#DIV/0!</v>
      </c>
      <c r="T334" s="5" t="e">
        <f t="shared" si="91"/>
        <v>#DIV/0!</v>
      </c>
      <c r="U334" s="5" t="e">
        <f t="shared" si="91"/>
        <v>#DIV/0!</v>
      </c>
      <c r="V334" s="5" t="e">
        <f t="shared" si="96"/>
        <v>#DIV/0!</v>
      </c>
      <c r="W334" s="5" t="e">
        <f t="shared" si="96"/>
        <v>#DIV/0!</v>
      </c>
      <c r="X334" s="5" t="e">
        <f t="shared" si="96"/>
        <v>#DIV/0!</v>
      </c>
      <c r="Y334" s="5" t="e">
        <f t="shared" si="92"/>
        <v>#DIV/0!</v>
      </c>
      <c r="Z334" s="5" t="e">
        <f t="shared" si="93"/>
        <v>#DIV/0!</v>
      </c>
      <c r="AA334" s="5" t="e">
        <f t="shared" si="93"/>
        <v>#DIV/0!</v>
      </c>
      <c r="AM334" s="6"/>
      <c r="AN334" s="6"/>
    </row>
    <row r="335" spans="2:40" s="5" customFormat="1" ht="20.100000000000001" hidden="1" customHeight="1">
      <c r="B335" s="22" t="str">
        <f>+$B$11</f>
        <v xml:space="preserve"> Α' ΠΛΑΝΗΤΗΣ</v>
      </c>
      <c r="C335" s="15">
        <f>+$C$11</f>
        <v>0</v>
      </c>
      <c r="D335" s="13">
        <f>+D330+1</f>
        <v>18</v>
      </c>
      <c r="E335" s="15">
        <f>+(H335+I335)/2</f>
        <v>0</v>
      </c>
      <c r="F335" s="15">
        <f>+SQRT(E335*E335-G335*G335)</f>
        <v>0</v>
      </c>
      <c r="G335" s="15">
        <f>+(-H335+I335)/2</f>
        <v>0</v>
      </c>
      <c r="H335" s="15">
        <f>+$J$40</f>
        <v>0</v>
      </c>
      <c r="I335" s="15">
        <f>+$J$39</f>
        <v>0</v>
      </c>
      <c r="J335" s="15">
        <f>+$D$22</f>
        <v>0</v>
      </c>
      <c r="K335" s="15">
        <f>+ABS( C335-D335)</f>
        <v>18</v>
      </c>
      <c r="L335" s="15" t="e">
        <f>(+F335*F335/E335)/( 1- J335*COS(K336))</f>
        <v>#DIV/0!</v>
      </c>
      <c r="M335" s="14" t="e">
        <f t="shared" si="94"/>
        <v>#DIV/0!</v>
      </c>
      <c r="N335" s="49"/>
      <c r="O335" s="238">
        <f t="shared" si="95"/>
        <v>0</v>
      </c>
      <c r="P335" s="5" t="e">
        <f t="shared" si="91"/>
        <v>#DIV/0!</v>
      </c>
      <c r="Q335" s="5" t="e">
        <f t="shared" si="91"/>
        <v>#DIV/0!</v>
      </c>
      <c r="R335" s="5" t="e">
        <f t="shared" si="91"/>
        <v>#DIV/0!</v>
      </c>
      <c r="S335" s="5" t="e">
        <f t="shared" si="91"/>
        <v>#DIV/0!</v>
      </c>
      <c r="T335" s="5" t="e">
        <f t="shared" si="91"/>
        <v>#DIV/0!</v>
      </c>
      <c r="U335" s="5" t="e">
        <f t="shared" si="91"/>
        <v>#DIV/0!</v>
      </c>
      <c r="V335" s="5" t="e">
        <f t="shared" si="96"/>
        <v>#DIV/0!</v>
      </c>
      <c r="W335" s="5" t="e">
        <f t="shared" si="96"/>
        <v>#DIV/0!</v>
      </c>
      <c r="X335" s="5" t="e">
        <f t="shared" si="96"/>
        <v>#DIV/0!</v>
      </c>
      <c r="Y335" s="5" t="e">
        <f t="shared" si="92"/>
        <v>#DIV/0!</v>
      </c>
      <c r="Z335" s="5" t="e">
        <f t="shared" si="93"/>
        <v>#DIV/0!</v>
      </c>
      <c r="AA335" s="5" t="e">
        <f t="shared" si="93"/>
        <v>#DIV/0!</v>
      </c>
      <c r="AM335" s="6"/>
      <c r="AN335" s="6"/>
    </row>
    <row r="336" spans="2:40" s="5" customFormat="1" ht="20.100000000000001" hidden="1" customHeight="1">
      <c r="B336" s="23" t="s">
        <v>32</v>
      </c>
      <c r="C336" s="24">
        <f>3.14/180*C335</f>
        <v>0</v>
      </c>
      <c r="D336" s="24">
        <v>18</v>
      </c>
      <c r="E336" s="25"/>
      <c r="F336" s="25"/>
      <c r="G336" s="25"/>
      <c r="H336" s="25"/>
      <c r="I336" s="25"/>
      <c r="J336" s="25"/>
      <c r="K336" s="25">
        <f>(3.14/180)*K335</f>
        <v>0.31400000000000006</v>
      </c>
      <c r="L336" s="14"/>
      <c r="M336" s="14" t="e">
        <f t="shared" si="94"/>
        <v>#DIV/0!</v>
      </c>
      <c r="N336" s="49"/>
      <c r="O336" s="238" t="e">
        <f t="shared" si="95"/>
        <v>#DIV/0!</v>
      </c>
      <c r="P336" s="5" t="e">
        <f t="shared" si="91"/>
        <v>#DIV/0!</v>
      </c>
      <c r="Q336" s="5" t="e">
        <f t="shared" si="91"/>
        <v>#DIV/0!</v>
      </c>
      <c r="R336" s="5" t="e">
        <f t="shared" si="91"/>
        <v>#DIV/0!</v>
      </c>
      <c r="S336" s="5" t="e">
        <f t="shared" si="91"/>
        <v>#DIV/0!</v>
      </c>
      <c r="T336" s="5" t="e">
        <f t="shared" si="91"/>
        <v>#DIV/0!</v>
      </c>
      <c r="U336" s="5" t="e">
        <f t="shared" si="91"/>
        <v>#DIV/0!</v>
      </c>
      <c r="V336" s="5" t="e">
        <f t="shared" si="96"/>
        <v>#DIV/0!</v>
      </c>
      <c r="W336" s="5" t="e">
        <f t="shared" si="96"/>
        <v>#DIV/0!</v>
      </c>
      <c r="X336" s="5" t="e">
        <f t="shared" si="96"/>
        <v>#DIV/0!</v>
      </c>
      <c r="Y336" s="5" t="e">
        <f t="shared" si="92"/>
        <v>#DIV/0!</v>
      </c>
      <c r="Z336" s="5" t="e">
        <f t="shared" si="93"/>
        <v>#DIV/0!</v>
      </c>
      <c r="AA336" s="5" t="e">
        <f t="shared" si="93"/>
        <v>#DIV/0!</v>
      </c>
      <c r="AM336" s="6"/>
      <c r="AN336" s="6"/>
    </row>
    <row r="337" spans="2:40" s="5" customFormat="1" ht="20.100000000000001" hidden="1" customHeight="1">
      <c r="B337" s="22" t="str">
        <f>+$B$13</f>
        <v xml:space="preserve"> Β' ΠΛΑΝΗΤΗΣ</v>
      </c>
      <c r="C337" s="15">
        <f>+$C$13</f>
        <v>0</v>
      </c>
      <c r="D337" s="13">
        <f>+D332+1</f>
        <v>18</v>
      </c>
      <c r="E337" s="15">
        <f>+(H337+I337)/2</f>
        <v>0</v>
      </c>
      <c r="F337" s="15">
        <f>+SQRT(E337*E337-G337*G337)</f>
        <v>0</v>
      </c>
      <c r="G337" s="15">
        <f>+(-H337+I337)/2</f>
        <v>0</v>
      </c>
      <c r="H337" s="15">
        <f>+$J$42</f>
        <v>0</v>
      </c>
      <c r="I337" s="15">
        <f>+$J$41</f>
        <v>0</v>
      </c>
      <c r="J337" s="15">
        <f>+$D$24</f>
        <v>0</v>
      </c>
      <c r="K337" s="15">
        <f>+ABS( C337-D337)</f>
        <v>18</v>
      </c>
      <c r="L337" s="15" t="e">
        <f>+F337*F337/E337/( 1- J337*COS(K338))</f>
        <v>#DIV/0!</v>
      </c>
      <c r="M337" s="14" t="e">
        <f t="shared" si="94"/>
        <v>#DIV/0!</v>
      </c>
      <c r="N337" s="49"/>
      <c r="O337" s="238">
        <f t="shared" si="95"/>
        <v>0</v>
      </c>
      <c r="P337" s="5" t="e">
        <f t="shared" si="91"/>
        <v>#DIV/0!</v>
      </c>
      <c r="Q337" s="5" t="e">
        <f t="shared" si="91"/>
        <v>#DIV/0!</v>
      </c>
      <c r="R337" s="5" t="e">
        <f t="shared" si="91"/>
        <v>#DIV/0!</v>
      </c>
      <c r="S337" s="5" t="e">
        <f t="shared" si="91"/>
        <v>#DIV/0!</v>
      </c>
      <c r="T337" s="5" t="e">
        <f t="shared" si="91"/>
        <v>#DIV/0!</v>
      </c>
      <c r="U337" s="5" t="e">
        <f t="shared" si="91"/>
        <v>#DIV/0!</v>
      </c>
      <c r="V337" s="5" t="e">
        <f t="shared" si="96"/>
        <v>#DIV/0!</v>
      </c>
      <c r="W337" s="5" t="e">
        <f t="shared" si="96"/>
        <v>#DIV/0!</v>
      </c>
      <c r="X337" s="5" t="e">
        <f t="shared" si="96"/>
        <v>#DIV/0!</v>
      </c>
      <c r="Y337" s="5" t="e">
        <f t="shared" si="92"/>
        <v>#DIV/0!</v>
      </c>
      <c r="Z337" s="5" t="e">
        <f t="shared" si="93"/>
        <v>#DIV/0!</v>
      </c>
      <c r="AA337" s="5" t="e">
        <f t="shared" si="93"/>
        <v>#DIV/0!</v>
      </c>
      <c r="AM337" s="6"/>
      <c r="AN337" s="6"/>
    </row>
    <row r="338" spans="2:40" s="5" customFormat="1" ht="20.100000000000001" hidden="1" customHeight="1">
      <c r="B338" s="26"/>
      <c r="C338" s="27">
        <f>3.14/180*C337</f>
        <v>0</v>
      </c>
      <c r="D338" s="27">
        <f>3.14/180*D337</f>
        <v>0.31400000000000006</v>
      </c>
      <c r="E338" s="28"/>
      <c r="F338" s="28"/>
      <c r="G338" s="28"/>
      <c r="H338" s="28"/>
      <c r="I338" s="28"/>
      <c r="J338" s="28"/>
      <c r="K338" s="28">
        <f>(3.14/180)*K337</f>
        <v>0.31400000000000006</v>
      </c>
      <c r="L338" s="14"/>
      <c r="M338" s="14" t="e">
        <f t="shared" si="94"/>
        <v>#DIV/0!</v>
      </c>
      <c r="N338" s="49"/>
      <c r="O338" s="238"/>
      <c r="P338" s="5" t="e">
        <f t="shared" si="91"/>
        <v>#DIV/0!</v>
      </c>
      <c r="Q338" s="5" t="e">
        <f t="shared" si="91"/>
        <v>#DIV/0!</v>
      </c>
      <c r="R338" s="5" t="e">
        <f t="shared" si="91"/>
        <v>#DIV/0!</v>
      </c>
      <c r="S338" s="5" t="e">
        <f t="shared" si="91"/>
        <v>#DIV/0!</v>
      </c>
      <c r="T338" s="5" t="e">
        <f t="shared" si="91"/>
        <v>#DIV/0!</v>
      </c>
      <c r="U338" s="5" t="e">
        <f t="shared" si="91"/>
        <v>#DIV/0!</v>
      </c>
      <c r="V338" s="5" t="e">
        <f t="shared" si="96"/>
        <v>#DIV/0!</v>
      </c>
      <c r="W338" s="5" t="e">
        <f t="shared" si="96"/>
        <v>#DIV/0!</v>
      </c>
      <c r="X338" s="5" t="e">
        <f t="shared" si="96"/>
        <v>#DIV/0!</v>
      </c>
      <c r="Y338" s="5" t="e">
        <f t="shared" si="92"/>
        <v>#DIV/0!</v>
      </c>
      <c r="Z338" s="5" t="e">
        <f t="shared" si="93"/>
        <v>#DIV/0!</v>
      </c>
      <c r="AA338" s="5" t="e">
        <f t="shared" si="93"/>
        <v>#DIV/0!</v>
      </c>
      <c r="AM338" s="6"/>
      <c r="AN338" s="6"/>
    </row>
    <row r="339" spans="2:40" s="5" customFormat="1" ht="20.100000000000001" hidden="1" customHeight="1">
      <c r="B339" s="15"/>
      <c r="C339" s="13"/>
      <c r="D339" s="13"/>
      <c r="E339" s="13"/>
      <c r="F339" s="13"/>
      <c r="G339" s="13"/>
      <c r="H339" s="13"/>
      <c r="I339" s="13"/>
      <c r="J339" s="13"/>
      <c r="K339" s="15"/>
      <c r="L339" s="14"/>
      <c r="M339" s="14" t="e">
        <f t="shared" si="94"/>
        <v>#DIV/0!</v>
      </c>
      <c r="N339" s="49"/>
      <c r="O339" s="238"/>
      <c r="P339" s="5" t="e">
        <f t="shared" si="91"/>
        <v>#DIV/0!</v>
      </c>
      <c r="Q339" s="5" t="e">
        <f t="shared" si="91"/>
        <v>#DIV/0!</v>
      </c>
      <c r="R339" s="5" t="e">
        <f t="shared" si="91"/>
        <v>#DIV/0!</v>
      </c>
      <c r="S339" s="5" t="e">
        <f t="shared" si="91"/>
        <v>#DIV/0!</v>
      </c>
      <c r="T339" s="5" t="e">
        <f t="shared" si="91"/>
        <v>#DIV/0!</v>
      </c>
      <c r="U339" s="5" t="e">
        <f t="shared" si="91"/>
        <v>#DIV/0!</v>
      </c>
      <c r="V339" s="5" t="e">
        <f t="shared" si="96"/>
        <v>#DIV/0!</v>
      </c>
      <c r="W339" s="5" t="e">
        <f t="shared" si="96"/>
        <v>#DIV/0!</v>
      </c>
      <c r="X339" s="5" t="e">
        <f t="shared" si="96"/>
        <v>#DIV/0!</v>
      </c>
      <c r="Y339" s="5" t="e">
        <f t="shared" si="92"/>
        <v>#DIV/0!</v>
      </c>
      <c r="Z339" s="5" t="e">
        <f t="shared" si="93"/>
        <v>#DIV/0!</v>
      </c>
      <c r="AA339" s="5" t="e">
        <f t="shared" si="93"/>
        <v>#DIV/0!</v>
      </c>
      <c r="AM339" s="6"/>
      <c r="AN339" s="6"/>
    </row>
    <row r="340" spans="2:40" s="5" customFormat="1" ht="20.100000000000001" hidden="1" customHeight="1">
      <c r="B340" s="22" t="str">
        <f>+$B$11</f>
        <v xml:space="preserve"> Α' ΠΛΑΝΗΤΗΣ</v>
      </c>
      <c r="C340" s="15">
        <f>+$C$11</f>
        <v>0</v>
      </c>
      <c r="D340" s="13">
        <f>+D335+1</f>
        <v>19</v>
      </c>
      <c r="E340" s="15">
        <f>+(H340+I340)/2</f>
        <v>0</v>
      </c>
      <c r="F340" s="15">
        <f>+SQRT(E340*E340-G340*G340)</f>
        <v>0</v>
      </c>
      <c r="G340" s="15">
        <f>+(-H340+I340)/2</f>
        <v>0</v>
      </c>
      <c r="H340" s="15">
        <f>+$J$40</f>
        <v>0</v>
      </c>
      <c r="I340" s="15">
        <f>+$J$39</f>
        <v>0</v>
      </c>
      <c r="J340" s="15">
        <f>+$D$22</f>
        <v>0</v>
      </c>
      <c r="K340" s="15">
        <f>+ABS( C340-D340)</f>
        <v>19</v>
      </c>
      <c r="L340" s="15" t="e">
        <f>(+F340*F340/E340)/( 1- J340*COS(K341))</f>
        <v>#DIV/0!</v>
      </c>
      <c r="M340" s="14" t="e">
        <f t="shared" si="94"/>
        <v>#DIV/0!</v>
      </c>
      <c r="N340" s="49"/>
      <c r="O340" s="238">
        <f t="shared" si="95"/>
        <v>0</v>
      </c>
      <c r="P340" s="5" t="e">
        <f t="shared" si="91"/>
        <v>#DIV/0!</v>
      </c>
      <c r="Q340" s="5" t="e">
        <f t="shared" si="91"/>
        <v>#DIV/0!</v>
      </c>
      <c r="R340" s="5" t="e">
        <f t="shared" si="91"/>
        <v>#DIV/0!</v>
      </c>
      <c r="S340" s="5" t="e">
        <f t="shared" si="91"/>
        <v>#DIV/0!</v>
      </c>
      <c r="T340" s="5" t="e">
        <f t="shared" si="91"/>
        <v>#DIV/0!</v>
      </c>
      <c r="U340" s="5" t="e">
        <f t="shared" si="91"/>
        <v>#DIV/0!</v>
      </c>
      <c r="V340" s="5" t="e">
        <f t="shared" si="96"/>
        <v>#DIV/0!</v>
      </c>
      <c r="W340" s="5" t="e">
        <f t="shared" si="96"/>
        <v>#DIV/0!</v>
      </c>
      <c r="X340" s="5" t="e">
        <f t="shared" si="96"/>
        <v>#DIV/0!</v>
      </c>
      <c r="Y340" s="5" t="e">
        <f t="shared" si="92"/>
        <v>#DIV/0!</v>
      </c>
      <c r="Z340" s="5" t="e">
        <f t="shared" si="93"/>
        <v>#DIV/0!</v>
      </c>
      <c r="AA340" s="5" t="e">
        <f t="shared" si="93"/>
        <v>#DIV/0!</v>
      </c>
      <c r="AM340" s="6"/>
      <c r="AN340" s="6"/>
    </row>
    <row r="341" spans="2:40" s="5" customFormat="1" ht="20.100000000000001" hidden="1" customHeight="1">
      <c r="B341" s="23" t="s">
        <v>32</v>
      </c>
      <c r="C341" s="24">
        <f>3.14/180*C340</f>
        <v>0</v>
      </c>
      <c r="D341" s="24">
        <v>19</v>
      </c>
      <c r="E341" s="25"/>
      <c r="F341" s="25"/>
      <c r="G341" s="25"/>
      <c r="H341" s="25"/>
      <c r="I341" s="25"/>
      <c r="J341" s="25"/>
      <c r="K341" s="25">
        <f>(3.14/180)*K340</f>
        <v>0.33144444444444449</v>
      </c>
      <c r="L341" s="14"/>
      <c r="M341" s="14" t="e">
        <f t="shared" si="94"/>
        <v>#DIV/0!</v>
      </c>
      <c r="N341" s="49"/>
      <c r="O341" s="238" t="e">
        <f t="shared" si="95"/>
        <v>#DIV/0!</v>
      </c>
      <c r="P341" s="5" t="e">
        <f t="shared" si="91"/>
        <v>#DIV/0!</v>
      </c>
      <c r="Q341" s="5" t="e">
        <f t="shared" si="91"/>
        <v>#DIV/0!</v>
      </c>
      <c r="R341" s="5" t="e">
        <f t="shared" si="91"/>
        <v>#DIV/0!</v>
      </c>
      <c r="S341" s="5" t="e">
        <f t="shared" si="91"/>
        <v>#DIV/0!</v>
      </c>
      <c r="T341" s="5" t="e">
        <f t="shared" si="91"/>
        <v>#DIV/0!</v>
      </c>
      <c r="U341" s="5" t="e">
        <f t="shared" si="91"/>
        <v>#DIV/0!</v>
      </c>
      <c r="V341" s="5" t="e">
        <f t="shared" si="96"/>
        <v>#DIV/0!</v>
      </c>
      <c r="W341" s="5" t="e">
        <f t="shared" si="96"/>
        <v>#DIV/0!</v>
      </c>
      <c r="X341" s="5" t="e">
        <f t="shared" si="96"/>
        <v>#DIV/0!</v>
      </c>
      <c r="Y341" s="5" t="e">
        <f t="shared" si="92"/>
        <v>#DIV/0!</v>
      </c>
      <c r="Z341" s="5" t="e">
        <f t="shared" si="93"/>
        <v>#DIV/0!</v>
      </c>
      <c r="AA341" s="5" t="e">
        <f t="shared" si="93"/>
        <v>#DIV/0!</v>
      </c>
      <c r="AM341" s="6"/>
      <c r="AN341" s="6"/>
    </row>
    <row r="342" spans="2:40" s="5" customFormat="1" ht="20.100000000000001" hidden="1" customHeight="1">
      <c r="B342" s="22" t="str">
        <f>+$B$13</f>
        <v xml:space="preserve"> Β' ΠΛΑΝΗΤΗΣ</v>
      </c>
      <c r="C342" s="15">
        <f>+$C$13</f>
        <v>0</v>
      </c>
      <c r="D342" s="13">
        <f>+D337+1</f>
        <v>19</v>
      </c>
      <c r="E342" s="15">
        <f>+(H342+I342)/2</f>
        <v>0</v>
      </c>
      <c r="F342" s="15">
        <f>+SQRT(E342*E342-G342*G342)</f>
        <v>0</v>
      </c>
      <c r="G342" s="15">
        <f>+(-H342+I342)/2</f>
        <v>0</v>
      </c>
      <c r="H342" s="15">
        <f>+$J$42</f>
        <v>0</v>
      </c>
      <c r="I342" s="15">
        <f>+$J$41</f>
        <v>0</v>
      </c>
      <c r="J342" s="15">
        <f>+$D$24</f>
        <v>0</v>
      </c>
      <c r="K342" s="15">
        <f>+ABS( C342-D342)</f>
        <v>19</v>
      </c>
      <c r="L342" s="15" t="e">
        <f>+F342*F342/E342/( 1- J342*COS(K343))</f>
        <v>#DIV/0!</v>
      </c>
      <c r="M342" s="14" t="e">
        <f t="shared" si="94"/>
        <v>#DIV/0!</v>
      </c>
      <c r="N342" s="49"/>
      <c r="O342" s="238">
        <f t="shared" si="95"/>
        <v>0</v>
      </c>
      <c r="P342" s="5" t="e">
        <f t="shared" si="91"/>
        <v>#DIV/0!</v>
      </c>
      <c r="Q342" s="5" t="e">
        <f t="shared" si="91"/>
        <v>#DIV/0!</v>
      </c>
      <c r="R342" s="5" t="e">
        <f t="shared" si="91"/>
        <v>#DIV/0!</v>
      </c>
      <c r="S342" s="5" t="e">
        <f t="shared" si="91"/>
        <v>#DIV/0!</v>
      </c>
      <c r="T342" s="5" t="e">
        <f t="shared" si="91"/>
        <v>#DIV/0!</v>
      </c>
      <c r="U342" s="5" t="e">
        <f t="shared" si="91"/>
        <v>#DIV/0!</v>
      </c>
      <c r="V342" s="5" t="e">
        <f t="shared" si="96"/>
        <v>#DIV/0!</v>
      </c>
      <c r="W342" s="5" t="e">
        <f t="shared" si="96"/>
        <v>#DIV/0!</v>
      </c>
      <c r="X342" s="5" t="e">
        <f t="shared" si="96"/>
        <v>#DIV/0!</v>
      </c>
      <c r="Y342" s="5" t="e">
        <f t="shared" si="92"/>
        <v>#DIV/0!</v>
      </c>
      <c r="Z342" s="5" t="e">
        <f t="shared" si="93"/>
        <v>#DIV/0!</v>
      </c>
      <c r="AA342" s="5" t="e">
        <f t="shared" si="93"/>
        <v>#DIV/0!</v>
      </c>
      <c r="AM342" s="6"/>
      <c r="AN342" s="6"/>
    </row>
    <row r="343" spans="2:40" s="5" customFormat="1" ht="20.100000000000001" hidden="1" customHeight="1">
      <c r="B343" s="26"/>
      <c r="C343" s="27">
        <f>3.14/180*C342</f>
        <v>0</v>
      </c>
      <c r="D343" s="27">
        <f>3.14/180*D342</f>
        <v>0.33144444444444449</v>
      </c>
      <c r="E343" s="28"/>
      <c r="F343" s="28"/>
      <c r="G343" s="28"/>
      <c r="H343" s="28"/>
      <c r="I343" s="28"/>
      <c r="J343" s="28"/>
      <c r="K343" s="28">
        <f>(3.14/180)*K342</f>
        <v>0.33144444444444449</v>
      </c>
      <c r="L343" s="14"/>
      <c r="M343" s="14" t="e">
        <f t="shared" si="94"/>
        <v>#DIV/0!</v>
      </c>
      <c r="N343" s="49"/>
      <c r="O343" s="238"/>
      <c r="P343" s="5" t="e">
        <f t="shared" si="91"/>
        <v>#DIV/0!</v>
      </c>
      <c r="Q343" s="5" t="e">
        <f t="shared" si="91"/>
        <v>#DIV/0!</v>
      </c>
      <c r="R343" s="5" t="e">
        <f t="shared" si="91"/>
        <v>#DIV/0!</v>
      </c>
      <c r="S343" s="5" t="e">
        <f t="shared" si="91"/>
        <v>#DIV/0!</v>
      </c>
      <c r="T343" s="5" t="e">
        <f t="shared" si="91"/>
        <v>#DIV/0!</v>
      </c>
      <c r="U343" s="5" t="e">
        <f t="shared" si="91"/>
        <v>#DIV/0!</v>
      </c>
      <c r="V343" s="5" t="e">
        <f t="shared" si="96"/>
        <v>#DIV/0!</v>
      </c>
      <c r="W343" s="5" t="e">
        <f t="shared" si="96"/>
        <v>#DIV/0!</v>
      </c>
      <c r="X343" s="5" t="e">
        <f t="shared" si="96"/>
        <v>#DIV/0!</v>
      </c>
      <c r="Y343" s="5" t="e">
        <f t="shared" si="92"/>
        <v>#DIV/0!</v>
      </c>
      <c r="Z343" s="5" t="e">
        <f t="shared" si="93"/>
        <v>#DIV/0!</v>
      </c>
      <c r="AA343" s="5" t="e">
        <f t="shared" si="93"/>
        <v>#DIV/0!</v>
      </c>
      <c r="AM343" s="6"/>
      <c r="AN343" s="6"/>
    </row>
    <row r="344" spans="2:40" s="5" customFormat="1" ht="20.100000000000001" hidden="1" customHeight="1">
      <c r="B344" s="15"/>
      <c r="C344" s="13"/>
      <c r="D344" s="13"/>
      <c r="E344" s="13"/>
      <c r="F344" s="13"/>
      <c r="G344" s="13"/>
      <c r="H344" s="13"/>
      <c r="I344" s="13"/>
      <c r="J344" s="13"/>
      <c r="K344" s="15"/>
      <c r="L344" s="14"/>
      <c r="M344" s="14" t="e">
        <f t="shared" si="94"/>
        <v>#DIV/0!</v>
      </c>
      <c r="N344" s="49"/>
      <c r="O344" s="238"/>
      <c r="P344" s="5" t="e">
        <f t="shared" si="91"/>
        <v>#DIV/0!</v>
      </c>
      <c r="Q344" s="5" t="e">
        <f t="shared" si="91"/>
        <v>#DIV/0!</v>
      </c>
      <c r="R344" s="5" t="e">
        <f t="shared" si="91"/>
        <v>#DIV/0!</v>
      </c>
      <c r="S344" s="5" t="e">
        <f t="shared" si="91"/>
        <v>#DIV/0!</v>
      </c>
      <c r="T344" s="5" t="e">
        <f t="shared" si="91"/>
        <v>#DIV/0!</v>
      </c>
      <c r="U344" s="5" t="e">
        <f t="shared" si="91"/>
        <v>#DIV/0!</v>
      </c>
      <c r="V344" s="5" t="e">
        <f t="shared" si="96"/>
        <v>#DIV/0!</v>
      </c>
      <c r="W344" s="5" t="e">
        <f t="shared" si="96"/>
        <v>#DIV/0!</v>
      </c>
      <c r="X344" s="5" t="e">
        <f t="shared" si="96"/>
        <v>#DIV/0!</v>
      </c>
      <c r="Y344" s="5" t="e">
        <f t="shared" si="92"/>
        <v>#DIV/0!</v>
      </c>
      <c r="Z344" s="5" t="e">
        <f t="shared" si="93"/>
        <v>#DIV/0!</v>
      </c>
      <c r="AA344" s="5" t="e">
        <f t="shared" si="93"/>
        <v>#DIV/0!</v>
      </c>
      <c r="AM344" s="6"/>
      <c r="AN344" s="6"/>
    </row>
    <row r="345" spans="2:40" s="5" customFormat="1" ht="20.100000000000001" hidden="1" customHeight="1">
      <c r="B345" s="22" t="str">
        <f>+$B$11</f>
        <v xml:space="preserve"> Α' ΠΛΑΝΗΤΗΣ</v>
      </c>
      <c r="C345" s="15">
        <f>+$C$11</f>
        <v>0</v>
      </c>
      <c r="D345" s="13">
        <f>+D340+1</f>
        <v>20</v>
      </c>
      <c r="E345" s="15">
        <f>+(H345+I345)/2</f>
        <v>0</v>
      </c>
      <c r="F345" s="15">
        <f>+SQRT(E345*E345-G345*G345)</f>
        <v>0</v>
      </c>
      <c r="G345" s="15">
        <f>+(-H345+I345)/2</f>
        <v>0</v>
      </c>
      <c r="H345" s="15">
        <f>+$J$40</f>
        <v>0</v>
      </c>
      <c r="I345" s="15">
        <f>+$J$39</f>
        <v>0</v>
      </c>
      <c r="J345" s="15">
        <f>+$D$22</f>
        <v>0</v>
      </c>
      <c r="K345" s="15">
        <f>+ABS( C345-D345)</f>
        <v>20</v>
      </c>
      <c r="L345" s="15" t="e">
        <f>(+F345*F345/E345)/( 1- J345*COS(K346))</f>
        <v>#DIV/0!</v>
      </c>
      <c r="M345" s="14" t="e">
        <f t="shared" si="94"/>
        <v>#DIV/0!</v>
      </c>
      <c r="N345" s="49"/>
      <c r="O345" s="238">
        <f t="shared" si="95"/>
        <v>0</v>
      </c>
      <c r="P345" s="5" t="e">
        <f t="shared" si="91"/>
        <v>#DIV/0!</v>
      </c>
      <c r="Q345" s="5" t="e">
        <f t="shared" si="91"/>
        <v>#DIV/0!</v>
      </c>
      <c r="R345" s="5" t="e">
        <f t="shared" si="91"/>
        <v>#DIV/0!</v>
      </c>
      <c r="S345" s="5" t="e">
        <f t="shared" si="91"/>
        <v>#DIV/0!</v>
      </c>
      <c r="T345" s="5" t="e">
        <f t="shared" si="91"/>
        <v>#DIV/0!</v>
      </c>
      <c r="U345" s="5" t="e">
        <f t="shared" si="91"/>
        <v>#DIV/0!</v>
      </c>
      <c r="V345" s="5" t="e">
        <f t="shared" si="96"/>
        <v>#DIV/0!</v>
      </c>
      <c r="W345" s="5" t="e">
        <f t="shared" si="96"/>
        <v>#DIV/0!</v>
      </c>
      <c r="X345" s="5" t="e">
        <f t="shared" si="96"/>
        <v>#DIV/0!</v>
      </c>
      <c r="Y345" s="5" t="e">
        <f t="shared" si="92"/>
        <v>#DIV/0!</v>
      </c>
      <c r="Z345" s="5" t="e">
        <f t="shared" si="93"/>
        <v>#DIV/0!</v>
      </c>
      <c r="AA345" s="5" t="e">
        <f t="shared" si="93"/>
        <v>#DIV/0!</v>
      </c>
      <c r="AM345" s="6"/>
      <c r="AN345" s="6"/>
    </row>
    <row r="346" spans="2:40" s="5" customFormat="1" ht="20.100000000000001" hidden="1" customHeight="1">
      <c r="B346" s="23" t="s">
        <v>32</v>
      </c>
      <c r="C346" s="24">
        <f>3.14/180*C345</f>
        <v>0</v>
      </c>
      <c r="D346" s="24">
        <v>20</v>
      </c>
      <c r="E346" s="25"/>
      <c r="F346" s="25"/>
      <c r="G346" s="25"/>
      <c r="H346" s="25"/>
      <c r="I346" s="25"/>
      <c r="J346" s="25"/>
      <c r="K346" s="25">
        <f>(3.14/180)*K345</f>
        <v>0.34888888888888892</v>
      </c>
      <c r="L346" s="14"/>
      <c r="M346" s="14" t="e">
        <f t="shared" si="94"/>
        <v>#DIV/0!</v>
      </c>
      <c r="N346" s="49"/>
      <c r="O346" s="238" t="e">
        <f t="shared" si="95"/>
        <v>#DIV/0!</v>
      </c>
      <c r="P346" s="5" t="e">
        <f t="shared" ref="P346:U388" si="97">IF(AND(B346=MIN($B346:$M346),B346=MIN($O$176:$O$234)),AB345,0)</f>
        <v>#DIV/0!</v>
      </c>
      <c r="Q346" s="5" t="e">
        <f t="shared" si="97"/>
        <v>#DIV/0!</v>
      </c>
      <c r="R346" s="5" t="e">
        <f t="shared" si="97"/>
        <v>#DIV/0!</v>
      </c>
      <c r="S346" s="5" t="e">
        <f t="shared" si="97"/>
        <v>#DIV/0!</v>
      </c>
      <c r="T346" s="5" t="e">
        <f t="shared" si="97"/>
        <v>#DIV/0!</v>
      </c>
      <c r="U346" s="5" t="e">
        <f t="shared" si="97"/>
        <v>#DIV/0!</v>
      </c>
      <c r="V346" s="5" t="e">
        <f t="shared" si="96"/>
        <v>#DIV/0!</v>
      </c>
      <c r="W346" s="5" t="e">
        <f t="shared" si="96"/>
        <v>#DIV/0!</v>
      </c>
      <c r="X346" s="5" t="e">
        <f t="shared" si="96"/>
        <v>#DIV/0!</v>
      </c>
      <c r="Y346" s="5" t="e">
        <f t="shared" si="92"/>
        <v>#DIV/0!</v>
      </c>
      <c r="Z346" s="5" t="e">
        <f t="shared" si="93"/>
        <v>#DIV/0!</v>
      </c>
      <c r="AA346" s="5" t="e">
        <f t="shared" si="93"/>
        <v>#DIV/0!</v>
      </c>
      <c r="AM346" s="6"/>
      <c r="AN346" s="6"/>
    </row>
    <row r="347" spans="2:40" s="5" customFormat="1" ht="20.100000000000001" hidden="1" customHeight="1">
      <c r="B347" s="22" t="str">
        <f>+$B$13</f>
        <v xml:space="preserve"> Β' ΠΛΑΝΗΤΗΣ</v>
      </c>
      <c r="C347" s="15">
        <f>+$C$13</f>
        <v>0</v>
      </c>
      <c r="D347" s="13">
        <f>+D342+1</f>
        <v>20</v>
      </c>
      <c r="E347" s="15">
        <f>+(H347+I347)/2</f>
        <v>0</v>
      </c>
      <c r="F347" s="15">
        <f>+SQRT(E347*E347-G347*G347)</f>
        <v>0</v>
      </c>
      <c r="G347" s="15">
        <f>+(-H347+I347)/2</f>
        <v>0</v>
      </c>
      <c r="H347" s="15">
        <f>+$J$42</f>
        <v>0</v>
      </c>
      <c r="I347" s="15">
        <f>+$J$41</f>
        <v>0</v>
      </c>
      <c r="J347" s="15">
        <f>+$D$24</f>
        <v>0</v>
      </c>
      <c r="K347" s="15">
        <f>+ABS( C347-D347)</f>
        <v>20</v>
      </c>
      <c r="L347" s="15" t="e">
        <f>+F347*F347/E347/( 1- J347*COS(K348))</f>
        <v>#DIV/0!</v>
      </c>
      <c r="M347" s="14" t="e">
        <f t="shared" si="94"/>
        <v>#DIV/0!</v>
      </c>
      <c r="N347" s="49"/>
      <c r="O347" s="238">
        <f t="shared" si="95"/>
        <v>0</v>
      </c>
      <c r="P347" s="5" t="e">
        <f t="shared" si="97"/>
        <v>#DIV/0!</v>
      </c>
      <c r="Q347" s="5" t="e">
        <f t="shared" si="97"/>
        <v>#DIV/0!</v>
      </c>
      <c r="R347" s="5" t="e">
        <f t="shared" si="97"/>
        <v>#DIV/0!</v>
      </c>
      <c r="S347" s="5" t="e">
        <f t="shared" si="97"/>
        <v>#DIV/0!</v>
      </c>
      <c r="T347" s="5" t="e">
        <f t="shared" si="97"/>
        <v>#DIV/0!</v>
      </c>
      <c r="U347" s="5" t="e">
        <f t="shared" si="97"/>
        <v>#DIV/0!</v>
      </c>
      <c r="V347" s="5" t="e">
        <f t="shared" si="96"/>
        <v>#DIV/0!</v>
      </c>
      <c r="W347" s="5" t="e">
        <f t="shared" si="96"/>
        <v>#DIV/0!</v>
      </c>
      <c r="X347" s="5" t="e">
        <f t="shared" si="96"/>
        <v>#DIV/0!</v>
      </c>
      <c r="Y347" s="5" t="e">
        <f t="shared" si="92"/>
        <v>#DIV/0!</v>
      </c>
      <c r="Z347" s="5" t="e">
        <f t="shared" si="93"/>
        <v>#DIV/0!</v>
      </c>
      <c r="AA347" s="5" t="e">
        <f t="shared" si="93"/>
        <v>#DIV/0!</v>
      </c>
      <c r="AM347" s="6"/>
      <c r="AN347" s="6"/>
    </row>
    <row r="348" spans="2:40" s="5" customFormat="1" ht="20.100000000000001" hidden="1" customHeight="1">
      <c r="B348" s="26"/>
      <c r="C348" s="27">
        <f>3.14/180*C347</f>
        <v>0</v>
      </c>
      <c r="D348" s="27">
        <f>3.14/180*D347</f>
        <v>0.34888888888888892</v>
      </c>
      <c r="E348" s="28"/>
      <c r="F348" s="28"/>
      <c r="G348" s="28"/>
      <c r="H348" s="28"/>
      <c r="I348" s="28"/>
      <c r="J348" s="28"/>
      <c r="K348" s="28">
        <f>(3.14/180)*K347</f>
        <v>0.34888888888888892</v>
      </c>
      <c r="L348" s="14"/>
      <c r="M348" s="14" t="e">
        <f t="shared" si="94"/>
        <v>#DIV/0!</v>
      </c>
      <c r="N348" s="49"/>
      <c r="O348" s="238"/>
      <c r="P348" s="5" t="e">
        <f t="shared" si="97"/>
        <v>#DIV/0!</v>
      </c>
      <c r="Q348" s="5" t="e">
        <f t="shared" si="97"/>
        <v>#DIV/0!</v>
      </c>
      <c r="R348" s="5" t="e">
        <f t="shared" si="97"/>
        <v>#DIV/0!</v>
      </c>
      <c r="S348" s="5" t="e">
        <f t="shared" si="97"/>
        <v>#DIV/0!</v>
      </c>
      <c r="T348" s="5" t="e">
        <f t="shared" si="97"/>
        <v>#DIV/0!</v>
      </c>
      <c r="U348" s="5" t="e">
        <f t="shared" si="97"/>
        <v>#DIV/0!</v>
      </c>
      <c r="V348" s="5" t="e">
        <f t="shared" si="96"/>
        <v>#DIV/0!</v>
      </c>
      <c r="W348" s="5" t="e">
        <f t="shared" si="96"/>
        <v>#DIV/0!</v>
      </c>
      <c r="X348" s="5" t="e">
        <f t="shared" si="96"/>
        <v>#DIV/0!</v>
      </c>
      <c r="Y348" s="5" t="e">
        <f t="shared" si="92"/>
        <v>#DIV/0!</v>
      </c>
      <c r="Z348" s="5" t="e">
        <f t="shared" si="93"/>
        <v>#DIV/0!</v>
      </c>
      <c r="AA348" s="5" t="e">
        <f t="shared" si="93"/>
        <v>#DIV/0!</v>
      </c>
      <c r="AM348" s="6"/>
      <c r="AN348" s="6"/>
    </row>
    <row r="349" spans="2:40" s="5" customFormat="1" ht="20.100000000000001" hidden="1" customHeight="1">
      <c r="B349" s="15"/>
      <c r="C349" s="13"/>
      <c r="D349" s="13"/>
      <c r="E349" s="13"/>
      <c r="F349" s="13"/>
      <c r="G349" s="13"/>
      <c r="H349" s="13"/>
      <c r="I349" s="13"/>
      <c r="J349" s="13"/>
      <c r="K349" s="15"/>
      <c r="L349" s="14"/>
      <c r="M349" s="14" t="e">
        <f t="shared" si="94"/>
        <v>#DIV/0!</v>
      </c>
      <c r="N349" s="49"/>
      <c r="O349" s="238"/>
      <c r="P349" s="5" t="e">
        <f t="shared" si="97"/>
        <v>#DIV/0!</v>
      </c>
      <c r="Q349" s="5" t="e">
        <f t="shared" si="97"/>
        <v>#DIV/0!</v>
      </c>
      <c r="R349" s="5" t="e">
        <f t="shared" si="97"/>
        <v>#DIV/0!</v>
      </c>
      <c r="S349" s="5" t="e">
        <f t="shared" si="97"/>
        <v>#DIV/0!</v>
      </c>
      <c r="T349" s="5" t="e">
        <f t="shared" si="97"/>
        <v>#DIV/0!</v>
      </c>
      <c r="U349" s="5" t="e">
        <f t="shared" si="97"/>
        <v>#DIV/0!</v>
      </c>
      <c r="V349" s="5" t="e">
        <f t="shared" si="96"/>
        <v>#DIV/0!</v>
      </c>
      <c r="W349" s="5" t="e">
        <f t="shared" si="96"/>
        <v>#DIV/0!</v>
      </c>
      <c r="X349" s="5" t="e">
        <f t="shared" si="96"/>
        <v>#DIV/0!</v>
      </c>
      <c r="Y349" s="5" t="e">
        <f t="shared" si="92"/>
        <v>#DIV/0!</v>
      </c>
      <c r="Z349" s="5" t="e">
        <f t="shared" si="93"/>
        <v>#DIV/0!</v>
      </c>
      <c r="AA349" s="5" t="e">
        <f t="shared" si="93"/>
        <v>#DIV/0!</v>
      </c>
      <c r="AM349" s="6"/>
      <c r="AN349" s="6"/>
    </row>
    <row r="350" spans="2:40" s="5" customFormat="1" ht="20.100000000000001" hidden="1" customHeight="1">
      <c r="B350" s="22" t="str">
        <f>+$B$11</f>
        <v xml:space="preserve"> Α' ΠΛΑΝΗΤΗΣ</v>
      </c>
      <c r="C350" s="15">
        <f>+$C$11</f>
        <v>0</v>
      </c>
      <c r="D350" s="13">
        <f>+D345+1</f>
        <v>21</v>
      </c>
      <c r="E350" s="15">
        <f>+(H350+I350)/2</f>
        <v>0</v>
      </c>
      <c r="F350" s="15">
        <f>+SQRT(E350*E350-G350*G350)</f>
        <v>0</v>
      </c>
      <c r="G350" s="15">
        <f>+(-H350+I350)/2</f>
        <v>0</v>
      </c>
      <c r="H350" s="15">
        <f>+$J$40</f>
        <v>0</v>
      </c>
      <c r="I350" s="15">
        <f>+$J$39</f>
        <v>0</v>
      </c>
      <c r="J350" s="15">
        <f>+$D$22</f>
        <v>0</v>
      </c>
      <c r="K350" s="15">
        <f>+ABS( C350-D350)</f>
        <v>21</v>
      </c>
      <c r="L350" s="15" t="e">
        <f>(+F350*F350/E350)/( 1- J350*COS(K351))</f>
        <v>#DIV/0!</v>
      </c>
      <c r="M350" s="14" t="e">
        <f t="shared" si="94"/>
        <v>#DIV/0!</v>
      </c>
      <c r="N350" s="49"/>
      <c r="O350" s="238">
        <f t="shared" si="95"/>
        <v>0</v>
      </c>
      <c r="P350" s="5" t="e">
        <f t="shared" si="97"/>
        <v>#DIV/0!</v>
      </c>
      <c r="Q350" s="5" t="e">
        <f t="shared" si="97"/>
        <v>#DIV/0!</v>
      </c>
      <c r="R350" s="5" t="e">
        <f t="shared" si="97"/>
        <v>#DIV/0!</v>
      </c>
      <c r="S350" s="5" t="e">
        <f t="shared" si="97"/>
        <v>#DIV/0!</v>
      </c>
      <c r="T350" s="5" t="e">
        <f t="shared" si="97"/>
        <v>#DIV/0!</v>
      </c>
      <c r="U350" s="5" t="e">
        <f t="shared" si="97"/>
        <v>#DIV/0!</v>
      </c>
      <c r="V350" s="5" t="e">
        <f t="shared" si="96"/>
        <v>#DIV/0!</v>
      </c>
      <c r="W350" s="5" t="e">
        <f t="shared" si="96"/>
        <v>#DIV/0!</v>
      </c>
      <c r="X350" s="5" t="e">
        <f t="shared" si="96"/>
        <v>#DIV/0!</v>
      </c>
      <c r="Y350" s="5" t="e">
        <f t="shared" si="92"/>
        <v>#DIV/0!</v>
      </c>
      <c r="Z350" s="5" t="e">
        <f t="shared" si="93"/>
        <v>#DIV/0!</v>
      </c>
      <c r="AA350" s="5" t="e">
        <f t="shared" si="93"/>
        <v>#DIV/0!</v>
      </c>
      <c r="AM350" s="6"/>
      <c r="AN350" s="6"/>
    </row>
    <row r="351" spans="2:40" s="5" customFormat="1" ht="20.100000000000001" hidden="1" customHeight="1">
      <c r="B351" s="23" t="s">
        <v>32</v>
      </c>
      <c r="C351" s="24">
        <f>3.14/180*C350</f>
        <v>0</v>
      </c>
      <c r="D351" s="24">
        <v>21</v>
      </c>
      <c r="E351" s="25"/>
      <c r="F351" s="25"/>
      <c r="G351" s="25"/>
      <c r="H351" s="25"/>
      <c r="I351" s="25"/>
      <c r="J351" s="25"/>
      <c r="K351" s="25">
        <f>(3.14/180)*K350</f>
        <v>0.3663333333333334</v>
      </c>
      <c r="L351" s="14"/>
      <c r="M351" s="14" t="e">
        <f t="shared" si="94"/>
        <v>#DIV/0!</v>
      </c>
      <c r="N351" s="49"/>
      <c r="O351" s="238" t="e">
        <f t="shared" si="95"/>
        <v>#DIV/0!</v>
      </c>
      <c r="P351" s="5" t="e">
        <f t="shared" si="97"/>
        <v>#DIV/0!</v>
      </c>
      <c r="Q351" s="5" t="e">
        <f t="shared" si="97"/>
        <v>#DIV/0!</v>
      </c>
      <c r="R351" s="5" t="e">
        <f t="shared" si="97"/>
        <v>#DIV/0!</v>
      </c>
      <c r="S351" s="5" t="e">
        <f t="shared" si="97"/>
        <v>#DIV/0!</v>
      </c>
      <c r="T351" s="5" t="e">
        <f t="shared" si="97"/>
        <v>#DIV/0!</v>
      </c>
      <c r="U351" s="5" t="e">
        <f t="shared" si="97"/>
        <v>#DIV/0!</v>
      </c>
      <c r="V351" s="5" t="e">
        <f t="shared" si="96"/>
        <v>#DIV/0!</v>
      </c>
      <c r="W351" s="5" t="e">
        <f t="shared" si="96"/>
        <v>#DIV/0!</v>
      </c>
      <c r="X351" s="5" t="e">
        <f t="shared" si="96"/>
        <v>#DIV/0!</v>
      </c>
      <c r="Y351" s="5" t="e">
        <f t="shared" si="92"/>
        <v>#DIV/0!</v>
      </c>
      <c r="Z351" s="5" t="e">
        <f t="shared" si="93"/>
        <v>#DIV/0!</v>
      </c>
      <c r="AA351" s="5" t="e">
        <f t="shared" si="93"/>
        <v>#DIV/0!</v>
      </c>
      <c r="AM351" s="6"/>
      <c r="AN351" s="6"/>
    </row>
    <row r="352" spans="2:40" s="5" customFormat="1" ht="20.100000000000001" hidden="1" customHeight="1">
      <c r="B352" s="22" t="str">
        <f>+$B$13</f>
        <v xml:space="preserve"> Β' ΠΛΑΝΗΤΗΣ</v>
      </c>
      <c r="C352" s="15">
        <f>+$C$13</f>
        <v>0</v>
      </c>
      <c r="D352" s="13">
        <f>+D347+1</f>
        <v>21</v>
      </c>
      <c r="E352" s="15">
        <f>+(H352+I352)/2</f>
        <v>0</v>
      </c>
      <c r="F352" s="15">
        <f>+SQRT(E352*E352-G352*G352)</f>
        <v>0</v>
      </c>
      <c r="G352" s="15">
        <f>+(-H352+I352)/2</f>
        <v>0</v>
      </c>
      <c r="H352" s="15">
        <f>+$J$42</f>
        <v>0</v>
      </c>
      <c r="I352" s="15">
        <f>+$J$41</f>
        <v>0</v>
      </c>
      <c r="J352" s="15">
        <f>+$D$24</f>
        <v>0</v>
      </c>
      <c r="K352" s="15">
        <f>+ABS( C352-D352)</f>
        <v>21</v>
      </c>
      <c r="L352" s="15" t="e">
        <f>+F352*F352/E352/( 1- J352*COS(K353))</f>
        <v>#DIV/0!</v>
      </c>
      <c r="M352" s="14" t="e">
        <f t="shared" si="94"/>
        <v>#DIV/0!</v>
      </c>
      <c r="N352" s="49"/>
      <c r="O352" s="238">
        <f t="shared" si="95"/>
        <v>0</v>
      </c>
      <c r="P352" s="5" t="e">
        <f t="shared" si="97"/>
        <v>#DIV/0!</v>
      </c>
      <c r="Q352" s="5" t="e">
        <f t="shared" si="97"/>
        <v>#DIV/0!</v>
      </c>
      <c r="R352" s="5" t="e">
        <f t="shared" si="97"/>
        <v>#DIV/0!</v>
      </c>
      <c r="S352" s="5" t="e">
        <f t="shared" si="97"/>
        <v>#DIV/0!</v>
      </c>
      <c r="T352" s="5" t="e">
        <f t="shared" si="97"/>
        <v>#DIV/0!</v>
      </c>
      <c r="U352" s="5" t="e">
        <f t="shared" si="97"/>
        <v>#DIV/0!</v>
      </c>
      <c r="V352" s="5" t="e">
        <f t="shared" si="96"/>
        <v>#DIV/0!</v>
      </c>
      <c r="W352" s="5" t="e">
        <f t="shared" si="96"/>
        <v>#DIV/0!</v>
      </c>
      <c r="X352" s="5" t="e">
        <f t="shared" si="96"/>
        <v>#DIV/0!</v>
      </c>
      <c r="Y352" s="5" t="e">
        <f t="shared" si="92"/>
        <v>#DIV/0!</v>
      </c>
      <c r="Z352" s="5" t="e">
        <f t="shared" si="93"/>
        <v>#DIV/0!</v>
      </c>
      <c r="AA352" s="5" t="e">
        <f t="shared" si="93"/>
        <v>#DIV/0!</v>
      </c>
      <c r="AM352" s="6"/>
      <c r="AN352" s="6"/>
    </row>
    <row r="353" spans="2:40" s="5" customFormat="1" ht="20.100000000000001" hidden="1" customHeight="1">
      <c r="B353" s="26"/>
      <c r="C353" s="27">
        <f>3.14/180*C352</f>
        <v>0</v>
      </c>
      <c r="D353" s="27">
        <f>3.14/180*D352</f>
        <v>0.3663333333333334</v>
      </c>
      <c r="E353" s="28"/>
      <c r="F353" s="28"/>
      <c r="G353" s="28"/>
      <c r="H353" s="28"/>
      <c r="I353" s="28"/>
      <c r="J353" s="28"/>
      <c r="K353" s="28">
        <f>(3.14/180)*K352</f>
        <v>0.3663333333333334</v>
      </c>
      <c r="L353" s="14"/>
      <c r="M353" s="14" t="e">
        <f t="shared" si="94"/>
        <v>#DIV/0!</v>
      </c>
      <c r="N353" s="49"/>
      <c r="O353" s="238"/>
      <c r="P353" s="5" t="e">
        <f t="shared" si="97"/>
        <v>#DIV/0!</v>
      </c>
      <c r="Q353" s="5" t="e">
        <f t="shared" si="97"/>
        <v>#DIV/0!</v>
      </c>
      <c r="R353" s="5" t="e">
        <f t="shared" si="97"/>
        <v>#DIV/0!</v>
      </c>
      <c r="S353" s="5" t="e">
        <f t="shared" si="97"/>
        <v>#DIV/0!</v>
      </c>
      <c r="T353" s="5" t="e">
        <f t="shared" si="97"/>
        <v>#DIV/0!</v>
      </c>
      <c r="U353" s="5" t="e">
        <f t="shared" si="97"/>
        <v>#DIV/0!</v>
      </c>
      <c r="V353" s="5" t="e">
        <f t="shared" si="96"/>
        <v>#DIV/0!</v>
      </c>
      <c r="W353" s="5" t="e">
        <f t="shared" si="96"/>
        <v>#DIV/0!</v>
      </c>
      <c r="X353" s="5" t="e">
        <f t="shared" si="96"/>
        <v>#DIV/0!</v>
      </c>
      <c r="Y353" s="5" t="e">
        <f t="shared" si="92"/>
        <v>#DIV/0!</v>
      </c>
      <c r="Z353" s="5" t="e">
        <f t="shared" si="93"/>
        <v>#DIV/0!</v>
      </c>
      <c r="AA353" s="5" t="e">
        <f t="shared" si="93"/>
        <v>#DIV/0!</v>
      </c>
      <c r="AM353" s="6"/>
      <c r="AN353" s="6"/>
    </row>
    <row r="354" spans="2:40" s="5" customFormat="1" ht="20.100000000000001" hidden="1" customHeight="1">
      <c r="B354" s="15"/>
      <c r="C354" s="13"/>
      <c r="D354" s="13"/>
      <c r="E354" s="13"/>
      <c r="F354" s="13"/>
      <c r="G354" s="13"/>
      <c r="H354" s="13"/>
      <c r="I354" s="13"/>
      <c r="J354" s="13"/>
      <c r="K354" s="15"/>
      <c r="L354" s="14"/>
      <c r="M354" s="14" t="e">
        <f t="shared" si="94"/>
        <v>#DIV/0!</v>
      </c>
      <c r="N354" s="49"/>
      <c r="O354" s="238"/>
      <c r="P354" s="5" t="e">
        <f t="shared" si="97"/>
        <v>#DIV/0!</v>
      </c>
      <c r="Q354" s="5" t="e">
        <f t="shared" si="97"/>
        <v>#DIV/0!</v>
      </c>
      <c r="R354" s="5" t="e">
        <f t="shared" si="97"/>
        <v>#DIV/0!</v>
      </c>
      <c r="S354" s="5" t="e">
        <f t="shared" si="97"/>
        <v>#DIV/0!</v>
      </c>
      <c r="T354" s="5" t="e">
        <f t="shared" si="97"/>
        <v>#DIV/0!</v>
      </c>
      <c r="U354" s="5" t="e">
        <f t="shared" si="97"/>
        <v>#DIV/0!</v>
      </c>
      <c r="V354" s="5" t="e">
        <f t="shared" si="96"/>
        <v>#DIV/0!</v>
      </c>
      <c r="W354" s="5" t="e">
        <f t="shared" si="96"/>
        <v>#DIV/0!</v>
      </c>
      <c r="X354" s="5" t="e">
        <f t="shared" si="96"/>
        <v>#DIV/0!</v>
      </c>
      <c r="Y354" s="5" t="e">
        <f t="shared" si="92"/>
        <v>#DIV/0!</v>
      </c>
      <c r="Z354" s="5" t="e">
        <f t="shared" si="93"/>
        <v>#DIV/0!</v>
      </c>
      <c r="AA354" s="5" t="e">
        <f t="shared" si="93"/>
        <v>#DIV/0!</v>
      </c>
      <c r="AM354" s="6"/>
      <c r="AN354" s="6"/>
    </row>
    <row r="355" spans="2:40" s="5" customFormat="1" ht="20.100000000000001" hidden="1" customHeight="1">
      <c r="B355" s="22" t="str">
        <f>+$B$11</f>
        <v xml:space="preserve"> Α' ΠΛΑΝΗΤΗΣ</v>
      </c>
      <c r="C355" s="15">
        <f>+$C$11</f>
        <v>0</v>
      </c>
      <c r="D355" s="13">
        <f>+D350+1</f>
        <v>22</v>
      </c>
      <c r="E355" s="15">
        <f>+(H355+I355)/2</f>
        <v>0</v>
      </c>
      <c r="F355" s="15">
        <f>+SQRT(E355*E355-G355*G355)</f>
        <v>0</v>
      </c>
      <c r="G355" s="15">
        <f>+(-H355+I355)/2</f>
        <v>0</v>
      </c>
      <c r="H355" s="15">
        <f>+$J$40</f>
        <v>0</v>
      </c>
      <c r="I355" s="15">
        <f>+$J$39</f>
        <v>0</v>
      </c>
      <c r="J355" s="15">
        <f>+$D$22</f>
        <v>0</v>
      </c>
      <c r="K355" s="15">
        <f>+ABS( C355-D355)</f>
        <v>22</v>
      </c>
      <c r="L355" s="15" t="e">
        <f>(+F355*F355/E355)/( 1- J355*COS(K356))</f>
        <v>#DIV/0!</v>
      </c>
      <c r="M355" s="14" t="e">
        <f t="shared" si="94"/>
        <v>#DIV/0!</v>
      </c>
      <c r="N355" s="49"/>
      <c r="O355" s="238">
        <f t="shared" si="95"/>
        <v>0</v>
      </c>
      <c r="P355" s="5" t="e">
        <f t="shared" si="97"/>
        <v>#DIV/0!</v>
      </c>
      <c r="Q355" s="5" t="e">
        <f t="shared" si="97"/>
        <v>#DIV/0!</v>
      </c>
      <c r="R355" s="5" t="e">
        <f t="shared" si="97"/>
        <v>#DIV/0!</v>
      </c>
      <c r="S355" s="5" t="e">
        <f t="shared" si="97"/>
        <v>#DIV/0!</v>
      </c>
      <c r="T355" s="5" t="e">
        <f t="shared" si="97"/>
        <v>#DIV/0!</v>
      </c>
      <c r="U355" s="5" t="e">
        <f t="shared" si="97"/>
        <v>#DIV/0!</v>
      </c>
      <c r="V355" s="5" t="e">
        <f t="shared" si="96"/>
        <v>#DIV/0!</v>
      </c>
      <c r="W355" s="5" t="e">
        <f t="shared" si="96"/>
        <v>#DIV/0!</v>
      </c>
      <c r="X355" s="5" t="e">
        <f t="shared" si="96"/>
        <v>#DIV/0!</v>
      </c>
      <c r="Y355" s="5" t="e">
        <f t="shared" si="92"/>
        <v>#DIV/0!</v>
      </c>
      <c r="Z355" s="5" t="e">
        <f t="shared" si="93"/>
        <v>#DIV/0!</v>
      </c>
      <c r="AA355" s="5" t="e">
        <f t="shared" si="93"/>
        <v>#DIV/0!</v>
      </c>
      <c r="AM355" s="6"/>
      <c r="AN355" s="6"/>
    </row>
    <row r="356" spans="2:40" s="5" customFormat="1" ht="20.100000000000001" hidden="1" customHeight="1">
      <c r="B356" s="23" t="s">
        <v>32</v>
      </c>
      <c r="C356" s="24">
        <f>3.14/180*C355</f>
        <v>0</v>
      </c>
      <c r="D356" s="24">
        <v>22</v>
      </c>
      <c r="E356" s="25"/>
      <c r="F356" s="25"/>
      <c r="G356" s="25"/>
      <c r="H356" s="25"/>
      <c r="I356" s="25"/>
      <c r="J356" s="25"/>
      <c r="K356" s="25">
        <f>(3.14/180)*K355</f>
        <v>0.38377777777777783</v>
      </c>
      <c r="L356" s="14"/>
      <c r="M356" s="14" t="e">
        <f t="shared" si="94"/>
        <v>#DIV/0!</v>
      </c>
      <c r="N356" s="49"/>
      <c r="O356" s="238" t="e">
        <f t="shared" si="95"/>
        <v>#DIV/0!</v>
      </c>
      <c r="P356" s="5" t="e">
        <f t="shared" si="97"/>
        <v>#DIV/0!</v>
      </c>
      <c r="Q356" s="5" t="e">
        <f t="shared" si="97"/>
        <v>#DIV/0!</v>
      </c>
      <c r="R356" s="5" t="e">
        <f t="shared" si="97"/>
        <v>#DIV/0!</v>
      </c>
      <c r="S356" s="5" t="e">
        <f t="shared" si="97"/>
        <v>#DIV/0!</v>
      </c>
      <c r="T356" s="5" t="e">
        <f t="shared" si="97"/>
        <v>#DIV/0!</v>
      </c>
      <c r="U356" s="5" t="e">
        <f t="shared" si="97"/>
        <v>#DIV/0!</v>
      </c>
      <c r="V356" s="5" t="e">
        <f t="shared" si="96"/>
        <v>#DIV/0!</v>
      </c>
      <c r="W356" s="5" t="e">
        <f t="shared" si="96"/>
        <v>#DIV/0!</v>
      </c>
      <c r="X356" s="5" t="e">
        <f t="shared" si="96"/>
        <v>#DIV/0!</v>
      </c>
      <c r="Y356" s="5" t="e">
        <f t="shared" si="92"/>
        <v>#DIV/0!</v>
      </c>
      <c r="Z356" s="5" t="e">
        <f t="shared" si="93"/>
        <v>#DIV/0!</v>
      </c>
      <c r="AA356" s="5" t="e">
        <f t="shared" si="93"/>
        <v>#DIV/0!</v>
      </c>
      <c r="AM356" s="6"/>
      <c r="AN356" s="6"/>
    </row>
    <row r="357" spans="2:40" s="5" customFormat="1" ht="20.100000000000001" hidden="1" customHeight="1">
      <c r="B357" s="22" t="str">
        <f>+$B$13</f>
        <v xml:space="preserve"> Β' ΠΛΑΝΗΤΗΣ</v>
      </c>
      <c r="C357" s="15">
        <f>+$C$13</f>
        <v>0</v>
      </c>
      <c r="D357" s="13">
        <f>+D352+1</f>
        <v>22</v>
      </c>
      <c r="E357" s="15">
        <f>+(H357+I357)/2</f>
        <v>0</v>
      </c>
      <c r="F357" s="15">
        <f>+SQRT(E357*E357-G357*G357)</f>
        <v>0</v>
      </c>
      <c r="G357" s="15">
        <f>+(-H357+I357)/2</f>
        <v>0</v>
      </c>
      <c r="H357" s="15">
        <f>+$J$42</f>
        <v>0</v>
      </c>
      <c r="I357" s="15">
        <f>+$J$41</f>
        <v>0</v>
      </c>
      <c r="J357" s="15">
        <f>+$D$24</f>
        <v>0</v>
      </c>
      <c r="K357" s="15">
        <f>+ABS( C357-D357)</f>
        <v>22</v>
      </c>
      <c r="L357" s="15" t="e">
        <f>+F357*F357/E357/( 1- J357*COS(K358))</f>
        <v>#DIV/0!</v>
      </c>
      <c r="M357" s="14" t="e">
        <f t="shared" si="94"/>
        <v>#DIV/0!</v>
      </c>
      <c r="N357" s="49"/>
      <c r="O357" s="238">
        <f t="shared" si="95"/>
        <v>0</v>
      </c>
      <c r="P357" s="5" t="e">
        <f t="shared" si="97"/>
        <v>#DIV/0!</v>
      </c>
      <c r="Q357" s="5" t="e">
        <f t="shared" si="97"/>
        <v>#DIV/0!</v>
      </c>
      <c r="R357" s="5" t="e">
        <f t="shared" si="97"/>
        <v>#DIV/0!</v>
      </c>
      <c r="S357" s="5" t="e">
        <f t="shared" si="97"/>
        <v>#DIV/0!</v>
      </c>
      <c r="T357" s="5" t="e">
        <f t="shared" si="97"/>
        <v>#DIV/0!</v>
      </c>
      <c r="U357" s="5" t="e">
        <f t="shared" si="97"/>
        <v>#DIV/0!</v>
      </c>
      <c r="V357" s="5" t="e">
        <f t="shared" si="96"/>
        <v>#DIV/0!</v>
      </c>
      <c r="W357" s="5" t="e">
        <f t="shared" si="96"/>
        <v>#DIV/0!</v>
      </c>
      <c r="X357" s="5" t="e">
        <f t="shared" si="96"/>
        <v>#DIV/0!</v>
      </c>
      <c r="Y357" s="5" t="e">
        <f t="shared" si="92"/>
        <v>#DIV/0!</v>
      </c>
      <c r="Z357" s="5" t="e">
        <f t="shared" si="93"/>
        <v>#DIV/0!</v>
      </c>
      <c r="AA357" s="5" t="e">
        <f t="shared" si="93"/>
        <v>#DIV/0!</v>
      </c>
      <c r="AM357" s="6"/>
      <c r="AN357" s="6"/>
    </row>
    <row r="358" spans="2:40" s="5" customFormat="1" ht="20.100000000000001" hidden="1" customHeight="1">
      <c r="B358" s="26"/>
      <c r="C358" s="27">
        <f>3.14/180*C357</f>
        <v>0</v>
      </c>
      <c r="D358" s="27">
        <f>3.14/180*D357</f>
        <v>0.38377777777777783</v>
      </c>
      <c r="E358" s="28"/>
      <c r="F358" s="28"/>
      <c r="G358" s="28"/>
      <c r="H358" s="28"/>
      <c r="I358" s="28"/>
      <c r="J358" s="28"/>
      <c r="K358" s="28">
        <f>(3.14/180)*K357</f>
        <v>0.38377777777777783</v>
      </c>
      <c r="L358" s="14"/>
      <c r="M358" s="14" t="e">
        <f t="shared" si="94"/>
        <v>#DIV/0!</v>
      </c>
      <c r="N358" s="49"/>
      <c r="O358" s="238"/>
      <c r="P358" s="5" t="e">
        <f t="shared" si="97"/>
        <v>#DIV/0!</v>
      </c>
      <c r="Q358" s="5" t="e">
        <f t="shared" si="97"/>
        <v>#DIV/0!</v>
      </c>
      <c r="R358" s="5" t="e">
        <f t="shared" si="97"/>
        <v>#DIV/0!</v>
      </c>
      <c r="S358" s="5" t="e">
        <f t="shared" si="97"/>
        <v>#DIV/0!</v>
      </c>
      <c r="T358" s="5" t="e">
        <f t="shared" si="97"/>
        <v>#DIV/0!</v>
      </c>
      <c r="U358" s="5" t="e">
        <f t="shared" si="97"/>
        <v>#DIV/0!</v>
      </c>
      <c r="V358" s="5" t="e">
        <f t="shared" si="96"/>
        <v>#DIV/0!</v>
      </c>
      <c r="W358" s="5" t="e">
        <f t="shared" si="96"/>
        <v>#DIV/0!</v>
      </c>
      <c r="X358" s="5" t="e">
        <f t="shared" si="96"/>
        <v>#DIV/0!</v>
      </c>
      <c r="Y358" s="5" t="e">
        <f t="shared" si="92"/>
        <v>#DIV/0!</v>
      </c>
      <c r="Z358" s="5" t="e">
        <f t="shared" si="93"/>
        <v>#DIV/0!</v>
      </c>
      <c r="AA358" s="5" t="e">
        <f t="shared" si="93"/>
        <v>#DIV/0!</v>
      </c>
      <c r="AM358" s="6"/>
      <c r="AN358" s="6"/>
    </row>
    <row r="359" spans="2:40" s="5" customFormat="1" ht="20.100000000000001" hidden="1" customHeight="1">
      <c r="B359" s="15"/>
      <c r="C359" s="13"/>
      <c r="D359" s="13"/>
      <c r="E359" s="13"/>
      <c r="F359" s="13"/>
      <c r="G359" s="13"/>
      <c r="H359" s="13"/>
      <c r="I359" s="13"/>
      <c r="J359" s="13"/>
      <c r="K359" s="15"/>
      <c r="L359" s="14"/>
      <c r="M359" s="14" t="e">
        <f t="shared" si="94"/>
        <v>#DIV/0!</v>
      </c>
      <c r="N359" s="49"/>
      <c r="O359" s="238"/>
      <c r="P359" s="5" t="e">
        <f t="shared" si="97"/>
        <v>#DIV/0!</v>
      </c>
      <c r="Q359" s="5" t="e">
        <f t="shared" si="97"/>
        <v>#DIV/0!</v>
      </c>
      <c r="R359" s="5" t="e">
        <f t="shared" si="97"/>
        <v>#DIV/0!</v>
      </c>
      <c r="S359" s="5" t="e">
        <f t="shared" si="97"/>
        <v>#DIV/0!</v>
      </c>
      <c r="T359" s="5" t="e">
        <f t="shared" si="97"/>
        <v>#DIV/0!</v>
      </c>
      <c r="U359" s="5" t="e">
        <f t="shared" si="97"/>
        <v>#DIV/0!</v>
      </c>
      <c r="V359" s="5" t="e">
        <f t="shared" si="96"/>
        <v>#DIV/0!</v>
      </c>
      <c r="W359" s="5" t="e">
        <f t="shared" si="96"/>
        <v>#DIV/0!</v>
      </c>
      <c r="X359" s="5" t="e">
        <f t="shared" si="96"/>
        <v>#DIV/0!</v>
      </c>
      <c r="Y359" s="5" t="e">
        <f t="shared" si="92"/>
        <v>#DIV/0!</v>
      </c>
      <c r="Z359" s="5" t="e">
        <f t="shared" si="93"/>
        <v>#DIV/0!</v>
      </c>
      <c r="AA359" s="5" t="e">
        <f t="shared" si="93"/>
        <v>#DIV/0!</v>
      </c>
      <c r="AM359" s="6"/>
      <c r="AN359" s="6"/>
    </row>
    <row r="360" spans="2:40" s="5" customFormat="1" ht="20.100000000000001" hidden="1" customHeight="1">
      <c r="B360" s="22" t="str">
        <f>+$B$11</f>
        <v xml:space="preserve"> Α' ΠΛΑΝΗΤΗΣ</v>
      </c>
      <c r="C360" s="15">
        <f>+$C$11</f>
        <v>0</v>
      </c>
      <c r="D360" s="13">
        <f>+D355+1</f>
        <v>23</v>
      </c>
      <c r="E360" s="15">
        <f>+(H360+I360)/2</f>
        <v>0</v>
      </c>
      <c r="F360" s="15">
        <f>+SQRT(E360*E360-G360*G360)</f>
        <v>0</v>
      </c>
      <c r="G360" s="15">
        <f>+(-H360+I360)/2</f>
        <v>0</v>
      </c>
      <c r="H360" s="15">
        <f>+$J$40</f>
        <v>0</v>
      </c>
      <c r="I360" s="15">
        <f>+$J$39</f>
        <v>0</v>
      </c>
      <c r="J360" s="15">
        <f>+$D$22</f>
        <v>0</v>
      </c>
      <c r="K360" s="15">
        <f>+ABS( C360-D360)</f>
        <v>23</v>
      </c>
      <c r="L360" s="15" t="e">
        <f>(+F360*F360/E360)/( 1- J360*COS(K361))</f>
        <v>#DIV/0!</v>
      </c>
      <c r="M360" s="14" t="e">
        <f t="shared" si="94"/>
        <v>#DIV/0!</v>
      </c>
      <c r="N360" s="49"/>
      <c r="O360" s="238">
        <f t="shared" si="95"/>
        <v>0</v>
      </c>
      <c r="P360" s="5" t="e">
        <f t="shared" si="97"/>
        <v>#DIV/0!</v>
      </c>
      <c r="Q360" s="5" t="e">
        <f t="shared" si="97"/>
        <v>#DIV/0!</v>
      </c>
      <c r="R360" s="5" t="e">
        <f t="shared" si="97"/>
        <v>#DIV/0!</v>
      </c>
      <c r="S360" s="5" t="e">
        <f t="shared" si="97"/>
        <v>#DIV/0!</v>
      </c>
      <c r="T360" s="5" t="e">
        <f t="shared" si="97"/>
        <v>#DIV/0!</v>
      </c>
      <c r="U360" s="5" t="e">
        <f t="shared" si="97"/>
        <v>#DIV/0!</v>
      </c>
      <c r="V360" s="5" t="e">
        <f t="shared" si="96"/>
        <v>#DIV/0!</v>
      </c>
      <c r="W360" s="5" t="e">
        <f t="shared" si="96"/>
        <v>#DIV/0!</v>
      </c>
      <c r="X360" s="5" t="e">
        <f t="shared" si="96"/>
        <v>#DIV/0!</v>
      </c>
      <c r="Y360" s="5" t="e">
        <f t="shared" si="92"/>
        <v>#DIV/0!</v>
      </c>
      <c r="Z360" s="5" t="e">
        <f t="shared" si="93"/>
        <v>#DIV/0!</v>
      </c>
      <c r="AA360" s="5" t="e">
        <f t="shared" si="93"/>
        <v>#DIV/0!</v>
      </c>
      <c r="AM360" s="6"/>
      <c r="AN360" s="6"/>
    </row>
    <row r="361" spans="2:40" s="5" customFormat="1" ht="20.100000000000001" hidden="1" customHeight="1">
      <c r="B361" s="23" t="s">
        <v>32</v>
      </c>
      <c r="C361" s="24">
        <f>3.14/180*C360</f>
        <v>0</v>
      </c>
      <c r="D361" s="24">
        <v>23</v>
      </c>
      <c r="E361" s="25"/>
      <c r="F361" s="25"/>
      <c r="G361" s="25"/>
      <c r="H361" s="25"/>
      <c r="I361" s="25"/>
      <c r="J361" s="25"/>
      <c r="K361" s="25">
        <f>(3.14/180)*K360</f>
        <v>0.40122222222222226</v>
      </c>
      <c r="L361" s="14"/>
      <c r="M361" s="14" t="e">
        <f t="shared" si="94"/>
        <v>#DIV/0!</v>
      </c>
      <c r="N361" s="49"/>
      <c r="O361" s="238" t="e">
        <f t="shared" si="95"/>
        <v>#DIV/0!</v>
      </c>
      <c r="P361" s="5" t="e">
        <f t="shared" si="97"/>
        <v>#DIV/0!</v>
      </c>
      <c r="Q361" s="5" t="e">
        <f t="shared" si="97"/>
        <v>#DIV/0!</v>
      </c>
      <c r="R361" s="5" t="e">
        <f t="shared" si="97"/>
        <v>#DIV/0!</v>
      </c>
      <c r="S361" s="5" t="e">
        <f t="shared" si="97"/>
        <v>#DIV/0!</v>
      </c>
      <c r="T361" s="5" t="e">
        <f t="shared" si="97"/>
        <v>#DIV/0!</v>
      </c>
      <c r="U361" s="5" t="e">
        <f t="shared" si="97"/>
        <v>#DIV/0!</v>
      </c>
      <c r="V361" s="5" t="e">
        <f t="shared" si="96"/>
        <v>#DIV/0!</v>
      </c>
      <c r="W361" s="5" t="e">
        <f t="shared" si="96"/>
        <v>#DIV/0!</v>
      </c>
      <c r="X361" s="5" t="e">
        <f t="shared" si="96"/>
        <v>#DIV/0!</v>
      </c>
      <c r="Y361" s="5" t="e">
        <f t="shared" si="92"/>
        <v>#DIV/0!</v>
      </c>
      <c r="Z361" s="5" t="e">
        <f t="shared" si="93"/>
        <v>#DIV/0!</v>
      </c>
      <c r="AA361" s="5" t="e">
        <f t="shared" si="93"/>
        <v>#DIV/0!</v>
      </c>
      <c r="AM361" s="6"/>
      <c r="AN361" s="6"/>
    </row>
    <row r="362" spans="2:40" s="5" customFormat="1" ht="20.100000000000001" hidden="1" customHeight="1">
      <c r="B362" s="22" t="str">
        <f>+$B$13</f>
        <v xml:space="preserve"> Β' ΠΛΑΝΗΤΗΣ</v>
      </c>
      <c r="C362" s="15">
        <f>+$C$13</f>
        <v>0</v>
      </c>
      <c r="D362" s="13">
        <f>+D357+1</f>
        <v>23</v>
      </c>
      <c r="E362" s="15">
        <f>+(H362+I362)/2</f>
        <v>0</v>
      </c>
      <c r="F362" s="15">
        <f>+SQRT(E362*E362-G362*G362)</f>
        <v>0</v>
      </c>
      <c r="G362" s="15">
        <f>+(-H362+I362)/2</f>
        <v>0</v>
      </c>
      <c r="H362" s="15">
        <f>+$J$42</f>
        <v>0</v>
      </c>
      <c r="I362" s="15">
        <f>+$J$41</f>
        <v>0</v>
      </c>
      <c r="J362" s="15">
        <f>+$D$24</f>
        <v>0</v>
      </c>
      <c r="K362" s="15">
        <f>+ABS( C362-D362)</f>
        <v>23</v>
      </c>
      <c r="L362" s="15" t="e">
        <f>+F362*F362/E362/( 1- J362*COS(K363))</f>
        <v>#DIV/0!</v>
      </c>
      <c r="M362" s="14" t="e">
        <f t="shared" si="94"/>
        <v>#DIV/0!</v>
      </c>
      <c r="N362" s="49"/>
      <c r="O362" s="238">
        <f t="shared" si="95"/>
        <v>0</v>
      </c>
      <c r="P362" s="5" t="e">
        <f t="shared" si="97"/>
        <v>#DIV/0!</v>
      </c>
      <c r="Q362" s="5" t="e">
        <f t="shared" si="97"/>
        <v>#DIV/0!</v>
      </c>
      <c r="R362" s="5" t="e">
        <f t="shared" si="97"/>
        <v>#DIV/0!</v>
      </c>
      <c r="S362" s="5" t="e">
        <f t="shared" si="97"/>
        <v>#DIV/0!</v>
      </c>
      <c r="T362" s="5" t="e">
        <f t="shared" si="97"/>
        <v>#DIV/0!</v>
      </c>
      <c r="U362" s="5" t="e">
        <f t="shared" si="97"/>
        <v>#DIV/0!</v>
      </c>
      <c r="V362" s="5" t="e">
        <f t="shared" si="96"/>
        <v>#DIV/0!</v>
      </c>
      <c r="W362" s="5" t="e">
        <f t="shared" si="96"/>
        <v>#DIV/0!</v>
      </c>
      <c r="X362" s="5" t="e">
        <f t="shared" si="96"/>
        <v>#DIV/0!</v>
      </c>
      <c r="Y362" s="5" t="e">
        <f t="shared" si="92"/>
        <v>#DIV/0!</v>
      </c>
      <c r="Z362" s="5" t="e">
        <f t="shared" si="93"/>
        <v>#DIV/0!</v>
      </c>
      <c r="AA362" s="5" t="e">
        <f t="shared" si="93"/>
        <v>#DIV/0!</v>
      </c>
      <c r="AM362" s="6"/>
      <c r="AN362" s="6"/>
    </row>
    <row r="363" spans="2:40" s="5" customFormat="1" ht="20.100000000000001" hidden="1" customHeight="1">
      <c r="B363" s="26"/>
      <c r="C363" s="27">
        <f>3.14/180*C362</f>
        <v>0</v>
      </c>
      <c r="D363" s="27">
        <f>3.14/180*D362</f>
        <v>0.40122222222222226</v>
      </c>
      <c r="E363" s="28"/>
      <c r="F363" s="28"/>
      <c r="G363" s="28"/>
      <c r="H363" s="28"/>
      <c r="I363" s="28"/>
      <c r="J363" s="28"/>
      <c r="K363" s="28">
        <f>(3.14/180)*K362</f>
        <v>0.40122222222222226</v>
      </c>
      <c r="L363" s="14"/>
      <c r="M363" s="14" t="e">
        <f t="shared" si="94"/>
        <v>#DIV/0!</v>
      </c>
      <c r="N363" s="49"/>
      <c r="O363" s="238"/>
      <c r="P363" s="5" t="e">
        <f t="shared" si="97"/>
        <v>#DIV/0!</v>
      </c>
      <c r="Q363" s="5" t="e">
        <f t="shared" si="97"/>
        <v>#DIV/0!</v>
      </c>
      <c r="R363" s="5" t="e">
        <f t="shared" si="97"/>
        <v>#DIV/0!</v>
      </c>
      <c r="S363" s="5" t="e">
        <f t="shared" si="97"/>
        <v>#DIV/0!</v>
      </c>
      <c r="T363" s="5" t="e">
        <f t="shared" si="97"/>
        <v>#DIV/0!</v>
      </c>
      <c r="U363" s="5" t="e">
        <f t="shared" si="97"/>
        <v>#DIV/0!</v>
      </c>
      <c r="V363" s="5" t="e">
        <f t="shared" si="96"/>
        <v>#DIV/0!</v>
      </c>
      <c r="W363" s="5" t="e">
        <f t="shared" si="96"/>
        <v>#DIV/0!</v>
      </c>
      <c r="X363" s="5" t="e">
        <f t="shared" si="96"/>
        <v>#DIV/0!</v>
      </c>
      <c r="Y363" s="5" t="e">
        <f t="shared" si="92"/>
        <v>#DIV/0!</v>
      </c>
      <c r="Z363" s="5" t="e">
        <f t="shared" si="93"/>
        <v>#DIV/0!</v>
      </c>
      <c r="AA363" s="5" t="e">
        <f t="shared" si="93"/>
        <v>#DIV/0!</v>
      </c>
      <c r="AM363" s="6"/>
      <c r="AN363" s="6"/>
    </row>
    <row r="364" spans="2:40" s="5" customFormat="1" ht="20.100000000000001" hidden="1" customHeight="1">
      <c r="B364" s="15"/>
      <c r="C364" s="13"/>
      <c r="D364" s="13"/>
      <c r="E364" s="13"/>
      <c r="F364" s="13"/>
      <c r="G364" s="13"/>
      <c r="H364" s="13"/>
      <c r="I364" s="13"/>
      <c r="J364" s="13"/>
      <c r="K364" s="15"/>
      <c r="L364" s="14"/>
      <c r="M364" s="14" t="e">
        <f t="shared" si="94"/>
        <v>#DIV/0!</v>
      </c>
      <c r="N364" s="49"/>
      <c r="O364" s="238"/>
      <c r="P364" s="5" t="e">
        <f t="shared" si="97"/>
        <v>#DIV/0!</v>
      </c>
      <c r="Q364" s="5" t="e">
        <f t="shared" si="97"/>
        <v>#DIV/0!</v>
      </c>
      <c r="R364" s="5" t="e">
        <f t="shared" si="97"/>
        <v>#DIV/0!</v>
      </c>
      <c r="S364" s="5" t="e">
        <f t="shared" si="97"/>
        <v>#DIV/0!</v>
      </c>
      <c r="T364" s="5" t="e">
        <f t="shared" si="97"/>
        <v>#DIV/0!</v>
      </c>
      <c r="U364" s="5" t="e">
        <f t="shared" si="97"/>
        <v>#DIV/0!</v>
      </c>
      <c r="V364" s="5" t="e">
        <f t="shared" si="96"/>
        <v>#DIV/0!</v>
      </c>
      <c r="W364" s="5" t="e">
        <f t="shared" si="96"/>
        <v>#DIV/0!</v>
      </c>
      <c r="X364" s="5" t="e">
        <f t="shared" si="96"/>
        <v>#DIV/0!</v>
      </c>
      <c r="Y364" s="5" t="e">
        <f t="shared" si="92"/>
        <v>#DIV/0!</v>
      </c>
      <c r="Z364" s="5" t="e">
        <f t="shared" si="93"/>
        <v>#DIV/0!</v>
      </c>
      <c r="AA364" s="5" t="e">
        <f t="shared" si="93"/>
        <v>#DIV/0!</v>
      </c>
      <c r="AM364" s="6"/>
      <c r="AN364" s="6"/>
    </row>
    <row r="365" spans="2:40" s="5" customFormat="1" ht="20.100000000000001" hidden="1" customHeight="1">
      <c r="B365" s="22" t="str">
        <f>+$B$11</f>
        <v xml:space="preserve"> Α' ΠΛΑΝΗΤΗΣ</v>
      </c>
      <c r="C365" s="15">
        <f>+$C$11</f>
        <v>0</v>
      </c>
      <c r="D365" s="13">
        <f>+D360+1</f>
        <v>24</v>
      </c>
      <c r="E365" s="15">
        <f>+(H365+I365)/2</f>
        <v>0</v>
      </c>
      <c r="F365" s="15">
        <f>+SQRT(E365*E365-G365*G365)</f>
        <v>0</v>
      </c>
      <c r="G365" s="15">
        <f>+(-H365+I365)/2</f>
        <v>0</v>
      </c>
      <c r="H365" s="15">
        <f>+$J$40</f>
        <v>0</v>
      </c>
      <c r="I365" s="15">
        <f>+$J$39</f>
        <v>0</v>
      </c>
      <c r="J365" s="15">
        <f>+$D$22</f>
        <v>0</v>
      </c>
      <c r="K365" s="15">
        <f>+ABS( C365-D365)</f>
        <v>24</v>
      </c>
      <c r="L365" s="15" t="e">
        <f>(+F365*F365/E365)/( 1- J365*COS(K366))</f>
        <v>#DIV/0!</v>
      </c>
      <c r="M365" s="14" t="e">
        <f t="shared" si="94"/>
        <v>#DIV/0!</v>
      </c>
      <c r="N365" s="49"/>
      <c r="O365" s="238">
        <f t="shared" si="95"/>
        <v>0</v>
      </c>
      <c r="P365" s="5" t="e">
        <f t="shared" si="97"/>
        <v>#DIV/0!</v>
      </c>
      <c r="Q365" s="5" t="e">
        <f t="shared" si="97"/>
        <v>#DIV/0!</v>
      </c>
      <c r="R365" s="5" t="e">
        <f t="shared" si="97"/>
        <v>#DIV/0!</v>
      </c>
      <c r="S365" s="5" t="e">
        <f t="shared" si="97"/>
        <v>#DIV/0!</v>
      </c>
      <c r="T365" s="5" t="e">
        <f t="shared" si="97"/>
        <v>#DIV/0!</v>
      </c>
      <c r="U365" s="5" t="e">
        <f t="shared" si="97"/>
        <v>#DIV/0!</v>
      </c>
      <c r="V365" s="5" t="e">
        <f t="shared" si="96"/>
        <v>#DIV/0!</v>
      </c>
      <c r="W365" s="5" t="e">
        <f t="shared" si="96"/>
        <v>#DIV/0!</v>
      </c>
      <c r="X365" s="5" t="e">
        <f t="shared" si="96"/>
        <v>#DIV/0!</v>
      </c>
      <c r="Y365" s="5" t="e">
        <f t="shared" ref="Y365:Y428" si="98">IF(AND(K365=MIN($B365:$M365),K365=MIN($O$176:$O$234)),AK364,0)</f>
        <v>#DIV/0!</v>
      </c>
      <c r="Z365" s="5" t="e">
        <f t="shared" ref="Z365:AA428" si="99">IF(AND(L365=MIN($B365:$M365),L365=MIN($O$176:$O$234)),AL364,0)</f>
        <v>#DIV/0!</v>
      </c>
      <c r="AA365" s="5" t="e">
        <f t="shared" si="99"/>
        <v>#DIV/0!</v>
      </c>
      <c r="AM365" s="6"/>
      <c r="AN365" s="6"/>
    </row>
    <row r="366" spans="2:40" s="5" customFormat="1" ht="20.100000000000001" hidden="1" customHeight="1">
      <c r="B366" s="23" t="s">
        <v>32</v>
      </c>
      <c r="C366" s="24">
        <f>3.14/180*C365</f>
        <v>0</v>
      </c>
      <c r="D366" s="24">
        <v>24</v>
      </c>
      <c r="E366" s="25"/>
      <c r="F366" s="25"/>
      <c r="G366" s="25"/>
      <c r="H366" s="25"/>
      <c r="I366" s="25"/>
      <c r="J366" s="25"/>
      <c r="K366" s="25">
        <f>(3.14/180)*K365</f>
        <v>0.41866666666666674</v>
      </c>
      <c r="L366" s="14"/>
      <c r="M366" s="14" t="e">
        <f t="shared" si="94"/>
        <v>#DIV/0!</v>
      </c>
      <c r="N366" s="49"/>
      <c r="O366" s="238" t="e">
        <f t="shared" si="95"/>
        <v>#DIV/0!</v>
      </c>
      <c r="P366" s="5" t="e">
        <f t="shared" si="97"/>
        <v>#DIV/0!</v>
      </c>
      <c r="Q366" s="5" t="e">
        <f t="shared" si="97"/>
        <v>#DIV/0!</v>
      </c>
      <c r="R366" s="5" t="e">
        <f t="shared" si="97"/>
        <v>#DIV/0!</v>
      </c>
      <c r="S366" s="5" t="e">
        <f t="shared" si="97"/>
        <v>#DIV/0!</v>
      </c>
      <c r="T366" s="5" t="e">
        <f t="shared" si="97"/>
        <v>#DIV/0!</v>
      </c>
      <c r="U366" s="5" t="e">
        <f t="shared" si="97"/>
        <v>#DIV/0!</v>
      </c>
      <c r="V366" s="5" t="e">
        <f t="shared" si="96"/>
        <v>#DIV/0!</v>
      </c>
      <c r="W366" s="5" t="e">
        <f t="shared" si="96"/>
        <v>#DIV/0!</v>
      </c>
      <c r="X366" s="5" t="e">
        <f t="shared" si="96"/>
        <v>#DIV/0!</v>
      </c>
      <c r="Y366" s="5" t="e">
        <f t="shared" si="98"/>
        <v>#DIV/0!</v>
      </c>
      <c r="Z366" s="5" t="e">
        <f t="shared" si="99"/>
        <v>#DIV/0!</v>
      </c>
      <c r="AA366" s="5" t="e">
        <f t="shared" si="99"/>
        <v>#DIV/0!</v>
      </c>
      <c r="AM366" s="6"/>
      <c r="AN366" s="6"/>
    </row>
    <row r="367" spans="2:40" s="5" customFormat="1" ht="20.100000000000001" hidden="1" customHeight="1">
      <c r="B367" s="22" t="str">
        <f>+$B$13</f>
        <v xml:space="preserve"> Β' ΠΛΑΝΗΤΗΣ</v>
      </c>
      <c r="C367" s="15">
        <f>+$C$13</f>
        <v>0</v>
      </c>
      <c r="D367" s="13">
        <f>+D362+1</f>
        <v>24</v>
      </c>
      <c r="E367" s="15">
        <f>+(H367+I367)/2</f>
        <v>0</v>
      </c>
      <c r="F367" s="15">
        <f>+SQRT(E367*E367-G367*G367)</f>
        <v>0</v>
      </c>
      <c r="G367" s="15">
        <f>+(-H367+I367)/2</f>
        <v>0</v>
      </c>
      <c r="H367" s="15">
        <f>+$J$42</f>
        <v>0</v>
      </c>
      <c r="I367" s="15">
        <f>+$J$41</f>
        <v>0</v>
      </c>
      <c r="J367" s="15">
        <f>+$D$24</f>
        <v>0</v>
      </c>
      <c r="K367" s="15">
        <f>+ABS( C367-D367)</f>
        <v>24</v>
      </c>
      <c r="L367" s="15" t="e">
        <f>+F367*F367/E367/( 1- J367*COS(K368))</f>
        <v>#DIV/0!</v>
      </c>
      <c r="M367" s="14" t="e">
        <f t="shared" si="94"/>
        <v>#DIV/0!</v>
      </c>
      <c r="N367" s="49"/>
      <c r="O367" s="238">
        <f t="shared" si="95"/>
        <v>0</v>
      </c>
      <c r="P367" s="5" t="e">
        <f t="shared" si="97"/>
        <v>#DIV/0!</v>
      </c>
      <c r="Q367" s="5" t="e">
        <f t="shared" si="97"/>
        <v>#DIV/0!</v>
      </c>
      <c r="R367" s="5" t="e">
        <f t="shared" si="97"/>
        <v>#DIV/0!</v>
      </c>
      <c r="S367" s="5" t="e">
        <f t="shared" si="97"/>
        <v>#DIV/0!</v>
      </c>
      <c r="T367" s="5" t="e">
        <f t="shared" si="97"/>
        <v>#DIV/0!</v>
      </c>
      <c r="U367" s="5" t="e">
        <f t="shared" si="97"/>
        <v>#DIV/0!</v>
      </c>
      <c r="V367" s="5" t="e">
        <f t="shared" si="96"/>
        <v>#DIV/0!</v>
      </c>
      <c r="W367" s="5" t="e">
        <f t="shared" si="96"/>
        <v>#DIV/0!</v>
      </c>
      <c r="X367" s="5" t="e">
        <f t="shared" si="96"/>
        <v>#DIV/0!</v>
      </c>
      <c r="Y367" s="5" t="e">
        <f t="shared" si="98"/>
        <v>#DIV/0!</v>
      </c>
      <c r="Z367" s="5" t="e">
        <f t="shared" si="99"/>
        <v>#DIV/0!</v>
      </c>
      <c r="AA367" s="5" t="e">
        <f t="shared" si="99"/>
        <v>#DIV/0!</v>
      </c>
      <c r="AM367" s="6"/>
      <c r="AN367" s="6"/>
    </row>
    <row r="368" spans="2:40" s="5" customFormat="1" ht="20.100000000000001" hidden="1" customHeight="1">
      <c r="B368" s="26"/>
      <c r="C368" s="27">
        <f>3.14/180*C367</f>
        <v>0</v>
      </c>
      <c r="D368" s="27">
        <f>3.14/180*D367</f>
        <v>0.41866666666666674</v>
      </c>
      <c r="E368" s="28"/>
      <c r="F368" s="28"/>
      <c r="G368" s="28"/>
      <c r="H368" s="28"/>
      <c r="I368" s="28"/>
      <c r="J368" s="28"/>
      <c r="K368" s="28">
        <f>(3.14/180)*K367</f>
        <v>0.41866666666666674</v>
      </c>
      <c r="L368" s="14"/>
      <c r="M368" s="14" t="e">
        <f t="shared" si="94"/>
        <v>#DIV/0!</v>
      </c>
      <c r="N368" s="49"/>
      <c r="O368" s="238"/>
      <c r="P368" s="5" t="e">
        <f t="shared" si="97"/>
        <v>#DIV/0!</v>
      </c>
      <c r="Q368" s="5" t="e">
        <f t="shared" si="97"/>
        <v>#DIV/0!</v>
      </c>
      <c r="R368" s="5" t="e">
        <f t="shared" si="97"/>
        <v>#DIV/0!</v>
      </c>
      <c r="S368" s="5" t="e">
        <f t="shared" si="97"/>
        <v>#DIV/0!</v>
      </c>
      <c r="T368" s="5" t="e">
        <f t="shared" si="97"/>
        <v>#DIV/0!</v>
      </c>
      <c r="U368" s="5" t="e">
        <f t="shared" si="97"/>
        <v>#DIV/0!</v>
      </c>
      <c r="V368" s="5" t="e">
        <f t="shared" si="96"/>
        <v>#DIV/0!</v>
      </c>
      <c r="W368" s="5" t="e">
        <f t="shared" si="96"/>
        <v>#DIV/0!</v>
      </c>
      <c r="X368" s="5" t="e">
        <f t="shared" si="96"/>
        <v>#DIV/0!</v>
      </c>
      <c r="Y368" s="5" t="e">
        <f t="shared" si="98"/>
        <v>#DIV/0!</v>
      </c>
      <c r="Z368" s="5" t="e">
        <f t="shared" si="99"/>
        <v>#DIV/0!</v>
      </c>
      <c r="AA368" s="5" t="e">
        <f t="shared" si="99"/>
        <v>#DIV/0!</v>
      </c>
      <c r="AM368" s="6"/>
      <c r="AN368" s="6"/>
    </row>
    <row r="369" spans="2:40" s="5" customFormat="1" ht="20.100000000000001" hidden="1" customHeight="1">
      <c r="B369" s="15"/>
      <c r="C369" s="13"/>
      <c r="D369" s="13"/>
      <c r="E369" s="13"/>
      <c r="F369" s="13"/>
      <c r="G369" s="13"/>
      <c r="H369" s="13"/>
      <c r="I369" s="13"/>
      <c r="J369" s="13"/>
      <c r="K369" s="15"/>
      <c r="L369" s="14"/>
      <c r="M369" s="14" t="e">
        <f t="shared" si="94"/>
        <v>#DIV/0!</v>
      </c>
      <c r="N369" s="49"/>
      <c r="O369" s="238"/>
      <c r="P369" s="5" t="e">
        <f t="shared" si="97"/>
        <v>#DIV/0!</v>
      </c>
      <c r="Q369" s="5" t="e">
        <f t="shared" si="97"/>
        <v>#DIV/0!</v>
      </c>
      <c r="R369" s="5" t="e">
        <f t="shared" si="97"/>
        <v>#DIV/0!</v>
      </c>
      <c r="S369" s="5" t="e">
        <f t="shared" si="97"/>
        <v>#DIV/0!</v>
      </c>
      <c r="T369" s="5" t="e">
        <f t="shared" si="97"/>
        <v>#DIV/0!</v>
      </c>
      <c r="U369" s="5" t="e">
        <f t="shared" si="97"/>
        <v>#DIV/0!</v>
      </c>
      <c r="V369" s="5" t="e">
        <f t="shared" si="96"/>
        <v>#DIV/0!</v>
      </c>
      <c r="W369" s="5" t="e">
        <f t="shared" si="96"/>
        <v>#DIV/0!</v>
      </c>
      <c r="X369" s="5" t="e">
        <f t="shared" si="96"/>
        <v>#DIV/0!</v>
      </c>
      <c r="Y369" s="5" t="e">
        <f t="shared" si="98"/>
        <v>#DIV/0!</v>
      </c>
      <c r="Z369" s="5" t="e">
        <f t="shared" si="99"/>
        <v>#DIV/0!</v>
      </c>
      <c r="AA369" s="5" t="e">
        <f t="shared" si="99"/>
        <v>#DIV/0!</v>
      </c>
      <c r="AM369" s="6"/>
      <c r="AN369" s="6"/>
    </row>
    <row r="370" spans="2:40" s="5" customFormat="1" ht="20.100000000000001" hidden="1" customHeight="1">
      <c r="B370" s="22" t="str">
        <f>+$B$11</f>
        <v xml:space="preserve"> Α' ΠΛΑΝΗΤΗΣ</v>
      </c>
      <c r="C370" s="15">
        <f>+$C$11</f>
        <v>0</v>
      </c>
      <c r="D370" s="13">
        <f>+D365+1</f>
        <v>25</v>
      </c>
      <c r="E370" s="15">
        <f>+(H370+I370)/2</f>
        <v>0</v>
      </c>
      <c r="F370" s="15">
        <f>+SQRT(E370*E370-G370*G370)</f>
        <v>0</v>
      </c>
      <c r="G370" s="15">
        <f>+(-H370+I370)/2</f>
        <v>0</v>
      </c>
      <c r="H370" s="15">
        <f>+$J$40</f>
        <v>0</v>
      </c>
      <c r="I370" s="15">
        <f>+$J$39</f>
        <v>0</v>
      </c>
      <c r="J370" s="15">
        <f>+$D$22</f>
        <v>0</v>
      </c>
      <c r="K370" s="15">
        <f>+ABS( C370-D370)</f>
        <v>25</v>
      </c>
      <c r="L370" s="15" t="e">
        <f>(+F370*F370/E370)/( 1- J370*COS(K371))</f>
        <v>#DIV/0!</v>
      </c>
      <c r="M370" s="14" t="e">
        <f t="shared" si="94"/>
        <v>#DIV/0!</v>
      </c>
      <c r="N370" s="49"/>
      <c r="O370" s="238">
        <f t="shared" si="95"/>
        <v>0</v>
      </c>
      <c r="P370" s="5" t="e">
        <f t="shared" si="97"/>
        <v>#DIV/0!</v>
      </c>
      <c r="Q370" s="5" t="e">
        <f t="shared" si="97"/>
        <v>#DIV/0!</v>
      </c>
      <c r="R370" s="5" t="e">
        <f t="shared" si="97"/>
        <v>#DIV/0!</v>
      </c>
      <c r="S370" s="5" t="e">
        <f t="shared" si="97"/>
        <v>#DIV/0!</v>
      </c>
      <c r="T370" s="5" t="e">
        <f t="shared" si="97"/>
        <v>#DIV/0!</v>
      </c>
      <c r="U370" s="5" t="e">
        <f t="shared" si="97"/>
        <v>#DIV/0!</v>
      </c>
      <c r="V370" s="5" t="e">
        <f t="shared" si="96"/>
        <v>#DIV/0!</v>
      </c>
      <c r="W370" s="5" t="e">
        <f t="shared" si="96"/>
        <v>#DIV/0!</v>
      </c>
      <c r="X370" s="5" t="e">
        <f t="shared" si="96"/>
        <v>#DIV/0!</v>
      </c>
      <c r="Y370" s="5" t="e">
        <f t="shared" si="98"/>
        <v>#DIV/0!</v>
      </c>
      <c r="Z370" s="5" t="e">
        <f t="shared" si="99"/>
        <v>#DIV/0!</v>
      </c>
      <c r="AA370" s="5" t="e">
        <f t="shared" si="99"/>
        <v>#DIV/0!</v>
      </c>
      <c r="AM370" s="6"/>
      <c r="AN370" s="6"/>
    </row>
    <row r="371" spans="2:40" s="5" customFormat="1" ht="20.100000000000001" hidden="1" customHeight="1">
      <c r="B371" s="23" t="s">
        <v>32</v>
      </c>
      <c r="C371" s="24">
        <f>3.14/180*C370</f>
        <v>0</v>
      </c>
      <c r="D371" s="24">
        <v>25</v>
      </c>
      <c r="E371" s="25"/>
      <c r="F371" s="25"/>
      <c r="G371" s="25"/>
      <c r="H371" s="25"/>
      <c r="I371" s="25"/>
      <c r="J371" s="25"/>
      <c r="K371" s="25">
        <f>(3.14/180)*K370</f>
        <v>0.43611111111111117</v>
      </c>
      <c r="L371" s="14"/>
      <c r="M371" s="14" t="e">
        <f t="shared" si="94"/>
        <v>#DIV/0!</v>
      </c>
      <c r="N371" s="49"/>
      <c r="O371" s="238" t="e">
        <f t="shared" si="95"/>
        <v>#DIV/0!</v>
      </c>
      <c r="P371" s="5" t="e">
        <f t="shared" si="97"/>
        <v>#DIV/0!</v>
      </c>
      <c r="Q371" s="5" t="e">
        <f t="shared" si="97"/>
        <v>#DIV/0!</v>
      </c>
      <c r="R371" s="5" t="e">
        <f t="shared" si="97"/>
        <v>#DIV/0!</v>
      </c>
      <c r="S371" s="5" t="e">
        <f t="shared" si="97"/>
        <v>#DIV/0!</v>
      </c>
      <c r="T371" s="5" t="e">
        <f t="shared" si="97"/>
        <v>#DIV/0!</v>
      </c>
      <c r="U371" s="5" t="e">
        <f t="shared" si="97"/>
        <v>#DIV/0!</v>
      </c>
      <c r="V371" s="5" t="e">
        <f t="shared" si="96"/>
        <v>#DIV/0!</v>
      </c>
      <c r="W371" s="5" t="e">
        <f t="shared" si="96"/>
        <v>#DIV/0!</v>
      </c>
      <c r="X371" s="5" t="e">
        <f t="shared" si="96"/>
        <v>#DIV/0!</v>
      </c>
      <c r="Y371" s="5" t="e">
        <f t="shared" si="98"/>
        <v>#DIV/0!</v>
      </c>
      <c r="Z371" s="5" t="e">
        <f t="shared" si="99"/>
        <v>#DIV/0!</v>
      </c>
      <c r="AA371" s="5" t="e">
        <f t="shared" si="99"/>
        <v>#DIV/0!</v>
      </c>
      <c r="AM371" s="6"/>
      <c r="AN371" s="6"/>
    </row>
    <row r="372" spans="2:40" s="5" customFormat="1" ht="20.100000000000001" hidden="1" customHeight="1">
      <c r="B372" s="22" t="str">
        <f>+$B$13</f>
        <v xml:space="preserve"> Β' ΠΛΑΝΗΤΗΣ</v>
      </c>
      <c r="C372" s="15">
        <f>+$C$13</f>
        <v>0</v>
      </c>
      <c r="D372" s="13">
        <f>+D367+1</f>
        <v>25</v>
      </c>
      <c r="E372" s="15">
        <f>+(H372+I372)/2</f>
        <v>0</v>
      </c>
      <c r="F372" s="15">
        <f>+SQRT(E372*E372-G372*G372)</f>
        <v>0</v>
      </c>
      <c r="G372" s="15">
        <f>+(-H372+I372)/2</f>
        <v>0</v>
      </c>
      <c r="H372" s="15">
        <f>+$J$42</f>
        <v>0</v>
      </c>
      <c r="I372" s="15">
        <f>+$J$41</f>
        <v>0</v>
      </c>
      <c r="J372" s="15">
        <f>+$D$24</f>
        <v>0</v>
      </c>
      <c r="K372" s="15">
        <f>+ABS( C372-D372)</f>
        <v>25</v>
      </c>
      <c r="L372" s="15" t="e">
        <f>+F372*F372/E372/( 1- J372*COS(K373))</f>
        <v>#DIV/0!</v>
      </c>
      <c r="M372" s="14" t="e">
        <f t="shared" si="94"/>
        <v>#DIV/0!</v>
      </c>
      <c r="N372" s="49"/>
      <c r="O372" s="238">
        <f t="shared" si="95"/>
        <v>0</v>
      </c>
      <c r="P372" s="5" t="e">
        <f t="shared" si="97"/>
        <v>#DIV/0!</v>
      </c>
      <c r="Q372" s="5" t="e">
        <f t="shared" si="97"/>
        <v>#DIV/0!</v>
      </c>
      <c r="R372" s="5" t="e">
        <f t="shared" si="97"/>
        <v>#DIV/0!</v>
      </c>
      <c r="S372" s="5" t="e">
        <f t="shared" si="97"/>
        <v>#DIV/0!</v>
      </c>
      <c r="T372" s="5" t="e">
        <f t="shared" si="97"/>
        <v>#DIV/0!</v>
      </c>
      <c r="U372" s="5" t="e">
        <f t="shared" si="97"/>
        <v>#DIV/0!</v>
      </c>
      <c r="V372" s="5" t="e">
        <f t="shared" si="96"/>
        <v>#DIV/0!</v>
      </c>
      <c r="W372" s="5" t="e">
        <f t="shared" si="96"/>
        <v>#DIV/0!</v>
      </c>
      <c r="X372" s="5" t="e">
        <f t="shared" si="96"/>
        <v>#DIV/0!</v>
      </c>
      <c r="Y372" s="5" t="e">
        <f t="shared" si="98"/>
        <v>#DIV/0!</v>
      </c>
      <c r="Z372" s="5" t="e">
        <f t="shared" si="99"/>
        <v>#DIV/0!</v>
      </c>
      <c r="AA372" s="5" t="e">
        <f t="shared" si="99"/>
        <v>#DIV/0!</v>
      </c>
      <c r="AM372" s="6"/>
      <c r="AN372" s="6"/>
    </row>
    <row r="373" spans="2:40" s="5" customFormat="1" ht="20.100000000000001" hidden="1" customHeight="1">
      <c r="B373" s="26"/>
      <c r="C373" s="27">
        <f>3.14/180*C372</f>
        <v>0</v>
      </c>
      <c r="D373" s="27">
        <f>3.14/180*D372</f>
        <v>0.43611111111111117</v>
      </c>
      <c r="E373" s="28"/>
      <c r="F373" s="28"/>
      <c r="G373" s="28"/>
      <c r="H373" s="28"/>
      <c r="I373" s="28"/>
      <c r="J373" s="28"/>
      <c r="K373" s="28">
        <f>(3.14/180)*K372</f>
        <v>0.43611111111111117</v>
      </c>
      <c r="L373" s="14"/>
      <c r="M373" s="14" t="e">
        <f t="shared" si="94"/>
        <v>#DIV/0!</v>
      </c>
      <c r="N373" s="49"/>
      <c r="O373" s="238"/>
      <c r="P373" s="5" t="e">
        <f t="shared" si="97"/>
        <v>#DIV/0!</v>
      </c>
      <c r="Q373" s="5" t="e">
        <f t="shared" si="97"/>
        <v>#DIV/0!</v>
      </c>
      <c r="R373" s="5" t="e">
        <f t="shared" si="97"/>
        <v>#DIV/0!</v>
      </c>
      <c r="S373" s="5" t="e">
        <f t="shared" si="97"/>
        <v>#DIV/0!</v>
      </c>
      <c r="T373" s="5" t="e">
        <f t="shared" si="97"/>
        <v>#DIV/0!</v>
      </c>
      <c r="U373" s="5" t="e">
        <f t="shared" si="97"/>
        <v>#DIV/0!</v>
      </c>
      <c r="V373" s="5" t="e">
        <f t="shared" si="96"/>
        <v>#DIV/0!</v>
      </c>
      <c r="W373" s="5" t="e">
        <f t="shared" si="96"/>
        <v>#DIV/0!</v>
      </c>
      <c r="X373" s="5" t="e">
        <f t="shared" si="96"/>
        <v>#DIV/0!</v>
      </c>
      <c r="Y373" s="5" t="e">
        <f t="shared" si="98"/>
        <v>#DIV/0!</v>
      </c>
      <c r="Z373" s="5" t="e">
        <f t="shared" si="99"/>
        <v>#DIV/0!</v>
      </c>
      <c r="AA373" s="5" t="e">
        <f t="shared" si="99"/>
        <v>#DIV/0!</v>
      </c>
      <c r="AM373" s="6"/>
      <c r="AN373" s="6"/>
    </row>
    <row r="374" spans="2:40" s="5" customFormat="1" ht="20.100000000000001" hidden="1" customHeight="1">
      <c r="B374" s="15"/>
      <c r="C374" s="13"/>
      <c r="D374" s="13"/>
      <c r="E374" s="13"/>
      <c r="F374" s="13"/>
      <c r="G374" s="13"/>
      <c r="H374" s="13"/>
      <c r="I374" s="13"/>
      <c r="J374" s="13"/>
      <c r="K374" s="15"/>
      <c r="L374" s="14"/>
      <c r="M374" s="14" t="e">
        <f t="shared" si="94"/>
        <v>#DIV/0!</v>
      </c>
      <c r="N374" s="49"/>
      <c r="O374" s="238"/>
      <c r="P374" s="5" t="e">
        <f t="shared" si="97"/>
        <v>#DIV/0!</v>
      </c>
      <c r="Q374" s="5" t="e">
        <f t="shared" si="97"/>
        <v>#DIV/0!</v>
      </c>
      <c r="R374" s="5" t="e">
        <f t="shared" si="97"/>
        <v>#DIV/0!</v>
      </c>
      <c r="S374" s="5" t="e">
        <f t="shared" si="97"/>
        <v>#DIV/0!</v>
      </c>
      <c r="T374" s="5" t="e">
        <f t="shared" si="97"/>
        <v>#DIV/0!</v>
      </c>
      <c r="U374" s="5" t="e">
        <f t="shared" si="97"/>
        <v>#DIV/0!</v>
      </c>
      <c r="V374" s="5" t="e">
        <f t="shared" si="96"/>
        <v>#DIV/0!</v>
      </c>
      <c r="W374" s="5" t="e">
        <f t="shared" si="96"/>
        <v>#DIV/0!</v>
      </c>
      <c r="X374" s="5" t="e">
        <f t="shared" si="96"/>
        <v>#DIV/0!</v>
      </c>
      <c r="Y374" s="5" t="e">
        <f t="shared" si="98"/>
        <v>#DIV/0!</v>
      </c>
      <c r="Z374" s="5" t="e">
        <f t="shared" si="99"/>
        <v>#DIV/0!</v>
      </c>
      <c r="AA374" s="5" t="e">
        <f t="shared" si="99"/>
        <v>#DIV/0!</v>
      </c>
      <c r="AM374" s="6"/>
      <c r="AN374" s="6"/>
    </row>
    <row r="375" spans="2:40" s="5" customFormat="1" ht="20.100000000000001" hidden="1" customHeight="1">
      <c r="B375" s="22" t="str">
        <f>+$B$11</f>
        <v xml:space="preserve"> Α' ΠΛΑΝΗΤΗΣ</v>
      </c>
      <c r="C375" s="15">
        <f>+$C$11</f>
        <v>0</v>
      </c>
      <c r="D375" s="13">
        <f>+D370+1</f>
        <v>26</v>
      </c>
      <c r="E375" s="15">
        <f>+(H375+I375)/2</f>
        <v>0</v>
      </c>
      <c r="F375" s="15">
        <f>+SQRT(E375*E375-G375*G375)</f>
        <v>0</v>
      </c>
      <c r="G375" s="15">
        <f>+(-H375+I375)/2</f>
        <v>0</v>
      </c>
      <c r="H375" s="15">
        <f>+$J$40</f>
        <v>0</v>
      </c>
      <c r="I375" s="15">
        <f>+$J$39</f>
        <v>0</v>
      </c>
      <c r="J375" s="15">
        <f>+$D$22</f>
        <v>0</v>
      </c>
      <c r="K375" s="15">
        <f>+ABS( C375-D375)</f>
        <v>26</v>
      </c>
      <c r="L375" s="15" t="e">
        <f>(+F375*F375/E375)/( 1- J375*COS(K376))</f>
        <v>#DIV/0!</v>
      </c>
      <c r="M375" s="14" t="e">
        <f t="shared" ref="M375:M438" si="100">IF(O375=$O$2051,$D374,0)</f>
        <v>#DIV/0!</v>
      </c>
      <c r="N375" s="49"/>
      <c r="O375" s="238">
        <f t="shared" ref="O375:O437" si="101">+ABS(L374-L376)</f>
        <v>0</v>
      </c>
      <c r="P375" s="5" t="e">
        <f t="shared" si="97"/>
        <v>#DIV/0!</v>
      </c>
      <c r="Q375" s="5" t="e">
        <f t="shared" si="97"/>
        <v>#DIV/0!</v>
      </c>
      <c r="R375" s="5" t="e">
        <f t="shared" si="97"/>
        <v>#DIV/0!</v>
      </c>
      <c r="S375" s="5" t="e">
        <f t="shared" si="97"/>
        <v>#DIV/0!</v>
      </c>
      <c r="T375" s="5" t="e">
        <f t="shared" si="97"/>
        <v>#DIV/0!</v>
      </c>
      <c r="U375" s="5" t="e">
        <f t="shared" si="97"/>
        <v>#DIV/0!</v>
      </c>
      <c r="V375" s="5" t="e">
        <f t="shared" si="96"/>
        <v>#DIV/0!</v>
      </c>
      <c r="W375" s="5" t="e">
        <f t="shared" si="96"/>
        <v>#DIV/0!</v>
      </c>
      <c r="X375" s="5" t="e">
        <f t="shared" si="96"/>
        <v>#DIV/0!</v>
      </c>
      <c r="Y375" s="5" t="e">
        <f t="shared" si="98"/>
        <v>#DIV/0!</v>
      </c>
      <c r="Z375" s="5" t="e">
        <f t="shared" si="99"/>
        <v>#DIV/0!</v>
      </c>
      <c r="AA375" s="5" t="e">
        <f t="shared" si="99"/>
        <v>#DIV/0!</v>
      </c>
      <c r="AM375" s="6"/>
      <c r="AN375" s="6"/>
    </row>
    <row r="376" spans="2:40" s="5" customFormat="1" ht="20.100000000000001" hidden="1" customHeight="1">
      <c r="B376" s="23" t="s">
        <v>32</v>
      </c>
      <c r="C376" s="24">
        <f>3.14/180*C375</f>
        <v>0</v>
      </c>
      <c r="D376" s="24">
        <v>26</v>
      </c>
      <c r="E376" s="25"/>
      <c r="F376" s="25"/>
      <c r="G376" s="25"/>
      <c r="H376" s="25"/>
      <c r="I376" s="25"/>
      <c r="J376" s="25"/>
      <c r="K376" s="25">
        <f>(3.14/180)*K375</f>
        <v>0.4535555555555556</v>
      </c>
      <c r="L376" s="14"/>
      <c r="M376" s="14" t="e">
        <f t="shared" si="100"/>
        <v>#DIV/0!</v>
      </c>
      <c r="N376" s="49"/>
      <c r="O376" s="238" t="e">
        <f t="shared" si="101"/>
        <v>#DIV/0!</v>
      </c>
      <c r="P376" s="5" t="e">
        <f t="shared" si="97"/>
        <v>#DIV/0!</v>
      </c>
      <c r="Q376" s="5" t="e">
        <f t="shared" si="97"/>
        <v>#DIV/0!</v>
      </c>
      <c r="R376" s="5" t="e">
        <f t="shared" si="97"/>
        <v>#DIV/0!</v>
      </c>
      <c r="S376" s="5" t="e">
        <f t="shared" si="97"/>
        <v>#DIV/0!</v>
      </c>
      <c r="T376" s="5" t="e">
        <f t="shared" si="97"/>
        <v>#DIV/0!</v>
      </c>
      <c r="U376" s="5" t="e">
        <f t="shared" si="97"/>
        <v>#DIV/0!</v>
      </c>
      <c r="V376" s="5" t="e">
        <f t="shared" si="96"/>
        <v>#DIV/0!</v>
      </c>
      <c r="W376" s="5" t="e">
        <f t="shared" si="96"/>
        <v>#DIV/0!</v>
      </c>
      <c r="X376" s="5" t="e">
        <f t="shared" si="96"/>
        <v>#DIV/0!</v>
      </c>
      <c r="Y376" s="5" t="e">
        <f t="shared" si="98"/>
        <v>#DIV/0!</v>
      </c>
      <c r="Z376" s="5" t="e">
        <f t="shared" si="99"/>
        <v>#DIV/0!</v>
      </c>
      <c r="AA376" s="5" t="e">
        <f t="shared" si="99"/>
        <v>#DIV/0!</v>
      </c>
      <c r="AM376" s="6"/>
      <c r="AN376" s="6"/>
    </row>
    <row r="377" spans="2:40" s="5" customFormat="1" ht="20.100000000000001" hidden="1" customHeight="1">
      <c r="B377" s="22" t="str">
        <f>+$B$13</f>
        <v xml:space="preserve"> Β' ΠΛΑΝΗΤΗΣ</v>
      </c>
      <c r="C377" s="15">
        <f>+$C$13</f>
        <v>0</v>
      </c>
      <c r="D377" s="13">
        <f>+D372+1</f>
        <v>26</v>
      </c>
      <c r="E377" s="15">
        <f>+(H377+I377)/2</f>
        <v>0</v>
      </c>
      <c r="F377" s="15">
        <f>+SQRT(E377*E377-G377*G377)</f>
        <v>0</v>
      </c>
      <c r="G377" s="15">
        <f>+(-H377+I377)/2</f>
        <v>0</v>
      </c>
      <c r="H377" s="15">
        <f>+$J$42</f>
        <v>0</v>
      </c>
      <c r="I377" s="15">
        <f>+$J$41</f>
        <v>0</v>
      </c>
      <c r="J377" s="15">
        <f>+$D$24</f>
        <v>0</v>
      </c>
      <c r="K377" s="15">
        <f>+ABS( C377-D377)</f>
        <v>26</v>
      </c>
      <c r="L377" s="15" t="e">
        <f>+F377*F377/E377/( 1- J377*COS(K378))</f>
        <v>#DIV/0!</v>
      </c>
      <c r="M377" s="14" t="e">
        <f t="shared" si="100"/>
        <v>#DIV/0!</v>
      </c>
      <c r="N377" s="49"/>
      <c r="O377" s="238">
        <f t="shared" si="101"/>
        <v>0</v>
      </c>
      <c r="P377" s="5" t="e">
        <f t="shared" si="97"/>
        <v>#DIV/0!</v>
      </c>
      <c r="Q377" s="5" t="e">
        <f t="shared" si="97"/>
        <v>#DIV/0!</v>
      </c>
      <c r="R377" s="5" t="e">
        <f t="shared" si="97"/>
        <v>#DIV/0!</v>
      </c>
      <c r="S377" s="5" t="e">
        <f t="shared" si="97"/>
        <v>#DIV/0!</v>
      </c>
      <c r="T377" s="5" t="e">
        <f t="shared" si="97"/>
        <v>#DIV/0!</v>
      </c>
      <c r="U377" s="5" t="e">
        <f t="shared" si="97"/>
        <v>#DIV/0!</v>
      </c>
      <c r="V377" s="5" t="e">
        <f t="shared" si="96"/>
        <v>#DIV/0!</v>
      </c>
      <c r="W377" s="5" t="e">
        <f t="shared" si="96"/>
        <v>#DIV/0!</v>
      </c>
      <c r="X377" s="5" t="e">
        <f t="shared" si="96"/>
        <v>#DIV/0!</v>
      </c>
      <c r="Y377" s="5" t="e">
        <f t="shared" si="98"/>
        <v>#DIV/0!</v>
      </c>
      <c r="Z377" s="5" t="e">
        <f t="shared" si="99"/>
        <v>#DIV/0!</v>
      </c>
      <c r="AA377" s="5" t="e">
        <f t="shared" si="99"/>
        <v>#DIV/0!</v>
      </c>
      <c r="AM377" s="6"/>
      <c r="AN377" s="6"/>
    </row>
    <row r="378" spans="2:40" s="5" customFormat="1" ht="20.100000000000001" hidden="1" customHeight="1">
      <c r="B378" s="26"/>
      <c r="C378" s="27">
        <f>3.14/180*C377</f>
        <v>0</v>
      </c>
      <c r="D378" s="27">
        <f>3.14/180*D377</f>
        <v>0.4535555555555556</v>
      </c>
      <c r="E378" s="28"/>
      <c r="F378" s="28"/>
      <c r="G378" s="28"/>
      <c r="H378" s="28"/>
      <c r="I378" s="28"/>
      <c r="J378" s="28"/>
      <c r="K378" s="28">
        <f>(3.14/180)*K377</f>
        <v>0.4535555555555556</v>
      </c>
      <c r="L378" s="14"/>
      <c r="M378" s="14" t="e">
        <f t="shared" si="100"/>
        <v>#DIV/0!</v>
      </c>
      <c r="N378" s="49"/>
      <c r="O378" s="238"/>
      <c r="P378" s="5" t="e">
        <f t="shared" si="97"/>
        <v>#DIV/0!</v>
      </c>
      <c r="Q378" s="5" t="e">
        <f t="shared" si="97"/>
        <v>#DIV/0!</v>
      </c>
      <c r="R378" s="5" t="e">
        <f t="shared" si="97"/>
        <v>#DIV/0!</v>
      </c>
      <c r="S378" s="5" t="e">
        <f t="shared" si="97"/>
        <v>#DIV/0!</v>
      </c>
      <c r="T378" s="5" t="e">
        <f t="shared" si="97"/>
        <v>#DIV/0!</v>
      </c>
      <c r="U378" s="5" t="e">
        <f t="shared" si="97"/>
        <v>#DIV/0!</v>
      </c>
      <c r="V378" s="5" t="e">
        <f t="shared" si="96"/>
        <v>#DIV/0!</v>
      </c>
      <c r="W378" s="5" t="e">
        <f t="shared" si="96"/>
        <v>#DIV/0!</v>
      </c>
      <c r="X378" s="5" t="e">
        <f t="shared" si="96"/>
        <v>#DIV/0!</v>
      </c>
      <c r="Y378" s="5" t="e">
        <f t="shared" si="98"/>
        <v>#DIV/0!</v>
      </c>
      <c r="Z378" s="5" t="e">
        <f t="shared" si="99"/>
        <v>#DIV/0!</v>
      </c>
      <c r="AA378" s="5" t="e">
        <f t="shared" si="99"/>
        <v>#DIV/0!</v>
      </c>
      <c r="AM378" s="6"/>
      <c r="AN378" s="6"/>
    </row>
    <row r="379" spans="2:40" s="5" customFormat="1" ht="20.100000000000001" hidden="1" customHeight="1">
      <c r="B379" s="15"/>
      <c r="C379" s="13"/>
      <c r="D379" s="13"/>
      <c r="E379" s="13"/>
      <c r="F379" s="13"/>
      <c r="G379" s="13"/>
      <c r="H379" s="13"/>
      <c r="I379" s="13"/>
      <c r="J379" s="13"/>
      <c r="K379" s="15"/>
      <c r="L379" s="14"/>
      <c r="M379" s="14" t="e">
        <f t="shared" si="100"/>
        <v>#DIV/0!</v>
      </c>
      <c r="N379" s="49"/>
      <c r="O379" s="238"/>
      <c r="P379" s="5" t="e">
        <f t="shared" si="97"/>
        <v>#DIV/0!</v>
      </c>
      <c r="Q379" s="5" t="e">
        <f t="shared" si="97"/>
        <v>#DIV/0!</v>
      </c>
      <c r="R379" s="5" t="e">
        <f t="shared" si="97"/>
        <v>#DIV/0!</v>
      </c>
      <c r="S379" s="5" t="e">
        <f t="shared" si="97"/>
        <v>#DIV/0!</v>
      </c>
      <c r="T379" s="5" t="e">
        <f t="shared" si="97"/>
        <v>#DIV/0!</v>
      </c>
      <c r="U379" s="5" t="e">
        <f t="shared" si="97"/>
        <v>#DIV/0!</v>
      </c>
      <c r="V379" s="5" t="e">
        <f t="shared" si="96"/>
        <v>#DIV/0!</v>
      </c>
      <c r="W379" s="5" t="e">
        <f t="shared" si="96"/>
        <v>#DIV/0!</v>
      </c>
      <c r="X379" s="5" t="e">
        <f t="shared" si="96"/>
        <v>#DIV/0!</v>
      </c>
      <c r="Y379" s="5" t="e">
        <f t="shared" si="98"/>
        <v>#DIV/0!</v>
      </c>
      <c r="Z379" s="5" t="e">
        <f t="shared" si="99"/>
        <v>#DIV/0!</v>
      </c>
      <c r="AA379" s="5" t="e">
        <f t="shared" si="99"/>
        <v>#DIV/0!</v>
      </c>
      <c r="AM379" s="6"/>
      <c r="AN379" s="6"/>
    </row>
    <row r="380" spans="2:40" s="5" customFormat="1" ht="20.100000000000001" hidden="1" customHeight="1">
      <c r="B380" s="22" t="str">
        <f>+$B$11</f>
        <v xml:space="preserve"> Α' ΠΛΑΝΗΤΗΣ</v>
      </c>
      <c r="C380" s="15">
        <f>+$C$11</f>
        <v>0</v>
      </c>
      <c r="D380" s="13">
        <f>+D375+1</f>
        <v>27</v>
      </c>
      <c r="E380" s="15">
        <f>+(H380+I380)/2</f>
        <v>0</v>
      </c>
      <c r="F380" s="15">
        <f>+SQRT(E380*E380-G380*G380)</f>
        <v>0</v>
      </c>
      <c r="G380" s="15">
        <f>+(-H380+I380)/2</f>
        <v>0</v>
      </c>
      <c r="H380" s="15">
        <f>+$J$40</f>
        <v>0</v>
      </c>
      <c r="I380" s="15">
        <f>+$J$39</f>
        <v>0</v>
      </c>
      <c r="J380" s="15">
        <f>+$D$22</f>
        <v>0</v>
      </c>
      <c r="K380" s="15">
        <f>+ABS( C380-D380)</f>
        <v>27</v>
      </c>
      <c r="L380" s="15" t="e">
        <f>(+F380*F380/E380)/( 1- J380*COS(K381))</f>
        <v>#DIV/0!</v>
      </c>
      <c r="M380" s="14" t="e">
        <f t="shared" si="100"/>
        <v>#DIV/0!</v>
      </c>
      <c r="N380" s="49"/>
      <c r="O380" s="238">
        <f t="shared" si="101"/>
        <v>0</v>
      </c>
      <c r="P380" s="5" t="e">
        <f t="shared" si="97"/>
        <v>#DIV/0!</v>
      </c>
      <c r="Q380" s="5" t="e">
        <f t="shared" si="97"/>
        <v>#DIV/0!</v>
      </c>
      <c r="R380" s="5" t="e">
        <f t="shared" si="97"/>
        <v>#DIV/0!</v>
      </c>
      <c r="S380" s="5" t="e">
        <f t="shared" si="97"/>
        <v>#DIV/0!</v>
      </c>
      <c r="T380" s="5" t="e">
        <f t="shared" si="97"/>
        <v>#DIV/0!</v>
      </c>
      <c r="U380" s="5" t="e">
        <f t="shared" si="97"/>
        <v>#DIV/0!</v>
      </c>
      <c r="V380" s="5" t="e">
        <f t="shared" si="96"/>
        <v>#DIV/0!</v>
      </c>
      <c r="W380" s="5" t="e">
        <f t="shared" si="96"/>
        <v>#DIV/0!</v>
      </c>
      <c r="X380" s="5" t="e">
        <f t="shared" si="96"/>
        <v>#DIV/0!</v>
      </c>
      <c r="Y380" s="5" t="e">
        <f t="shared" si="98"/>
        <v>#DIV/0!</v>
      </c>
      <c r="Z380" s="5" t="e">
        <f t="shared" si="99"/>
        <v>#DIV/0!</v>
      </c>
      <c r="AA380" s="5" t="e">
        <f t="shared" si="99"/>
        <v>#DIV/0!</v>
      </c>
      <c r="AM380" s="6"/>
      <c r="AN380" s="6"/>
    </row>
    <row r="381" spans="2:40" s="5" customFormat="1" ht="20.100000000000001" hidden="1" customHeight="1">
      <c r="B381" s="23" t="s">
        <v>32</v>
      </c>
      <c r="C381" s="24">
        <f>3.14/180*C380</f>
        <v>0</v>
      </c>
      <c r="D381" s="24">
        <v>27</v>
      </c>
      <c r="E381" s="25"/>
      <c r="F381" s="25"/>
      <c r="G381" s="25"/>
      <c r="H381" s="25"/>
      <c r="I381" s="25"/>
      <c r="J381" s="25"/>
      <c r="K381" s="25">
        <f>(3.14/180)*K380</f>
        <v>0.47100000000000003</v>
      </c>
      <c r="L381" s="14"/>
      <c r="M381" s="14" t="e">
        <f t="shared" si="100"/>
        <v>#DIV/0!</v>
      </c>
      <c r="N381" s="49"/>
      <c r="O381" s="238" t="e">
        <f t="shared" si="101"/>
        <v>#DIV/0!</v>
      </c>
      <c r="P381" s="5" t="e">
        <f t="shared" si="97"/>
        <v>#DIV/0!</v>
      </c>
      <c r="Q381" s="5" t="e">
        <f t="shared" si="97"/>
        <v>#DIV/0!</v>
      </c>
      <c r="R381" s="5" t="e">
        <f t="shared" si="97"/>
        <v>#DIV/0!</v>
      </c>
      <c r="S381" s="5" t="e">
        <f t="shared" si="97"/>
        <v>#DIV/0!</v>
      </c>
      <c r="T381" s="5" t="e">
        <f t="shared" si="97"/>
        <v>#DIV/0!</v>
      </c>
      <c r="U381" s="5" t="e">
        <f t="shared" si="97"/>
        <v>#DIV/0!</v>
      </c>
      <c r="V381" s="5" t="e">
        <f t="shared" si="96"/>
        <v>#DIV/0!</v>
      </c>
      <c r="W381" s="5" t="e">
        <f t="shared" si="96"/>
        <v>#DIV/0!</v>
      </c>
      <c r="X381" s="5" t="e">
        <f t="shared" si="96"/>
        <v>#DIV/0!</v>
      </c>
      <c r="Y381" s="5" t="e">
        <f t="shared" si="98"/>
        <v>#DIV/0!</v>
      </c>
      <c r="Z381" s="5" t="e">
        <f t="shared" si="99"/>
        <v>#DIV/0!</v>
      </c>
      <c r="AA381" s="5" t="e">
        <f t="shared" si="99"/>
        <v>#DIV/0!</v>
      </c>
      <c r="AM381" s="6"/>
      <c r="AN381" s="6"/>
    </row>
    <row r="382" spans="2:40" s="5" customFormat="1" ht="20.100000000000001" hidden="1" customHeight="1">
      <c r="B382" s="22" t="str">
        <f>+$B$13</f>
        <v xml:space="preserve"> Β' ΠΛΑΝΗΤΗΣ</v>
      </c>
      <c r="C382" s="15">
        <f>+$C$13</f>
        <v>0</v>
      </c>
      <c r="D382" s="13">
        <f>+D377+1</f>
        <v>27</v>
      </c>
      <c r="E382" s="15">
        <f>+(H382+I382)/2</f>
        <v>0</v>
      </c>
      <c r="F382" s="15">
        <f>+SQRT(E382*E382-G382*G382)</f>
        <v>0</v>
      </c>
      <c r="G382" s="15">
        <f>+(-H382+I382)/2</f>
        <v>0</v>
      </c>
      <c r="H382" s="15">
        <f>+$J$42</f>
        <v>0</v>
      </c>
      <c r="I382" s="15">
        <f>+$J$41</f>
        <v>0</v>
      </c>
      <c r="J382" s="15">
        <f>+$D$24</f>
        <v>0</v>
      </c>
      <c r="K382" s="15">
        <f>+ABS( C382-D382)</f>
        <v>27</v>
      </c>
      <c r="L382" s="15" t="e">
        <f>+F382*F382/E382/( 1- J382*COS(K383))</f>
        <v>#DIV/0!</v>
      </c>
      <c r="M382" s="14" t="e">
        <f t="shared" si="100"/>
        <v>#DIV/0!</v>
      </c>
      <c r="N382" s="49"/>
      <c r="O382" s="238">
        <f t="shared" si="101"/>
        <v>0</v>
      </c>
      <c r="P382" s="5" t="e">
        <f t="shared" si="97"/>
        <v>#DIV/0!</v>
      </c>
      <c r="Q382" s="5" t="e">
        <f t="shared" si="97"/>
        <v>#DIV/0!</v>
      </c>
      <c r="R382" s="5" t="e">
        <f t="shared" si="97"/>
        <v>#DIV/0!</v>
      </c>
      <c r="S382" s="5" t="e">
        <f t="shared" si="97"/>
        <v>#DIV/0!</v>
      </c>
      <c r="T382" s="5" t="e">
        <f t="shared" si="97"/>
        <v>#DIV/0!</v>
      </c>
      <c r="U382" s="5" t="e">
        <f t="shared" si="97"/>
        <v>#DIV/0!</v>
      </c>
      <c r="V382" s="5" t="e">
        <f t="shared" si="96"/>
        <v>#DIV/0!</v>
      </c>
      <c r="W382" s="5" t="e">
        <f t="shared" si="96"/>
        <v>#DIV/0!</v>
      </c>
      <c r="X382" s="5" t="e">
        <f t="shared" si="96"/>
        <v>#DIV/0!</v>
      </c>
      <c r="Y382" s="5" t="e">
        <f t="shared" si="98"/>
        <v>#DIV/0!</v>
      </c>
      <c r="Z382" s="5" t="e">
        <f t="shared" si="99"/>
        <v>#DIV/0!</v>
      </c>
      <c r="AA382" s="5" t="e">
        <f t="shared" si="99"/>
        <v>#DIV/0!</v>
      </c>
      <c r="AM382" s="6"/>
      <c r="AN382" s="6"/>
    </row>
    <row r="383" spans="2:40" s="5" customFormat="1" ht="20.100000000000001" hidden="1" customHeight="1">
      <c r="B383" s="26"/>
      <c r="C383" s="27">
        <f>3.14/180*C382</f>
        <v>0</v>
      </c>
      <c r="D383" s="27">
        <f>3.14/180*D382</f>
        <v>0.47100000000000003</v>
      </c>
      <c r="E383" s="28"/>
      <c r="F383" s="28"/>
      <c r="G383" s="28"/>
      <c r="H383" s="28"/>
      <c r="I383" s="28"/>
      <c r="J383" s="28"/>
      <c r="K383" s="28">
        <f>(3.14/180)*K382</f>
        <v>0.47100000000000003</v>
      </c>
      <c r="L383" s="14"/>
      <c r="M383" s="14" t="e">
        <f t="shared" si="100"/>
        <v>#DIV/0!</v>
      </c>
      <c r="N383" s="49"/>
      <c r="O383" s="238"/>
      <c r="P383" s="5" t="e">
        <f t="shared" si="97"/>
        <v>#DIV/0!</v>
      </c>
      <c r="Q383" s="5" t="e">
        <f t="shared" si="97"/>
        <v>#DIV/0!</v>
      </c>
      <c r="R383" s="5" t="e">
        <f t="shared" si="97"/>
        <v>#DIV/0!</v>
      </c>
      <c r="S383" s="5" t="e">
        <f t="shared" si="97"/>
        <v>#DIV/0!</v>
      </c>
      <c r="T383" s="5" t="e">
        <f t="shared" si="97"/>
        <v>#DIV/0!</v>
      </c>
      <c r="U383" s="5" t="e">
        <f t="shared" si="97"/>
        <v>#DIV/0!</v>
      </c>
      <c r="V383" s="5" t="e">
        <f t="shared" si="96"/>
        <v>#DIV/0!</v>
      </c>
      <c r="W383" s="5" t="e">
        <f t="shared" si="96"/>
        <v>#DIV/0!</v>
      </c>
      <c r="X383" s="5" t="e">
        <f t="shared" si="96"/>
        <v>#DIV/0!</v>
      </c>
      <c r="Y383" s="5" t="e">
        <f t="shared" si="98"/>
        <v>#DIV/0!</v>
      </c>
      <c r="Z383" s="5" t="e">
        <f t="shared" si="99"/>
        <v>#DIV/0!</v>
      </c>
      <c r="AA383" s="5" t="e">
        <f t="shared" si="99"/>
        <v>#DIV/0!</v>
      </c>
      <c r="AM383" s="6"/>
      <c r="AN383" s="6"/>
    </row>
    <row r="384" spans="2:40" s="5" customFormat="1" ht="20.100000000000001" hidden="1" customHeight="1">
      <c r="B384" s="15"/>
      <c r="C384" s="13"/>
      <c r="D384" s="13"/>
      <c r="E384" s="13"/>
      <c r="F384" s="13"/>
      <c r="G384" s="13"/>
      <c r="H384" s="13"/>
      <c r="I384" s="13"/>
      <c r="J384" s="13"/>
      <c r="K384" s="15"/>
      <c r="L384" s="14"/>
      <c r="M384" s="14" t="e">
        <f t="shared" si="100"/>
        <v>#DIV/0!</v>
      </c>
      <c r="N384" s="49"/>
      <c r="O384" s="238"/>
      <c r="P384" s="5" t="e">
        <f t="shared" si="97"/>
        <v>#DIV/0!</v>
      </c>
      <c r="Q384" s="5" t="e">
        <f t="shared" si="97"/>
        <v>#DIV/0!</v>
      </c>
      <c r="R384" s="5" t="e">
        <f t="shared" si="97"/>
        <v>#DIV/0!</v>
      </c>
      <c r="S384" s="5" t="e">
        <f t="shared" si="97"/>
        <v>#DIV/0!</v>
      </c>
      <c r="T384" s="5" t="e">
        <f t="shared" si="97"/>
        <v>#DIV/0!</v>
      </c>
      <c r="U384" s="5" t="e">
        <f t="shared" si="97"/>
        <v>#DIV/0!</v>
      </c>
      <c r="V384" s="5" t="e">
        <f t="shared" si="96"/>
        <v>#DIV/0!</v>
      </c>
      <c r="W384" s="5" t="e">
        <f t="shared" si="96"/>
        <v>#DIV/0!</v>
      </c>
      <c r="X384" s="5" t="e">
        <f t="shared" si="96"/>
        <v>#DIV/0!</v>
      </c>
      <c r="Y384" s="5" t="e">
        <f t="shared" si="98"/>
        <v>#DIV/0!</v>
      </c>
      <c r="Z384" s="5" t="e">
        <f t="shared" si="99"/>
        <v>#DIV/0!</v>
      </c>
      <c r="AA384" s="5" t="e">
        <f t="shared" si="99"/>
        <v>#DIV/0!</v>
      </c>
      <c r="AM384" s="6"/>
      <c r="AN384" s="6"/>
    </row>
    <row r="385" spans="2:40" s="5" customFormat="1" ht="20.100000000000001" hidden="1" customHeight="1">
      <c r="B385" s="22" t="str">
        <f>+$B$11</f>
        <v xml:space="preserve"> Α' ΠΛΑΝΗΤΗΣ</v>
      </c>
      <c r="C385" s="15">
        <f>+$C$11</f>
        <v>0</v>
      </c>
      <c r="D385" s="13">
        <f>+D380+1</f>
        <v>28</v>
      </c>
      <c r="E385" s="15">
        <f>+(H385+I385)/2</f>
        <v>0</v>
      </c>
      <c r="F385" s="15">
        <f>+SQRT(E385*E385-G385*G385)</f>
        <v>0</v>
      </c>
      <c r="G385" s="15">
        <f>+(-H385+I385)/2</f>
        <v>0</v>
      </c>
      <c r="H385" s="15">
        <f>+$J$40</f>
        <v>0</v>
      </c>
      <c r="I385" s="15">
        <f>+$J$39</f>
        <v>0</v>
      </c>
      <c r="J385" s="15">
        <f>+$D$22</f>
        <v>0</v>
      </c>
      <c r="K385" s="15">
        <f>+ABS( C385-D385)</f>
        <v>28</v>
      </c>
      <c r="L385" s="15" t="e">
        <f>(+F385*F385/E385)/( 1- J385*COS(K386))</f>
        <v>#DIV/0!</v>
      </c>
      <c r="M385" s="14" t="e">
        <f t="shared" si="100"/>
        <v>#DIV/0!</v>
      </c>
      <c r="N385" s="49"/>
      <c r="O385" s="238">
        <f t="shared" si="101"/>
        <v>0</v>
      </c>
      <c r="P385" s="5" t="e">
        <f t="shared" si="97"/>
        <v>#DIV/0!</v>
      </c>
      <c r="Q385" s="5" t="e">
        <f t="shared" si="97"/>
        <v>#DIV/0!</v>
      </c>
      <c r="R385" s="5" t="e">
        <f t="shared" si="97"/>
        <v>#DIV/0!</v>
      </c>
      <c r="S385" s="5" t="e">
        <f t="shared" si="97"/>
        <v>#DIV/0!</v>
      </c>
      <c r="T385" s="5" t="e">
        <f t="shared" si="97"/>
        <v>#DIV/0!</v>
      </c>
      <c r="U385" s="5" t="e">
        <f t="shared" si="97"/>
        <v>#DIV/0!</v>
      </c>
      <c r="V385" s="5" t="e">
        <f t="shared" si="96"/>
        <v>#DIV/0!</v>
      </c>
      <c r="W385" s="5" t="e">
        <f t="shared" si="96"/>
        <v>#DIV/0!</v>
      </c>
      <c r="X385" s="5" t="e">
        <f t="shared" si="96"/>
        <v>#DIV/0!</v>
      </c>
      <c r="Y385" s="5" t="e">
        <f t="shared" si="98"/>
        <v>#DIV/0!</v>
      </c>
      <c r="Z385" s="5" t="e">
        <f t="shared" si="99"/>
        <v>#DIV/0!</v>
      </c>
      <c r="AA385" s="5" t="e">
        <f t="shared" si="99"/>
        <v>#DIV/0!</v>
      </c>
      <c r="AM385" s="6"/>
      <c r="AN385" s="6"/>
    </row>
    <row r="386" spans="2:40" s="5" customFormat="1" ht="20.100000000000001" hidden="1" customHeight="1">
      <c r="B386" s="23" t="s">
        <v>32</v>
      </c>
      <c r="C386" s="24">
        <f>3.14/180*C385</f>
        <v>0</v>
      </c>
      <c r="D386" s="24">
        <v>28</v>
      </c>
      <c r="E386" s="25"/>
      <c r="F386" s="25"/>
      <c r="G386" s="25"/>
      <c r="H386" s="25"/>
      <c r="I386" s="25"/>
      <c r="J386" s="25"/>
      <c r="K386" s="25">
        <f>(3.14/180)*K385</f>
        <v>0.48844444444444451</v>
      </c>
      <c r="L386" s="14"/>
      <c r="M386" s="14" t="e">
        <f t="shared" si="100"/>
        <v>#DIV/0!</v>
      </c>
      <c r="N386" s="49"/>
      <c r="O386" s="238" t="e">
        <f t="shared" si="101"/>
        <v>#DIV/0!</v>
      </c>
      <c r="P386" s="5" t="e">
        <f t="shared" si="97"/>
        <v>#DIV/0!</v>
      </c>
      <c r="Q386" s="5" t="e">
        <f t="shared" si="97"/>
        <v>#DIV/0!</v>
      </c>
      <c r="R386" s="5" t="e">
        <f t="shared" si="97"/>
        <v>#DIV/0!</v>
      </c>
      <c r="S386" s="5" t="e">
        <f t="shared" si="97"/>
        <v>#DIV/0!</v>
      </c>
      <c r="T386" s="5" t="e">
        <f t="shared" si="97"/>
        <v>#DIV/0!</v>
      </c>
      <c r="U386" s="5" t="e">
        <f t="shared" si="97"/>
        <v>#DIV/0!</v>
      </c>
      <c r="V386" s="5" t="e">
        <f t="shared" si="96"/>
        <v>#DIV/0!</v>
      </c>
      <c r="W386" s="5" t="e">
        <f t="shared" si="96"/>
        <v>#DIV/0!</v>
      </c>
      <c r="X386" s="5" t="e">
        <f t="shared" si="96"/>
        <v>#DIV/0!</v>
      </c>
      <c r="Y386" s="5" t="e">
        <f t="shared" si="98"/>
        <v>#DIV/0!</v>
      </c>
      <c r="Z386" s="5" t="e">
        <f t="shared" si="99"/>
        <v>#DIV/0!</v>
      </c>
      <c r="AA386" s="5" t="e">
        <f t="shared" si="99"/>
        <v>#DIV/0!</v>
      </c>
      <c r="AM386" s="6"/>
      <c r="AN386" s="6"/>
    </row>
    <row r="387" spans="2:40" s="5" customFormat="1" ht="20.100000000000001" hidden="1" customHeight="1">
      <c r="B387" s="22" t="str">
        <f>+$B$13</f>
        <v xml:space="preserve"> Β' ΠΛΑΝΗΤΗΣ</v>
      </c>
      <c r="C387" s="15">
        <f>+$C$13</f>
        <v>0</v>
      </c>
      <c r="D387" s="13">
        <f>+D382+1</f>
        <v>28</v>
      </c>
      <c r="E387" s="15">
        <f>+(H387+I387)/2</f>
        <v>0</v>
      </c>
      <c r="F387" s="15">
        <f>+SQRT(E387*E387-G387*G387)</f>
        <v>0</v>
      </c>
      <c r="G387" s="15">
        <f>+(-H387+I387)/2</f>
        <v>0</v>
      </c>
      <c r="H387" s="15">
        <f>+$J$42</f>
        <v>0</v>
      </c>
      <c r="I387" s="15">
        <f>+$J$41</f>
        <v>0</v>
      </c>
      <c r="J387" s="15">
        <f>+$D$24</f>
        <v>0</v>
      </c>
      <c r="K387" s="15">
        <f>+ABS( C387-D387)</f>
        <v>28</v>
      </c>
      <c r="L387" s="15" t="e">
        <f>+F387*F387/E387/( 1- J387*COS(K388))</f>
        <v>#DIV/0!</v>
      </c>
      <c r="M387" s="14" t="e">
        <f t="shared" si="100"/>
        <v>#DIV/0!</v>
      </c>
      <c r="N387" s="49"/>
      <c r="O387" s="238">
        <f t="shared" si="101"/>
        <v>0</v>
      </c>
      <c r="P387" s="5" t="e">
        <f t="shared" si="97"/>
        <v>#DIV/0!</v>
      </c>
      <c r="Q387" s="5" t="e">
        <f t="shared" si="97"/>
        <v>#DIV/0!</v>
      </c>
      <c r="R387" s="5" t="e">
        <f t="shared" si="97"/>
        <v>#DIV/0!</v>
      </c>
      <c r="S387" s="5" t="e">
        <f t="shared" si="97"/>
        <v>#DIV/0!</v>
      </c>
      <c r="T387" s="5" t="e">
        <f t="shared" si="97"/>
        <v>#DIV/0!</v>
      </c>
      <c r="U387" s="5" t="e">
        <f t="shared" si="97"/>
        <v>#DIV/0!</v>
      </c>
      <c r="V387" s="5" t="e">
        <f t="shared" si="96"/>
        <v>#DIV/0!</v>
      </c>
      <c r="W387" s="5" t="e">
        <f t="shared" si="96"/>
        <v>#DIV/0!</v>
      </c>
      <c r="X387" s="5" t="e">
        <f t="shared" si="96"/>
        <v>#DIV/0!</v>
      </c>
      <c r="Y387" s="5" t="e">
        <f t="shared" si="98"/>
        <v>#DIV/0!</v>
      </c>
      <c r="Z387" s="5" t="e">
        <f t="shared" si="99"/>
        <v>#DIV/0!</v>
      </c>
      <c r="AA387" s="5" t="e">
        <f t="shared" si="99"/>
        <v>#DIV/0!</v>
      </c>
      <c r="AM387" s="6"/>
      <c r="AN387" s="6"/>
    </row>
    <row r="388" spans="2:40" s="5" customFormat="1" ht="20.100000000000001" hidden="1" customHeight="1">
      <c r="B388" s="26"/>
      <c r="C388" s="27">
        <f>3.14/180*C387</f>
        <v>0</v>
      </c>
      <c r="D388" s="27">
        <f>3.14/180*D387</f>
        <v>0.48844444444444451</v>
      </c>
      <c r="E388" s="28"/>
      <c r="F388" s="28"/>
      <c r="G388" s="28"/>
      <c r="H388" s="28"/>
      <c r="I388" s="28"/>
      <c r="J388" s="28"/>
      <c r="K388" s="28">
        <f>(3.14/180)*K387</f>
        <v>0.48844444444444451</v>
      </c>
      <c r="L388" s="14"/>
      <c r="M388" s="14" t="e">
        <f t="shared" si="100"/>
        <v>#DIV/0!</v>
      </c>
      <c r="N388" s="49"/>
      <c r="O388" s="238"/>
      <c r="P388" s="5" t="e">
        <f t="shared" si="97"/>
        <v>#DIV/0!</v>
      </c>
      <c r="Q388" s="5" t="e">
        <f t="shared" si="97"/>
        <v>#DIV/0!</v>
      </c>
      <c r="R388" s="5" t="e">
        <f t="shared" si="97"/>
        <v>#DIV/0!</v>
      </c>
      <c r="S388" s="5" t="e">
        <f t="shared" ref="S388:X434" si="102">IF(AND(E388=MIN($B388:$M388),E388=MIN($O$176:$O$234)),AE387,0)</f>
        <v>#DIV/0!</v>
      </c>
      <c r="T388" s="5" t="e">
        <f t="shared" si="102"/>
        <v>#DIV/0!</v>
      </c>
      <c r="U388" s="5" t="e">
        <f t="shared" si="102"/>
        <v>#DIV/0!</v>
      </c>
      <c r="V388" s="5" t="e">
        <f t="shared" si="96"/>
        <v>#DIV/0!</v>
      </c>
      <c r="W388" s="5" t="e">
        <f t="shared" si="96"/>
        <v>#DIV/0!</v>
      </c>
      <c r="X388" s="5" t="e">
        <f t="shared" si="96"/>
        <v>#DIV/0!</v>
      </c>
      <c r="Y388" s="5" t="e">
        <f t="shared" si="98"/>
        <v>#DIV/0!</v>
      </c>
      <c r="Z388" s="5" t="e">
        <f t="shared" si="99"/>
        <v>#DIV/0!</v>
      </c>
      <c r="AA388" s="5" t="e">
        <f t="shared" si="99"/>
        <v>#DIV/0!</v>
      </c>
      <c r="AM388" s="6"/>
      <c r="AN388" s="6"/>
    </row>
    <row r="389" spans="2:40" s="5" customFormat="1" ht="20.100000000000001" hidden="1" customHeight="1">
      <c r="B389" s="15"/>
      <c r="C389" s="13"/>
      <c r="D389" s="13"/>
      <c r="E389" s="13"/>
      <c r="F389" s="13"/>
      <c r="G389" s="13"/>
      <c r="H389" s="13"/>
      <c r="I389" s="13"/>
      <c r="J389" s="13"/>
      <c r="K389" s="15"/>
      <c r="L389" s="14"/>
      <c r="M389" s="14" t="e">
        <f t="shared" si="100"/>
        <v>#DIV/0!</v>
      </c>
      <c r="N389" s="49"/>
      <c r="O389" s="238"/>
      <c r="P389" s="5" t="e">
        <f t="shared" ref="P389:X447" si="103">IF(AND(B389=MIN($B389:$M389),B389=MIN($O$176:$O$234)),AB388,0)</f>
        <v>#DIV/0!</v>
      </c>
      <c r="Q389" s="5" t="e">
        <f t="shared" si="103"/>
        <v>#DIV/0!</v>
      </c>
      <c r="R389" s="5" t="e">
        <f t="shared" si="103"/>
        <v>#DIV/0!</v>
      </c>
      <c r="S389" s="5" t="e">
        <f t="shared" si="102"/>
        <v>#DIV/0!</v>
      </c>
      <c r="T389" s="5" t="e">
        <f t="shared" si="102"/>
        <v>#DIV/0!</v>
      </c>
      <c r="U389" s="5" t="e">
        <f t="shared" si="102"/>
        <v>#DIV/0!</v>
      </c>
      <c r="V389" s="5" t="e">
        <f t="shared" si="96"/>
        <v>#DIV/0!</v>
      </c>
      <c r="W389" s="5" t="e">
        <f t="shared" si="96"/>
        <v>#DIV/0!</v>
      </c>
      <c r="X389" s="5" t="e">
        <f t="shared" si="96"/>
        <v>#DIV/0!</v>
      </c>
      <c r="Y389" s="5" t="e">
        <f t="shared" si="98"/>
        <v>#DIV/0!</v>
      </c>
      <c r="Z389" s="5" t="e">
        <f t="shared" si="99"/>
        <v>#DIV/0!</v>
      </c>
      <c r="AA389" s="5" t="e">
        <f t="shared" si="99"/>
        <v>#DIV/0!</v>
      </c>
      <c r="AM389" s="6"/>
      <c r="AN389" s="6"/>
    </row>
    <row r="390" spans="2:40" s="5" customFormat="1" ht="20.100000000000001" hidden="1" customHeight="1">
      <c r="B390" s="22" t="str">
        <f>+$B$11</f>
        <v xml:space="preserve"> Α' ΠΛΑΝΗΤΗΣ</v>
      </c>
      <c r="C390" s="15">
        <f>+$C$11</f>
        <v>0</v>
      </c>
      <c r="D390" s="13">
        <f>+D385+1</f>
        <v>29</v>
      </c>
      <c r="E390" s="15">
        <f>+(H390+I390)/2</f>
        <v>0</v>
      </c>
      <c r="F390" s="15">
        <f>+SQRT(E390*E390-G390*G390)</f>
        <v>0</v>
      </c>
      <c r="G390" s="15">
        <f>+(-H390+I390)/2</f>
        <v>0</v>
      </c>
      <c r="H390" s="15">
        <f>+$J$40</f>
        <v>0</v>
      </c>
      <c r="I390" s="15">
        <f>+$J$39</f>
        <v>0</v>
      </c>
      <c r="J390" s="15">
        <f>+$D$22</f>
        <v>0</v>
      </c>
      <c r="K390" s="15">
        <f>+ABS( C390-D390)</f>
        <v>29</v>
      </c>
      <c r="L390" s="15" t="e">
        <f>(+F390*F390/E390)/( 1- J390*COS(K391))</f>
        <v>#DIV/0!</v>
      </c>
      <c r="M390" s="14" t="e">
        <f t="shared" si="100"/>
        <v>#DIV/0!</v>
      </c>
      <c r="N390" s="49"/>
      <c r="O390" s="238">
        <f t="shared" si="101"/>
        <v>0</v>
      </c>
      <c r="P390" s="5" t="e">
        <f t="shared" si="103"/>
        <v>#DIV/0!</v>
      </c>
      <c r="Q390" s="5" t="e">
        <f t="shared" si="103"/>
        <v>#DIV/0!</v>
      </c>
      <c r="R390" s="5" t="e">
        <f t="shared" si="103"/>
        <v>#DIV/0!</v>
      </c>
      <c r="S390" s="5" t="e">
        <f t="shared" si="102"/>
        <v>#DIV/0!</v>
      </c>
      <c r="T390" s="5" t="e">
        <f t="shared" si="102"/>
        <v>#DIV/0!</v>
      </c>
      <c r="U390" s="5" t="e">
        <f t="shared" si="102"/>
        <v>#DIV/0!</v>
      </c>
      <c r="V390" s="5" t="e">
        <f t="shared" si="96"/>
        <v>#DIV/0!</v>
      </c>
      <c r="W390" s="5" t="e">
        <f t="shared" si="96"/>
        <v>#DIV/0!</v>
      </c>
      <c r="X390" s="5" t="e">
        <f t="shared" si="96"/>
        <v>#DIV/0!</v>
      </c>
      <c r="Y390" s="5" t="e">
        <f t="shared" si="98"/>
        <v>#DIV/0!</v>
      </c>
      <c r="Z390" s="5" t="e">
        <f t="shared" si="99"/>
        <v>#DIV/0!</v>
      </c>
      <c r="AA390" s="5" t="e">
        <f t="shared" si="99"/>
        <v>#DIV/0!</v>
      </c>
      <c r="AM390" s="6"/>
      <c r="AN390" s="6"/>
    </row>
    <row r="391" spans="2:40" s="5" customFormat="1" ht="20.100000000000001" hidden="1" customHeight="1">
      <c r="B391" s="23" t="s">
        <v>32</v>
      </c>
      <c r="C391" s="24">
        <f>3.14/180*C390</f>
        <v>0</v>
      </c>
      <c r="D391" s="24">
        <v>29</v>
      </c>
      <c r="E391" s="25"/>
      <c r="F391" s="25"/>
      <c r="G391" s="25"/>
      <c r="H391" s="25"/>
      <c r="I391" s="25"/>
      <c r="J391" s="25"/>
      <c r="K391" s="25">
        <f>(3.14/180)*K390</f>
        <v>0.50588888888888894</v>
      </c>
      <c r="L391" s="14"/>
      <c r="M391" s="14" t="e">
        <f t="shared" si="100"/>
        <v>#DIV/0!</v>
      </c>
      <c r="N391" s="49"/>
      <c r="O391" s="238" t="e">
        <f t="shared" si="101"/>
        <v>#DIV/0!</v>
      </c>
      <c r="P391" s="5" t="e">
        <f t="shared" si="103"/>
        <v>#DIV/0!</v>
      </c>
      <c r="Q391" s="5" t="e">
        <f t="shared" si="103"/>
        <v>#DIV/0!</v>
      </c>
      <c r="R391" s="5" t="e">
        <f t="shared" si="103"/>
        <v>#DIV/0!</v>
      </c>
      <c r="S391" s="5" t="e">
        <f t="shared" si="102"/>
        <v>#DIV/0!</v>
      </c>
      <c r="T391" s="5" t="e">
        <f t="shared" si="102"/>
        <v>#DIV/0!</v>
      </c>
      <c r="U391" s="5" t="e">
        <f t="shared" si="102"/>
        <v>#DIV/0!</v>
      </c>
      <c r="V391" s="5" t="e">
        <f t="shared" si="96"/>
        <v>#DIV/0!</v>
      </c>
      <c r="W391" s="5" t="e">
        <f t="shared" si="96"/>
        <v>#DIV/0!</v>
      </c>
      <c r="X391" s="5" t="e">
        <f t="shared" si="96"/>
        <v>#DIV/0!</v>
      </c>
      <c r="Y391" s="5" t="e">
        <f t="shared" si="98"/>
        <v>#DIV/0!</v>
      </c>
      <c r="Z391" s="5" t="e">
        <f t="shared" si="99"/>
        <v>#DIV/0!</v>
      </c>
      <c r="AA391" s="5" t="e">
        <f t="shared" si="99"/>
        <v>#DIV/0!</v>
      </c>
      <c r="AM391" s="6"/>
      <c r="AN391" s="6"/>
    </row>
    <row r="392" spans="2:40" s="5" customFormat="1" ht="20.100000000000001" hidden="1" customHeight="1">
      <c r="B392" s="22" t="str">
        <f>+$B$13</f>
        <v xml:space="preserve"> Β' ΠΛΑΝΗΤΗΣ</v>
      </c>
      <c r="C392" s="15">
        <f>+$C$13</f>
        <v>0</v>
      </c>
      <c r="D392" s="13">
        <f>+D387+1</f>
        <v>29</v>
      </c>
      <c r="E392" s="15">
        <f>+(H392+I392)/2</f>
        <v>0</v>
      </c>
      <c r="F392" s="15">
        <f>+SQRT(E392*E392-G392*G392)</f>
        <v>0</v>
      </c>
      <c r="G392" s="15">
        <f>+(-H392+I392)/2</f>
        <v>0</v>
      </c>
      <c r="H392" s="15">
        <f>+$J$42</f>
        <v>0</v>
      </c>
      <c r="I392" s="15">
        <f>+$J$41</f>
        <v>0</v>
      </c>
      <c r="J392" s="15">
        <f>+$D$24</f>
        <v>0</v>
      </c>
      <c r="K392" s="15">
        <f>+ABS( C392-D392)</f>
        <v>29</v>
      </c>
      <c r="L392" s="15" t="e">
        <f>+F392*F392/E392/( 1- J392*COS(K393))</f>
        <v>#DIV/0!</v>
      </c>
      <c r="M392" s="14" t="e">
        <f t="shared" si="100"/>
        <v>#DIV/0!</v>
      </c>
      <c r="N392" s="49"/>
      <c r="O392" s="238">
        <f t="shared" si="101"/>
        <v>0</v>
      </c>
      <c r="P392" s="5" t="e">
        <f t="shared" si="103"/>
        <v>#DIV/0!</v>
      </c>
      <c r="Q392" s="5" t="e">
        <f t="shared" si="103"/>
        <v>#DIV/0!</v>
      </c>
      <c r="R392" s="5" t="e">
        <f t="shared" si="103"/>
        <v>#DIV/0!</v>
      </c>
      <c r="S392" s="5" t="e">
        <f t="shared" si="102"/>
        <v>#DIV/0!</v>
      </c>
      <c r="T392" s="5" t="e">
        <f t="shared" si="102"/>
        <v>#DIV/0!</v>
      </c>
      <c r="U392" s="5" t="e">
        <f t="shared" si="102"/>
        <v>#DIV/0!</v>
      </c>
      <c r="V392" s="5" t="e">
        <f t="shared" si="96"/>
        <v>#DIV/0!</v>
      </c>
      <c r="W392" s="5" t="e">
        <f t="shared" si="96"/>
        <v>#DIV/0!</v>
      </c>
      <c r="X392" s="5" t="e">
        <f t="shared" si="96"/>
        <v>#DIV/0!</v>
      </c>
      <c r="Y392" s="5" t="e">
        <f t="shared" si="98"/>
        <v>#DIV/0!</v>
      </c>
      <c r="Z392" s="5" t="e">
        <f t="shared" si="99"/>
        <v>#DIV/0!</v>
      </c>
      <c r="AA392" s="5" t="e">
        <f t="shared" si="99"/>
        <v>#DIV/0!</v>
      </c>
      <c r="AM392" s="6"/>
      <c r="AN392" s="6"/>
    </row>
    <row r="393" spans="2:40" s="5" customFormat="1" ht="20.100000000000001" hidden="1" customHeight="1">
      <c r="B393" s="26"/>
      <c r="C393" s="27">
        <f>3.14/180*C392</f>
        <v>0</v>
      </c>
      <c r="D393" s="27">
        <f>3.14/180*D392</f>
        <v>0.50588888888888894</v>
      </c>
      <c r="E393" s="28"/>
      <c r="F393" s="28"/>
      <c r="G393" s="28"/>
      <c r="H393" s="28"/>
      <c r="I393" s="28"/>
      <c r="J393" s="28"/>
      <c r="K393" s="28">
        <f>(3.14/180)*K392</f>
        <v>0.50588888888888894</v>
      </c>
      <c r="L393" s="14"/>
      <c r="M393" s="14" t="e">
        <f t="shared" si="100"/>
        <v>#DIV/0!</v>
      </c>
      <c r="N393" s="49"/>
      <c r="O393" s="238"/>
      <c r="P393" s="5" t="e">
        <f t="shared" si="103"/>
        <v>#DIV/0!</v>
      </c>
      <c r="Q393" s="5" t="e">
        <f t="shared" si="103"/>
        <v>#DIV/0!</v>
      </c>
      <c r="R393" s="5" t="e">
        <f t="shared" si="103"/>
        <v>#DIV/0!</v>
      </c>
      <c r="S393" s="5" t="e">
        <f t="shared" si="102"/>
        <v>#DIV/0!</v>
      </c>
      <c r="T393" s="5" t="e">
        <f t="shared" si="102"/>
        <v>#DIV/0!</v>
      </c>
      <c r="U393" s="5" t="e">
        <f t="shared" si="102"/>
        <v>#DIV/0!</v>
      </c>
      <c r="V393" s="5" t="e">
        <f t="shared" si="96"/>
        <v>#DIV/0!</v>
      </c>
      <c r="W393" s="5" t="e">
        <f t="shared" si="96"/>
        <v>#DIV/0!</v>
      </c>
      <c r="X393" s="5" t="e">
        <f t="shared" si="96"/>
        <v>#DIV/0!</v>
      </c>
      <c r="Y393" s="5" t="e">
        <f t="shared" si="98"/>
        <v>#DIV/0!</v>
      </c>
      <c r="Z393" s="5" t="e">
        <f t="shared" si="99"/>
        <v>#DIV/0!</v>
      </c>
      <c r="AA393" s="5" t="e">
        <f t="shared" si="99"/>
        <v>#DIV/0!</v>
      </c>
      <c r="AM393" s="6"/>
      <c r="AN393" s="6"/>
    </row>
    <row r="394" spans="2:40" s="5" customFormat="1" ht="20.100000000000001" hidden="1" customHeight="1">
      <c r="B394" s="15"/>
      <c r="C394" s="13"/>
      <c r="D394" s="13"/>
      <c r="E394" s="13"/>
      <c r="F394" s="13"/>
      <c r="G394" s="13"/>
      <c r="H394" s="13"/>
      <c r="I394" s="13"/>
      <c r="J394" s="13"/>
      <c r="K394" s="15"/>
      <c r="L394" s="14"/>
      <c r="M394" s="14" t="e">
        <f t="shared" si="100"/>
        <v>#DIV/0!</v>
      </c>
      <c r="N394" s="49"/>
      <c r="O394" s="238"/>
      <c r="P394" s="5" t="e">
        <f t="shared" si="103"/>
        <v>#DIV/0!</v>
      </c>
      <c r="Q394" s="5" t="e">
        <f t="shared" si="103"/>
        <v>#DIV/0!</v>
      </c>
      <c r="R394" s="5" t="e">
        <f t="shared" si="103"/>
        <v>#DIV/0!</v>
      </c>
      <c r="S394" s="5" t="e">
        <f t="shared" si="102"/>
        <v>#DIV/0!</v>
      </c>
      <c r="T394" s="5" t="e">
        <f t="shared" si="102"/>
        <v>#DIV/0!</v>
      </c>
      <c r="U394" s="5" t="e">
        <f t="shared" si="102"/>
        <v>#DIV/0!</v>
      </c>
      <c r="V394" s="5" t="e">
        <f t="shared" si="96"/>
        <v>#DIV/0!</v>
      </c>
      <c r="W394" s="5" t="e">
        <f t="shared" si="96"/>
        <v>#DIV/0!</v>
      </c>
      <c r="X394" s="5" t="e">
        <f t="shared" si="96"/>
        <v>#DIV/0!</v>
      </c>
      <c r="Y394" s="5" t="e">
        <f t="shared" si="98"/>
        <v>#DIV/0!</v>
      </c>
      <c r="Z394" s="5" t="e">
        <f t="shared" si="99"/>
        <v>#DIV/0!</v>
      </c>
      <c r="AA394" s="5" t="e">
        <f t="shared" si="99"/>
        <v>#DIV/0!</v>
      </c>
      <c r="AM394" s="6"/>
      <c r="AN394" s="6"/>
    </row>
    <row r="395" spans="2:40" s="5" customFormat="1" ht="20.100000000000001" hidden="1" customHeight="1">
      <c r="B395" s="22" t="str">
        <f>+$B$11</f>
        <v xml:space="preserve"> Α' ΠΛΑΝΗΤΗΣ</v>
      </c>
      <c r="C395" s="15">
        <f>+$C$11</f>
        <v>0</v>
      </c>
      <c r="D395" s="13">
        <f>+D390+1</f>
        <v>30</v>
      </c>
      <c r="E395" s="15">
        <f>+(H395+I395)/2</f>
        <v>0</v>
      </c>
      <c r="F395" s="15">
        <f>+SQRT(E395*E395-G395*G395)</f>
        <v>0</v>
      </c>
      <c r="G395" s="15">
        <f>+(-H395+I395)/2</f>
        <v>0</v>
      </c>
      <c r="H395" s="15">
        <f>+$J$40</f>
        <v>0</v>
      </c>
      <c r="I395" s="15">
        <f>+$J$39</f>
        <v>0</v>
      </c>
      <c r="J395" s="15">
        <f>+$D$22</f>
        <v>0</v>
      </c>
      <c r="K395" s="15">
        <f>+ABS( C395-D395)</f>
        <v>30</v>
      </c>
      <c r="L395" s="15" t="e">
        <f>(+F395*F395/E395)/( 1- J395*COS(K396))</f>
        <v>#DIV/0!</v>
      </c>
      <c r="M395" s="14" t="e">
        <f t="shared" si="100"/>
        <v>#DIV/0!</v>
      </c>
      <c r="N395" s="49"/>
      <c r="O395" s="238">
        <f t="shared" si="101"/>
        <v>0</v>
      </c>
      <c r="P395" s="5" t="e">
        <f t="shared" si="103"/>
        <v>#DIV/0!</v>
      </c>
      <c r="Q395" s="5" t="e">
        <f t="shared" si="103"/>
        <v>#DIV/0!</v>
      </c>
      <c r="R395" s="5" t="e">
        <f t="shared" si="103"/>
        <v>#DIV/0!</v>
      </c>
      <c r="S395" s="5" t="e">
        <f t="shared" si="102"/>
        <v>#DIV/0!</v>
      </c>
      <c r="T395" s="5" t="e">
        <f t="shared" si="102"/>
        <v>#DIV/0!</v>
      </c>
      <c r="U395" s="5" t="e">
        <f t="shared" si="102"/>
        <v>#DIV/0!</v>
      </c>
      <c r="V395" s="5" t="e">
        <f t="shared" si="96"/>
        <v>#DIV/0!</v>
      </c>
      <c r="W395" s="5" t="e">
        <f t="shared" si="96"/>
        <v>#DIV/0!</v>
      </c>
      <c r="X395" s="5" t="e">
        <f t="shared" si="96"/>
        <v>#DIV/0!</v>
      </c>
      <c r="Y395" s="5" t="e">
        <f t="shared" si="98"/>
        <v>#DIV/0!</v>
      </c>
      <c r="Z395" s="5" t="e">
        <f t="shared" si="99"/>
        <v>#DIV/0!</v>
      </c>
      <c r="AA395" s="5" t="e">
        <f t="shared" si="99"/>
        <v>#DIV/0!</v>
      </c>
      <c r="AM395" s="6"/>
      <c r="AN395" s="6"/>
    </row>
    <row r="396" spans="2:40" s="5" customFormat="1" ht="20.100000000000001" hidden="1" customHeight="1">
      <c r="B396" s="23" t="s">
        <v>32</v>
      </c>
      <c r="C396" s="24">
        <f>3.14/180*C395</f>
        <v>0</v>
      </c>
      <c r="D396" s="24">
        <v>30</v>
      </c>
      <c r="E396" s="25"/>
      <c r="F396" s="25"/>
      <c r="G396" s="25"/>
      <c r="H396" s="25"/>
      <c r="I396" s="25"/>
      <c r="J396" s="25"/>
      <c r="K396" s="25">
        <f>(3.14/180)*K395</f>
        <v>0.52333333333333343</v>
      </c>
      <c r="L396" s="14"/>
      <c r="M396" s="14" t="e">
        <f t="shared" si="100"/>
        <v>#DIV/0!</v>
      </c>
      <c r="N396" s="49"/>
      <c r="O396" s="238" t="e">
        <f t="shared" si="101"/>
        <v>#DIV/0!</v>
      </c>
      <c r="P396" s="5" t="e">
        <f t="shared" si="103"/>
        <v>#DIV/0!</v>
      </c>
      <c r="Q396" s="5" t="e">
        <f t="shared" si="103"/>
        <v>#DIV/0!</v>
      </c>
      <c r="R396" s="5" t="e">
        <f t="shared" si="103"/>
        <v>#DIV/0!</v>
      </c>
      <c r="S396" s="5" t="e">
        <f t="shared" si="102"/>
        <v>#DIV/0!</v>
      </c>
      <c r="T396" s="5" t="e">
        <f t="shared" si="102"/>
        <v>#DIV/0!</v>
      </c>
      <c r="U396" s="5" t="e">
        <f t="shared" si="102"/>
        <v>#DIV/0!</v>
      </c>
      <c r="V396" s="5" t="e">
        <f t="shared" si="96"/>
        <v>#DIV/0!</v>
      </c>
      <c r="W396" s="5" t="e">
        <f t="shared" si="96"/>
        <v>#DIV/0!</v>
      </c>
      <c r="X396" s="5" t="e">
        <f t="shared" si="96"/>
        <v>#DIV/0!</v>
      </c>
      <c r="Y396" s="5" t="e">
        <f t="shared" si="98"/>
        <v>#DIV/0!</v>
      </c>
      <c r="Z396" s="5" t="e">
        <f t="shared" si="99"/>
        <v>#DIV/0!</v>
      </c>
      <c r="AA396" s="5" t="e">
        <f t="shared" si="99"/>
        <v>#DIV/0!</v>
      </c>
      <c r="AM396" s="6"/>
      <c r="AN396" s="6"/>
    </row>
    <row r="397" spans="2:40" s="5" customFormat="1" ht="20.100000000000001" hidden="1" customHeight="1">
      <c r="B397" s="22" t="str">
        <f>+$B$13</f>
        <v xml:space="preserve"> Β' ΠΛΑΝΗΤΗΣ</v>
      </c>
      <c r="C397" s="15">
        <f>+$C$13</f>
        <v>0</v>
      </c>
      <c r="D397" s="13">
        <f>+D392+1</f>
        <v>30</v>
      </c>
      <c r="E397" s="15">
        <f>+(H397+I397)/2</f>
        <v>0</v>
      </c>
      <c r="F397" s="15">
        <f>+SQRT(E397*E397-G397*G397)</f>
        <v>0</v>
      </c>
      <c r="G397" s="15">
        <f>+(-H397+I397)/2</f>
        <v>0</v>
      </c>
      <c r="H397" s="15">
        <f>+$J$42</f>
        <v>0</v>
      </c>
      <c r="I397" s="15">
        <f>+$J$41</f>
        <v>0</v>
      </c>
      <c r="J397" s="15">
        <f>+$D$24</f>
        <v>0</v>
      </c>
      <c r="K397" s="15">
        <f>+ABS( C397-D397)</f>
        <v>30</v>
      </c>
      <c r="L397" s="15" t="e">
        <f>+F397*F397/E397/( 1- J397*COS(K398))</f>
        <v>#DIV/0!</v>
      </c>
      <c r="M397" s="14" t="e">
        <f t="shared" si="100"/>
        <v>#DIV/0!</v>
      </c>
      <c r="N397" s="49"/>
      <c r="O397" s="238">
        <f t="shared" si="101"/>
        <v>0</v>
      </c>
      <c r="P397" s="5" t="e">
        <f t="shared" si="103"/>
        <v>#DIV/0!</v>
      </c>
      <c r="Q397" s="5" t="e">
        <f t="shared" si="103"/>
        <v>#DIV/0!</v>
      </c>
      <c r="R397" s="5" t="e">
        <f t="shared" si="103"/>
        <v>#DIV/0!</v>
      </c>
      <c r="S397" s="5" t="e">
        <f t="shared" si="102"/>
        <v>#DIV/0!</v>
      </c>
      <c r="T397" s="5" t="e">
        <f t="shared" si="102"/>
        <v>#DIV/0!</v>
      </c>
      <c r="U397" s="5" t="e">
        <f t="shared" si="102"/>
        <v>#DIV/0!</v>
      </c>
      <c r="V397" s="5" t="e">
        <f t="shared" si="102"/>
        <v>#DIV/0!</v>
      </c>
      <c r="W397" s="5" t="e">
        <f t="shared" si="102"/>
        <v>#DIV/0!</v>
      </c>
      <c r="X397" s="5" t="e">
        <f t="shared" si="102"/>
        <v>#DIV/0!</v>
      </c>
      <c r="Y397" s="5" t="e">
        <f t="shared" si="98"/>
        <v>#DIV/0!</v>
      </c>
      <c r="Z397" s="5" t="e">
        <f t="shared" si="99"/>
        <v>#DIV/0!</v>
      </c>
      <c r="AA397" s="5" t="e">
        <f t="shared" si="99"/>
        <v>#DIV/0!</v>
      </c>
      <c r="AM397" s="6"/>
      <c r="AN397" s="6"/>
    </row>
    <row r="398" spans="2:40" s="5" customFormat="1" ht="20.100000000000001" hidden="1" customHeight="1">
      <c r="B398" s="26"/>
      <c r="C398" s="27">
        <f>3.14/180*C397</f>
        <v>0</v>
      </c>
      <c r="D398" s="27">
        <f>3.14/180*D397</f>
        <v>0.52333333333333343</v>
      </c>
      <c r="E398" s="28"/>
      <c r="F398" s="28"/>
      <c r="G398" s="28"/>
      <c r="H398" s="28"/>
      <c r="I398" s="28"/>
      <c r="J398" s="28"/>
      <c r="K398" s="28">
        <f>(3.14/180)*K397</f>
        <v>0.52333333333333343</v>
      </c>
      <c r="L398" s="14"/>
      <c r="M398" s="14" t="e">
        <f t="shared" si="100"/>
        <v>#DIV/0!</v>
      </c>
      <c r="N398" s="49"/>
      <c r="O398" s="238"/>
      <c r="P398" s="5" t="e">
        <f t="shared" si="103"/>
        <v>#DIV/0!</v>
      </c>
      <c r="Q398" s="5" t="e">
        <f t="shared" si="103"/>
        <v>#DIV/0!</v>
      </c>
      <c r="R398" s="5" t="e">
        <f t="shared" si="103"/>
        <v>#DIV/0!</v>
      </c>
      <c r="S398" s="5" t="e">
        <f t="shared" si="102"/>
        <v>#DIV/0!</v>
      </c>
      <c r="T398" s="5" t="e">
        <f t="shared" si="102"/>
        <v>#DIV/0!</v>
      </c>
      <c r="U398" s="5" t="e">
        <f t="shared" si="102"/>
        <v>#DIV/0!</v>
      </c>
      <c r="V398" s="5" t="e">
        <f t="shared" si="102"/>
        <v>#DIV/0!</v>
      </c>
      <c r="W398" s="5" t="e">
        <f t="shared" si="102"/>
        <v>#DIV/0!</v>
      </c>
      <c r="X398" s="5" t="e">
        <f t="shared" si="102"/>
        <v>#DIV/0!</v>
      </c>
      <c r="Y398" s="5" t="e">
        <f t="shared" si="98"/>
        <v>#DIV/0!</v>
      </c>
      <c r="Z398" s="5" t="e">
        <f t="shared" si="99"/>
        <v>#DIV/0!</v>
      </c>
      <c r="AA398" s="5" t="e">
        <f t="shared" si="99"/>
        <v>#DIV/0!</v>
      </c>
      <c r="AM398" s="6"/>
      <c r="AN398" s="6"/>
    </row>
    <row r="399" spans="2:40" s="5" customFormat="1" ht="20.100000000000001" hidden="1" customHeight="1">
      <c r="B399" s="15"/>
      <c r="C399" s="13"/>
      <c r="D399" s="13"/>
      <c r="E399" s="13"/>
      <c r="F399" s="13"/>
      <c r="G399" s="13"/>
      <c r="H399" s="13"/>
      <c r="I399" s="13"/>
      <c r="J399" s="13"/>
      <c r="K399" s="15"/>
      <c r="L399" s="14"/>
      <c r="M399" s="14" t="e">
        <f t="shared" si="100"/>
        <v>#DIV/0!</v>
      </c>
      <c r="N399" s="49"/>
      <c r="O399" s="238"/>
      <c r="P399" s="5" t="e">
        <f t="shared" si="103"/>
        <v>#DIV/0!</v>
      </c>
      <c r="Q399" s="5" t="e">
        <f t="shared" si="103"/>
        <v>#DIV/0!</v>
      </c>
      <c r="R399" s="5" t="e">
        <f t="shared" si="103"/>
        <v>#DIV/0!</v>
      </c>
      <c r="S399" s="5" t="e">
        <f t="shared" si="102"/>
        <v>#DIV/0!</v>
      </c>
      <c r="T399" s="5" t="e">
        <f t="shared" si="102"/>
        <v>#DIV/0!</v>
      </c>
      <c r="U399" s="5" t="e">
        <f t="shared" si="102"/>
        <v>#DIV/0!</v>
      </c>
      <c r="V399" s="5" t="e">
        <f t="shared" si="102"/>
        <v>#DIV/0!</v>
      </c>
      <c r="W399" s="5" t="e">
        <f t="shared" si="102"/>
        <v>#DIV/0!</v>
      </c>
      <c r="X399" s="5" t="e">
        <f t="shared" si="102"/>
        <v>#DIV/0!</v>
      </c>
      <c r="Y399" s="5" t="e">
        <f t="shared" si="98"/>
        <v>#DIV/0!</v>
      </c>
      <c r="Z399" s="5" t="e">
        <f t="shared" si="99"/>
        <v>#DIV/0!</v>
      </c>
      <c r="AA399" s="5" t="e">
        <f t="shared" si="99"/>
        <v>#DIV/0!</v>
      </c>
      <c r="AM399" s="6"/>
      <c r="AN399" s="6"/>
    </row>
    <row r="400" spans="2:40" s="5" customFormat="1" ht="20.100000000000001" hidden="1" customHeight="1">
      <c r="B400" s="22" t="str">
        <f>+$B$11</f>
        <v xml:space="preserve"> Α' ΠΛΑΝΗΤΗΣ</v>
      </c>
      <c r="C400" s="15">
        <f>+$C$11</f>
        <v>0</v>
      </c>
      <c r="D400" s="13">
        <f>+D395+1</f>
        <v>31</v>
      </c>
      <c r="E400" s="15">
        <f>+(H400+I400)/2</f>
        <v>0</v>
      </c>
      <c r="F400" s="15">
        <f>+SQRT(E400*E400-G400*G400)</f>
        <v>0</v>
      </c>
      <c r="G400" s="15">
        <f>+(-H400+I400)/2</f>
        <v>0</v>
      </c>
      <c r="H400" s="15">
        <f>+$J$40</f>
        <v>0</v>
      </c>
      <c r="I400" s="15">
        <f>+$J$39</f>
        <v>0</v>
      </c>
      <c r="J400" s="15">
        <f>+$D$22</f>
        <v>0</v>
      </c>
      <c r="K400" s="15">
        <f>+ABS( C400-D400)</f>
        <v>31</v>
      </c>
      <c r="L400" s="15" t="e">
        <f>(+F400*F400/E400)/( 1- J400*COS(K401))</f>
        <v>#DIV/0!</v>
      </c>
      <c r="M400" s="14" t="e">
        <f t="shared" si="100"/>
        <v>#DIV/0!</v>
      </c>
      <c r="N400" s="49"/>
      <c r="O400" s="238">
        <f t="shared" si="101"/>
        <v>0</v>
      </c>
      <c r="P400" s="5" t="e">
        <f t="shared" si="103"/>
        <v>#DIV/0!</v>
      </c>
      <c r="Q400" s="5" t="e">
        <f t="shared" si="103"/>
        <v>#DIV/0!</v>
      </c>
      <c r="R400" s="5" t="e">
        <f t="shared" si="103"/>
        <v>#DIV/0!</v>
      </c>
      <c r="S400" s="5" t="e">
        <f t="shared" si="102"/>
        <v>#DIV/0!</v>
      </c>
      <c r="T400" s="5" t="e">
        <f t="shared" si="102"/>
        <v>#DIV/0!</v>
      </c>
      <c r="U400" s="5" t="e">
        <f t="shared" si="102"/>
        <v>#DIV/0!</v>
      </c>
      <c r="V400" s="5" t="e">
        <f t="shared" si="102"/>
        <v>#DIV/0!</v>
      </c>
      <c r="W400" s="5" t="e">
        <f t="shared" si="102"/>
        <v>#DIV/0!</v>
      </c>
      <c r="X400" s="5" t="e">
        <f t="shared" si="102"/>
        <v>#DIV/0!</v>
      </c>
      <c r="Y400" s="5" t="e">
        <f t="shared" si="98"/>
        <v>#DIV/0!</v>
      </c>
      <c r="Z400" s="5" t="e">
        <f t="shared" si="99"/>
        <v>#DIV/0!</v>
      </c>
      <c r="AA400" s="5" t="e">
        <f t="shared" si="99"/>
        <v>#DIV/0!</v>
      </c>
      <c r="AM400" s="6"/>
      <c r="AN400" s="6"/>
    </row>
    <row r="401" spans="2:40" s="5" customFormat="1" ht="20.100000000000001" hidden="1" customHeight="1">
      <c r="B401" s="23" t="s">
        <v>32</v>
      </c>
      <c r="C401" s="24">
        <f>3.14/180*C400</f>
        <v>0</v>
      </c>
      <c r="D401" s="24">
        <v>31</v>
      </c>
      <c r="E401" s="25"/>
      <c r="F401" s="25"/>
      <c r="G401" s="25"/>
      <c r="H401" s="25"/>
      <c r="I401" s="25"/>
      <c r="J401" s="25"/>
      <c r="K401" s="25">
        <f>(3.14/180)*K400</f>
        <v>0.5407777777777778</v>
      </c>
      <c r="L401" s="14"/>
      <c r="M401" s="14" t="e">
        <f t="shared" si="100"/>
        <v>#DIV/0!</v>
      </c>
      <c r="N401" s="49"/>
      <c r="O401" s="238" t="e">
        <f t="shared" si="101"/>
        <v>#DIV/0!</v>
      </c>
      <c r="P401" s="5" t="e">
        <f t="shared" si="103"/>
        <v>#DIV/0!</v>
      </c>
      <c r="Q401" s="5" t="e">
        <f t="shared" si="103"/>
        <v>#DIV/0!</v>
      </c>
      <c r="R401" s="5" t="e">
        <f t="shared" si="103"/>
        <v>#DIV/0!</v>
      </c>
      <c r="S401" s="5" t="e">
        <f t="shared" si="102"/>
        <v>#DIV/0!</v>
      </c>
      <c r="T401" s="5" t="e">
        <f t="shared" si="102"/>
        <v>#DIV/0!</v>
      </c>
      <c r="U401" s="5" t="e">
        <f t="shared" si="102"/>
        <v>#DIV/0!</v>
      </c>
      <c r="V401" s="5" t="e">
        <f t="shared" si="102"/>
        <v>#DIV/0!</v>
      </c>
      <c r="W401" s="5" t="e">
        <f t="shared" si="102"/>
        <v>#DIV/0!</v>
      </c>
      <c r="X401" s="5" t="e">
        <f t="shared" si="102"/>
        <v>#DIV/0!</v>
      </c>
      <c r="Y401" s="5" t="e">
        <f t="shared" si="98"/>
        <v>#DIV/0!</v>
      </c>
      <c r="Z401" s="5" t="e">
        <f t="shared" si="99"/>
        <v>#DIV/0!</v>
      </c>
      <c r="AA401" s="5" t="e">
        <f t="shared" si="99"/>
        <v>#DIV/0!</v>
      </c>
      <c r="AM401" s="6"/>
      <c r="AN401" s="6"/>
    </row>
    <row r="402" spans="2:40" s="5" customFormat="1" ht="20.100000000000001" hidden="1" customHeight="1">
      <c r="B402" s="22" t="str">
        <f>+$B$13</f>
        <v xml:space="preserve"> Β' ΠΛΑΝΗΤΗΣ</v>
      </c>
      <c r="C402" s="15">
        <f>+$C$13</f>
        <v>0</v>
      </c>
      <c r="D402" s="13">
        <f>+D397+1</f>
        <v>31</v>
      </c>
      <c r="E402" s="15">
        <f>+(H402+I402)/2</f>
        <v>0</v>
      </c>
      <c r="F402" s="15">
        <f>+SQRT(E402*E402-G402*G402)</f>
        <v>0</v>
      </c>
      <c r="G402" s="15">
        <f>+(-H402+I402)/2</f>
        <v>0</v>
      </c>
      <c r="H402" s="15">
        <f>+$J$42</f>
        <v>0</v>
      </c>
      <c r="I402" s="15">
        <f>+$J$41</f>
        <v>0</v>
      </c>
      <c r="J402" s="15">
        <f>+$D$24</f>
        <v>0</v>
      </c>
      <c r="K402" s="15">
        <f>+ABS( C402-D402)</f>
        <v>31</v>
      </c>
      <c r="L402" s="15" t="e">
        <f>+F402*F402/E402/( 1- J402*COS(K403))</f>
        <v>#DIV/0!</v>
      </c>
      <c r="M402" s="14" t="e">
        <f t="shared" si="100"/>
        <v>#DIV/0!</v>
      </c>
      <c r="N402" s="49"/>
      <c r="O402" s="238">
        <f t="shared" si="101"/>
        <v>0</v>
      </c>
      <c r="P402" s="5" t="e">
        <f t="shared" si="103"/>
        <v>#DIV/0!</v>
      </c>
      <c r="Q402" s="5" t="e">
        <f t="shared" si="103"/>
        <v>#DIV/0!</v>
      </c>
      <c r="R402" s="5" t="e">
        <f t="shared" si="103"/>
        <v>#DIV/0!</v>
      </c>
      <c r="S402" s="5" t="e">
        <f t="shared" si="102"/>
        <v>#DIV/0!</v>
      </c>
      <c r="T402" s="5" t="e">
        <f t="shared" si="102"/>
        <v>#DIV/0!</v>
      </c>
      <c r="U402" s="5" t="e">
        <f t="shared" si="102"/>
        <v>#DIV/0!</v>
      </c>
      <c r="V402" s="5" t="e">
        <f t="shared" si="102"/>
        <v>#DIV/0!</v>
      </c>
      <c r="W402" s="5" t="e">
        <f t="shared" si="102"/>
        <v>#DIV/0!</v>
      </c>
      <c r="X402" s="5" t="e">
        <f t="shared" si="102"/>
        <v>#DIV/0!</v>
      </c>
      <c r="Y402" s="5" t="e">
        <f t="shared" si="98"/>
        <v>#DIV/0!</v>
      </c>
      <c r="Z402" s="5" t="e">
        <f t="shared" si="99"/>
        <v>#DIV/0!</v>
      </c>
      <c r="AA402" s="5" t="e">
        <f t="shared" si="99"/>
        <v>#DIV/0!</v>
      </c>
      <c r="AM402" s="6"/>
      <c r="AN402" s="6"/>
    </row>
    <row r="403" spans="2:40" s="5" customFormat="1" ht="20.100000000000001" hidden="1" customHeight="1">
      <c r="B403" s="26"/>
      <c r="C403" s="27">
        <f>3.14/180*C402</f>
        <v>0</v>
      </c>
      <c r="D403" s="27">
        <f>3.14/180*D402</f>
        <v>0.5407777777777778</v>
      </c>
      <c r="E403" s="28"/>
      <c r="F403" s="28"/>
      <c r="G403" s="28"/>
      <c r="H403" s="28"/>
      <c r="I403" s="28"/>
      <c r="J403" s="28"/>
      <c r="K403" s="28">
        <f>(3.14/180)*K402</f>
        <v>0.5407777777777778</v>
      </c>
      <c r="L403" s="14"/>
      <c r="M403" s="14" t="e">
        <f t="shared" si="100"/>
        <v>#DIV/0!</v>
      </c>
      <c r="N403" s="49"/>
      <c r="O403" s="238"/>
      <c r="P403" s="5" t="e">
        <f t="shared" si="103"/>
        <v>#DIV/0!</v>
      </c>
      <c r="Q403" s="5" t="e">
        <f t="shared" si="103"/>
        <v>#DIV/0!</v>
      </c>
      <c r="R403" s="5" t="e">
        <f t="shared" si="103"/>
        <v>#DIV/0!</v>
      </c>
      <c r="S403" s="5" t="e">
        <f t="shared" si="102"/>
        <v>#DIV/0!</v>
      </c>
      <c r="T403" s="5" t="e">
        <f t="shared" si="102"/>
        <v>#DIV/0!</v>
      </c>
      <c r="U403" s="5" t="e">
        <f t="shared" si="102"/>
        <v>#DIV/0!</v>
      </c>
      <c r="V403" s="5" t="e">
        <f t="shared" si="102"/>
        <v>#DIV/0!</v>
      </c>
      <c r="W403" s="5" t="e">
        <f t="shared" si="102"/>
        <v>#DIV/0!</v>
      </c>
      <c r="X403" s="5" t="e">
        <f t="shared" si="102"/>
        <v>#DIV/0!</v>
      </c>
      <c r="Y403" s="5" t="e">
        <f t="shared" si="98"/>
        <v>#DIV/0!</v>
      </c>
      <c r="Z403" s="5" t="e">
        <f t="shared" si="99"/>
        <v>#DIV/0!</v>
      </c>
      <c r="AA403" s="5" t="e">
        <f t="shared" si="99"/>
        <v>#DIV/0!</v>
      </c>
      <c r="AM403" s="6"/>
      <c r="AN403" s="6"/>
    </row>
    <row r="404" spans="2:40" s="5" customFormat="1" ht="20.100000000000001" hidden="1" customHeight="1">
      <c r="B404" s="15"/>
      <c r="C404" s="13"/>
      <c r="D404" s="13"/>
      <c r="E404" s="13"/>
      <c r="F404" s="13"/>
      <c r="G404" s="13"/>
      <c r="H404" s="13"/>
      <c r="I404" s="13"/>
      <c r="J404" s="13"/>
      <c r="K404" s="15"/>
      <c r="L404" s="14"/>
      <c r="M404" s="14" t="e">
        <f t="shared" si="100"/>
        <v>#DIV/0!</v>
      </c>
      <c r="N404" s="49"/>
      <c r="O404" s="238"/>
      <c r="P404" s="5" t="e">
        <f t="shared" si="103"/>
        <v>#DIV/0!</v>
      </c>
      <c r="Q404" s="5" t="e">
        <f t="shared" si="103"/>
        <v>#DIV/0!</v>
      </c>
      <c r="R404" s="5" t="e">
        <f t="shared" si="103"/>
        <v>#DIV/0!</v>
      </c>
      <c r="S404" s="5" t="e">
        <f t="shared" si="102"/>
        <v>#DIV/0!</v>
      </c>
      <c r="T404" s="5" t="e">
        <f t="shared" si="102"/>
        <v>#DIV/0!</v>
      </c>
      <c r="U404" s="5" t="e">
        <f t="shared" si="102"/>
        <v>#DIV/0!</v>
      </c>
      <c r="V404" s="5" t="e">
        <f t="shared" si="102"/>
        <v>#DIV/0!</v>
      </c>
      <c r="W404" s="5" t="e">
        <f t="shared" si="102"/>
        <v>#DIV/0!</v>
      </c>
      <c r="X404" s="5" t="e">
        <f t="shared" si="102"/>
        <v>#DIV/0!</v>
      </c>
      <c r="Y404" s="5" t="e">
        <f t="shared" si="98"/>
        <v>#DIV/0!</v>
      </c>
      <c r="Z404" s="5" t="e">
        <f t="shared" si="99"/>
        <v>#DIV/0!</v>
      </c>
      <c r="AA404" s="5" t="e">
        <f t="shared" si="99"/>
        <v>#DIV/0!</v>
      </c>
      <c r="AM404" s="6"/>
      <c r="AN404" s="6"/>
    </row>
    <row r="405" spans="2:40" s="5" customFormat="1" ht="20.100000000000001" hidden="1" customHeight="1">
      <c r="B405" s="22" t="str">
        <f>+$B$11</f>
        <v xml:space="preserve"> Α' ΠΛΑΝΗΤΗΣ</v>
      </c>
      <c r="C405" s="15">
        <f>+$C$11</f>
        <v>0</v>
      </c>
      <c r="D405" s="13">
        <f>+D400+1</f>
        <v>32</v>
      </c>
      <c r="E405" s="15">
        <f>+(H405+I405)/2</f>
        <v>0</v>
      </c>
      <c r="F405" s="15">
        <f>+SQRT(E405*E405-G405*G405)</f>
        <v>0</v>
      </c>
      <c r="G405" s="15">
        <f>+(-H405+I405)/2</f>
        <v>0</v>
      </c>
      <c r="H405" s="15">
        <f>+$J$40</f>
        <v>0</v>
      </c>
      <c r="I405" s="15">
        <f>+$J$39</f>
        <v>0</v>
      </c>
      <c r="J405" s="15">
        <f>+$D$22</f>
        <v>0</v>
      </c>
      <c r="K405" s="15">
        <f>+ABS( C405-D405)</f>
        <v>32</v>
      </c>
      <c r="L405" s="15" t="e">
        <f>(+F405*F405/E405)/( 1- J405*COS(K406))</f>
        <v>#DIV/0!</v>
      </c>
      <c r="M405" s="14" t="e">
        <f t="shared" si="100"/>
        <v>#DIV/0!</v>
      </c>
      <c r="N405" s="49"/>
      <c r="O405" s="238">
        <f t="shared" si="101"/>
        <v>0</v>
      </c>
      <c r="P405" s="5" t="e">
        <f t="shared" si="103"/>
        <v>#DIV/0!</v>
      </c>
      <c r="Q405" s="5" t="e">
        <f t="shared" si="103"/>
        <v>#DIV/0!</v>
      </c>
      <c r="R405" s="5" t="e">
        <f t="shared" si="103"/>
        <v>#DIV/0!</v>
      </c>
      <c r="S405" s="5" t="e">
        <f t="shared" si="102"/>
        <v>#DIV/0!</v>
      </c>
      <c r="T405" s="5" t="e">
        <f t="shared" si="102"/>
        <v>#DIV/0!</v>
      </c>
      <c r="U405" s="5" t="e">
        <f t="shared" si="102"/>
        <v>#DIV/0!</v>
      </c>
      <c r="V405" s="5" t="e">
        <f t="shared" si="102"/>
        <v>#DIV/0!</v>
      </c>
      <c r="W405" s="5" t="e">
        <f t="shared" si="102"/>
        <v>#DIV/0!</v>
      </c>
      <c r="X405" s="5" t="e">
        <f t="shared" si="102"/>
        <v>#DIV/0!</v>
      </c>
      <c r="Y405" s="5" t="e">
        <f t="shared" si="98"/>
        <v>#DIV/0!</v>
      </c>
      <c r="Z405" s="5" t="e">
        <f t="shared" si="99"/>
        <v>#DIV/0!</v>
      </c>
      <c r="AA405" s="5" t="e">
        <f t="shared" si="99"/>
        <v>#DIV/0!</v>
      </c>
      <c r="AM405" s="6"/>
      <c r="AN405" s="6"/>
    </row>
    <row r="406" spans="2:40" s="5" customFormat="1" ht="20.100000000000001" hidden="1" customHeight="1">
      <c r="B406" s="23" t="s">
        <v>32</v>
      </c>
      <c r="C406" s="24">
        <f>3.14/180*C405</f>
        <v>0</v>
      </c>
      <c r="D406" s="24">
        <v>32</v>
      </c>
      <c r="E406" s="25"/>
      <c r="F406" s="25"/>
      <c r="G406" s="25"/>
      <c r="H406" s="25"/>
      <c r="I406" s="25"/>
      <c r="J406" s="25"/>
      <c r="K406" s="25">
        <f>(3.14/180)*K405</f>
        <v>0.55822222222222229</v>
      </c>
      <c r="L406" s="14"/>
      <c r="M406" s="14" t="e">
        <f t="shared" si="100"/>
        <v>#DIV/0!</v>
      </c>
      <c r="N406" s="49"/>
      <c r="O406" s="238" t="e">
        <f t="shared" si="101"/>
        <v>#DIV/0!</v>
      </c>
      <c r="P406" s="5" t="e">
        <f t="shared" si="103"/>
        <v>#DIV/0!</v>
      </c>
      <c r="Q406" s="5" t="e">
        <f t="shared" si="103"/>
        <v>#DIV/0!</v>
      </c>
      <c r="R406" s="5" t="e">
        <f t="shared" si="103"/>
        <v>#DIV/0!</v>
      </c>
      <c r="S406" s="5" t="e">
        <f t="shared" si="102"/>
        <v>#DIV/0!</v>
      </c>
      <c r="T406" s="5" t="e">
        <f t="shared" si="102"/>
        <v>#DIV/0!</v>
      </c>
      <c r="U406" s="5" t="e">
        <f t="shared" si="102"/>
        <v>#DIV/0!</v>
      </c>
      <c r="V406" s="5" t="e">
        <f t="shared" si="102"/>
        <v>#DIV/0!</v>
      </c>
      <c r="W406" s="5" t="e">
        <f t="shared" si="102"/>
        <v>#DIV/0!</v>
      </c>
      <c r="X406" s="5" t="e">
        <f t="shared" si="102"/>
        <v>#DIV/0!</v>
      </c>
      <c r="Y406" s="5" t="e">
        <f t="shared" si="98"/>
        <v>#DIV/0!</v>
      </c>
      <c r="Z406" s="5" t="e">
        <f t="shared" si="99"/>
        <v>#DIV/0!</v>
      </c>
      <c r="AA406" s="5" t="e">
        <f t="shared" si="99"/>
        <v>#DIV/0!</v>
      </c>
      <c r="AM406" s="6"/>
      <c r="AN406" s="6"/>
    </row>
    <row r="407" spans="2:40" s="5" customFormat="1" ht="20.100000000000001" hidden="1" customHeight="1">
      <c r="B407" s="22" t="str">
        <f>+$B$13</f>
        <v xml:space="preserve"> Β' ΠΛΑΝΗΤΗΣ</v>
      </c>
      <c r="C407" s="15">
        <f>+$C$13</f>
        <v>0</v>
      </c>
      <c r="D407" s="13">
        <f>+D402+1</f>
        <v>32</v>
      </c>
      <c r="E407" s="15">
        <f>+(H407+I407)/2</f>
        <v>0</v>
      </c>
      <c r="F407" s="15">
        <f>+SQRT(E407*E407-G407*G407)</f>
        <v>0</v>
      </c>
      <c r="G407" s="15">
        <f>+(-H407+I407)/2</f>
        <v>0</v>
      </c>
      <c r="H407" s="15">
        <f>+$J$42</f>
        <v>0</v>
      </c>
      <c r="I407" s="15">
        <f>+$J$41</f>
        <v>0</v>
      </c>
      <c r="J407" s="15">
        <f>+$D$24</f>
        <v>0</v>
      </c>
      <c r="K407" s="15">
        <f>+ABS( C407-D407)</f>
        <v>32</v>
      </c>
      <c r="L407" s="15" t="e">
        <f>+F407*F407/E407/( 1- J407*COS(K408))</f>
        <v>#DIV/0!</v>
      </c>
      <c r="M407" s="14" t="e">
        <f t="shared" si="100"/>
        <v>#DIV/0!</v>
      </c>
      <c r="N407" s="49"/>
      <c r="O407" s="238">
        <f t="shared" si="101"/>
        <v>0</v>
      </c>
      <c r="P407" s="5" t="e">
        <f t="shared" si="103"/>
        <v>#DIV/0!</v>
      </c>
      <c r="Q407" s="5" t="e">
        <f t="shared" si="103"/>
        <v>#DIV/0!</v>
      </c>
      <c r="R407" s="5" t="e">
        <f t="shared" si="103"/>
        <v>#DIV/0!</v>
      </c>
      <c r="S407" s="5" t="e">
        <f t="shared" si="102"/>
        <v>#DIV/0!</v>
      </c>
      <c r="T407" s="5" t="e">
        <f t="shared" si="102"/>
        <v>#DIV/0!</v>
      </c>
      <c r="U407" s="5" t="e">
        <f t="shared" si="102"/>
        <v>#DIV/0!</v>
      </c>
      <c r="V407" s="5" t="e">
        <f t="shared" si="102"/>
        <v>#DIV/0!</v>
      </c>
      <c r="W407" s="5" t="e">
        <f t="shared" si="102"/>
        <v>#DIV/0!</v>
      </c>
      <c r="X407" s="5" t="e">
        <f t="shared" si="102"/>
        <v>#DIV/0!</v>
      </c>
      <c r="Y407" s="5" t="e">
        <f t="shared" si="98"/>
        <v>#DIV/0!</v>
      </c>
      <c r="Z407" s="5" t="e">
        <f t="shared" si="99"/>
        <v>#DIV/0!</v>
      </c>
      <c r="AA407" s="5" t="e">
        <f t="shared" si="99"/>
        <v>#DIV/0!</v>
      </c>
      <c r="AM407" s="6"/>
      <c r="AN407" s="6"/>
    </row>
    <row r="408" spans="2:40" s="5" customFormat="1" ht="20.100000000000001" hidden="1" customHeight="1">
      <c r="B408" s="26"/>
      <c r="C408" s="27">
        <f>3.14/180*C407</f>
        <v>0</v>
      </c>
      <c r="D408" s="27">
        <f>3.14/180*D407</f>
        <v>0.55822222222222229</v>
      </c>
      <c r="E408" s="28"/>
      <c r="F408" s="28"/>
      <c r="G408" s="28"/>
      <c r="H408" s="28"/>
      <c r="I408" s="28"/>
      <c r="J408" s="28"/>
      <c r="K408" s="28">
        <f>(3.14/180)*K407</f>
        <v>0.55822222222222229</v>
      </c>
      <c r="L408" s="14"/>
      <c r="M408" s="14" t="e">
        <f t="shared" si="100"/>
        <v>#DIV/0!</v>
      </c>
      <c r="N408" s="49"/>
      <c r="O408" s="238"/>
      <c r="P408" s="5" t="e">
        <f t="shared" si="103"/>
        <v>#DIV/0!</v>
      </c>
      <c r="Q408" s="5" t="e">
        <f t="shared" si="103"/>
        <v>#DIV/0!</v>
      </c>
      <c r="R408" s="5" t="e">
        <f t="shared" si="103"/>
        <v>#DIV/0!</v>
      </c>
      <c r="S408" s="5" t="e">
        <f t="shared" si="102"/>
        <v>#DIV/0!</v>
      </c>
      <c r="T408" s="5" t="e">
        <f t="shared" si="102"/>
        <v>#DIV/0!</v>
      </c>
      <c r="U408" s="5" t="e">
        <f t="shared" si="102"/>
        <v>#DIV/0!</v>
      </c>
      <c r="V408" s="5" t="e">
        <f t="shared" si="102"/>
        <v>#DIV/0!</v>
      </c>
      <c r="W408" s="5" t="e">
        <f t="shared" si="102"/>
        <v>#DIV/0!</v>
      </c>
      <c r="X408" s="5" t="e">
        <f t="shared" si="102"/>
        <v>#DIV/0!</v>
      </c>
      <c r="Y408" s="5" t="e">
        <f t="shared" si="98"/>
        <v>#DIV/0!</v>
      </c>
      <c r="Z408" s="5" t="e">
        <f t="shared" si="99"/>
        <v>#DIV/0!</v>
      </c>
      <c r="AA408" s="5" t="e">
        <f t="shared" si="99"/>
        <v>#DIV/0!</v>
      </c>
      <c r="AM408" s="6"/>
      <c r="AN408" s="6"/>
    </row>
    <row r="409" spans="2:40" s="5" customFormat="1" ht="20.100000000000001" hidden="1" customHeight="1">
      <c r="B409" s="15"/>
      <c r="C409" s="13"/>
      <c r="D409" s="13"/>
      <c r="E409" s="13"/>
      <c r="F409" s="13"/>
      <c r="G409" s="13"/>
      <c r="H409" s="13"/>
      <c r="I409" s="13"/>
      <c r="J409" s="13"/>
      <c r="K409" s="15"/>
      <c r="L409" s="14"/>
      <c r="M409" s="14" t="e">
        <f t="shared" si="100"/>
        <v>#DIV/0!</v>
      </c>
      <c r="N409" s="49"/>
      <c r="O409" s="238"/>
      <c r="P409" s="5" t="e">
        <f t="shared" si="103"/>
        <v>#DIV/0!</v>
      </c>
      <c r="Q409" s="5" t="e">
        <f t="shared" si="103"/>
        <v>#DIV/0!</v>
      </c>
      <c r="R409" s="5" t="e">
        <f t="shared" si="103"/>
        <v>#DIV/0!</v>
      </c>
      <c r="S409" s="5" t="e">
        <f t="shared" si="102"/>
        <v>#DIV/0!</v>
      </c>
      <c r="T409" s="5" t="e">
        <f t="shared" si="102"/>
        <v>#DIV/0!</v>
      </c>
      <c r="U409" s="5" t="e">
        <f t="shared" si="102"/>
        <v>#DIV/0!</v>
      </c>
      <c r="V409" s="5" t="e">
        <f t="shared" si="102"/>
        <v>#DIV/0!</v>
      </c>
      <c r="W409" s="5" t="e">
        <f t="shared" si="102"/>
        <v>#DIV/0!</v>
      </c>
      <c r="X409" s="5" t="e">
        <f t="shared" si="102"/>
        <v>#DIV/0!</v>
      </c>
      <c r="Y409" s="5" t="e">
        <f t="shared" si="98"/>
        <v>#DIV/0!</v>
      </c>
      <c r="Z409" s="5" t="e">
        <f t="shared" si="99"/>
        <v>#DIV/0!</v>
      </c>
      <c r="AA409" s="5" t="e">
        <f t="shared" si="99"/>
        <v>#DIV/0!</v>
      </c>
      <c r="AM409" s="6"/>
      <c r="AN409" s="6"/>
    </row>
    <row r="410" spans="2:40" s="5" customFormat="1" ht="20.100000000000001" hidden="1" customHeight="1">
      <c r="B410" s="22" t="str">
        <f>+$B$11</f>
        <v xml:space="preserve"> Α' ΠΛΑΝΗΤΗΣ</v>
      </c>
      <c r="C410" s="15">
        <f>+$C$11</f>
        <v>0</v>
      </c>
      <c r="D410" s="13">
        <f>+D405+1</f>
        <v>33</v>
      </c>
      <c r="E410" s="15">
        <f>+(H410+I410)/2</f>
        <v>0</v>
      </c>
      <c r="F410" s="15">
        <f>+SQRT(E410*E410-G410*G410)</f>
        <v>0</v>
      </c>
      <c r="G410" s="15">
        <f>+(-H410+I410)/2</f>
        <v>0</v>
      </c>
      <c r="H410" s="15">
        <f>+$J$40</f>
        <v>0</v>
      </c>
      <c r="I410" s="15">
        <f>+$J$39</f>
        <v>0</v>
      </c>
      <c r="J410" s="15">
        <f>+$D$22</f>
        <v>0</v>
      </c>
      <c r="K410" s="15">
        <f>+ABS( C410-D410)</f>
        <v>33</v>
      </c>
      <c r="L410" s="15" t="e">
        <f>(+F410*F410/E410)/( 1- J410*COS(K411))</f>
        <v>#DIV/0!</v>
      </c>
      <c r="M410" s="14" t="e">
        <f t="shared" si="100"/>
        <v>#DIV/0!</v>
      </c>
      <c r="N410" s="49"/>
      <c r="O410" s="238">
        <f t="shared" si="101"/>
        <v>0</v>
      </c>
      <c r="P410" s="5" t="e">
        <f t="shared" si="103"/>
        <v>#DIV/0!</v>
      </c>
      <c r="Q410" s="5" t="e">
        <f t="shared" si="103"/>
        <v>#DIV/0!</v>
      </c>
      <c r="R410" s="5" t="e">
        <f t="shared" si="103"/>
        <v>#DIV/0!</v>
      </c>
      <c r="S410" s="5" t="e">
        <f t="shared" si="102"/>
        <v>#DIV/0!</v>
      </c>
      <c r="T410" s="5" t="e">
        <f t="shared" si="102"/>
        <v>#DIV/0!</v>
      </c>
      <c r="U410" s="5" t="e">
        <f t="shared" si="102"/>
        <v>#DIV/0!</v>
      </c>
      <c r="V410" s="5" t="e">
        <f t="shared" si="102"/>
        <v>#DIV/0!</v>
      </c>
      <c r="W410" s="5" t="e">
        <f t="shared" si="102"/>
        <v>#DIV/0!</v>
      </c>
      <c r="X410" s="5" t="e">
        <f t="shared" si="102"/>
        <v>#DIV/0!</v>
      </c>
      <c r="Y410" s="5" t="e">
        <f t="shared" si="98"/>
        <v>#DIV/0!</v>
      </c>
      <c r="Z410" s="5" t="e">
        <f t="shared" si="99"/>
        <v>#DIV/0!</v>
      </c>
      <c r="AA410" s="5" t="e">
        <f t="shared" si="99"/>
        <v>#DIV/0!</v>
      </c>
      <c r="AM410" s="6"/>
      <c r="AN410" s="6"/>
    </row>
    <row r="411" spans="2:40" s="5" customFormat="1" ht="20.100000000000001" hidden="1" customHeight="1">
      <c r="B411" s="23" t="s">
        <v>32</v>
      </c>
      <c r="C411" s="24">
        <f>3.14/180*C410</f>
        <v>0</v>
      </c>
      <c r="D411" s="24">
        <v>33</v>
      </c>
      <c r="E411" s="25"/>
      <c r="F411" s="25"/>
      <c r="G411" s="25"/>
      <c r="H411" s="25"/>
      <c r="I411" s="25"/>
      <c r="J411" s="25"/>
      <c r="K411" s="25">
        <f>(3.14/180)*K410</f>
        <v>0.57566666666666677</v>
      </c>
      <c r="L411" s="14"/>
      <c r="M411" s="14" t="e">
        <f t="shared" si="100"/>
        <v>#DIV/0!</v>
      </c>
      <c r="N411" s="49"/>
      <c r="O411" s="238" t="e">
        <f t="shared" si="101"/>
        <v>#DIV/0!</v>
      </c>
      <c r="P411" s="5" t="e">
        <f t="shared" si="103"/>
        <v>#DIV/0!</v>
      </c>
      <c r="Q411" s="5" t="e">
        <f t="shared" si="103"/>
        <v>#DIV/0!</v>
      </c>
      <c r="R411" s="5" t="e">
        <f t="shared" si="103"/>
        <v>#DIV/0!</v>
      </c>
      <c r="S411" s="5" t="e">
        <f t="shared" si="102"/>
        <v>#DIV/0!</v>
      </c>
      <c r="T411" s="5" t="e">
        <f t="shared" si="102"/>
        <v>#DIV/0!</v>
      </c>
      <c r="U411" s="5" t="e">
        <f t="shared" si="102"/>
        <v>#DIV/0!</v>
      </c>
      <c r="V411" s="5" t="e">
        <f t="shared" si="102"/>
        <v>#DIV/0!</v>
      </c>
      <c r="W411" s="5" t="e">
        <f t="shared" si="102"/>
        <v>#DIV/0!</v>
      </c>
      <c r="X411" s="5" t="e">
        <f t="shared" si="102"/>
        <v>#DIV/0!</v>
      </c>
      <c r="Y411" s="5" t="e">
        <f t="shared" si="98"/>
        <v>#DIV/0!</v>
      </c>
      <c r="Z411" s="5" t="e">
        <f t="shared" si="99"/>
        <v>#DIV/0!</v>
      </c>
      <c r="AA411" s="5" t="e">
        <f t="shared" si="99"/>
        <v>#DIV/0!</v>
      </c>
      <c r="AM411" s="6"/>
      <c r="AN411" s="6"/>
    </row>
    <row r="412" spans="2:40" s="5" customFormat="1" ht="20.100000000000001" hidden="1" customHeight="1">
      <c r="B412" s="22" t="str">
        <f>+$B$13</f>
        <v xml:space="preserve"> Β' ΠΛΑΝΗΤΗΣ</v>
      </c>
      <c r="C412" s="15">
        <f>+$C$13</f>
        <v>0</v>
      </c>
      <c r="D412" s="13">
        <f>+D407+1</f>
        <v>33</v>
      </c>
      <c r="E412" s="15">
        <f>+(H412+I412)/2</f>
        <v>0</v>
      </c>
      <c r="F412" s="15">
        <f>+SQRT(E412*E412-G412*G412)</f>
        <v>0</v>
      </c>
      <c r="G412" s="15">
        <f>+(-H412+I412)/2</f>
        <v>0</v>
      </c>
      <c r="H412" s="15">
        <f>+$J$42</f>
        <v>0</v>
      </c>
      <c r="I412" s="15">
        <f>+$J$41</f>
        <v>0</v>
      </c>
      <c r="J412" s="15">
        <f>+$D$24</f>
        <v>0</v>
      </c>
      <c r="K412" s="15">
        <f>+ABS( C412-D412)</f>
        <v>33</v>
      </c>
      <c r="L412" s="15" t="e">
        <f>+F412*F412/E412/( 1- J412*COS(K413))</f>
        <v>#DIV/0!</v>
      </c>
      <c r="M412" s="14" t="e">
        <f t="shared" si="100"/>
        <v>#DIV/0!</v>
      </c>
      <c r="N412" s="49"/>
      <c r="O412" s="238">
        <f t="shared" si="101"/>
        <v>0</v>
      </c>
      <c r="P412" s="5" t="e">
        <f t="shared" si="103"/>
        <v>#DIV/0!</v>
      </c>
      <c r="Q412" s="5" t="e">
        <f t="shared" si="103"/>
        <v>#DIV/0!</v>
      </c>
      <c r="R412" s="5" t="e">
        <f t="shared" si="103"/>
        <v>#DIV/0!</v>
      </c>
      <c r="S412" s="5" t="e">
        <f t="shared" si="102"/>
        <v>#DIV/0!</v>
      </c>
      <c r="T412" s="5" t="e">
        <f t="shared" si="102"/>
        <v>#DIV/0!</v>
      </c>
      <c r="U412" s="5" t="e">
        <f t="shared" si="102"/>
        <v>#DIV/0!</v>
      </c>
      <c r="V412" s="5" t="e">
        <f t="shared" si="102"/>
        <v>#DIV/0!</v>
      </c>
      <c r="W412" s="5" t="e">
        <f t="shared" si="102"/>
        <v>#DIV/0!</v>
      </c>
      <c r="X412" s="5" t="e">
        <f t="shared" si="102"/>
        <v>#DIV/0!</v>
      </c>
      <c r="Y412" s="5" t="e">
        <f t="shared" si="98"/>
        <v>#DIV/0!</v>
      </c>
      <c r="Z412" s="5" t="e">
        <f t="shared" si="99"/>
        <v>#DIV/0!</v>
      </c>
      <c r="AA412" s="5" t="e">
        <f t="shared" si="99"/>
        <v>#DIV/0!</v>
      </c>
      <c r="AM412" s="6"/>
      <c r="AN412" s="6"/>
    </row>
    <row r="413" spans="2:40" s="5" customFormat="1" ht="20.100000000000001" hidden="1" customHeight="1">
      <c r="B413" s="26"/>
      <c r="C413" s="27">
        <f>3.14/180*C412</f>
        <v>0</v>
      </c>
      <c r="D413" s="27">
        <f>3.14/180*D412</f>
        <v>0.57566666666666677</v>
      </c>
      <c r="E413" s="28"/>
      <c r="F413" s="28"/>
      <c r="G413" s="28"/>
      <c r="H413" s="28"/>
      <c r="I413" s="28"/>
      <c r="J413" s="28"/>
      <c r="K413" s="28">
        <f>(3.14/180)*K412</f>
        <v>0.57566666666666677</v>
      </c>
      <c r="L413" s="14"/>
      <c r="M413" s="14" t="e">
        <f t="shared" si="100"/>
        <v>#DIV/0!</v>
      </c>
      <c r="N413" s="49"/>
      <c r="O413" s="238"/>
      <c r="P413" s="5" t="e">
        <f t="shared" si="103"/>
        <v>#DIV/0!</v>
      </c>
      <c r="Q413" s="5" t="e">
        <f t="shared" si="103"/>
        <v>#DIV/0!</v>
      </c>
      <c r="R413" s="5" t="e">
        <f t="shared" si="103"/>
        <v>#DIV/0!</v>
      </c>
      <c r="S413" s="5" t="e">
        <f t="shared" si="102"/>
        <v>#DIV/0!</v>
      </c>
      <c r="T413" s="5" t="e">
        <f t="shared" si="102"/>
        <v>#DIV/0!</v>
      </c>
      <c r="U413" s="5" t="e">
        <f t="shared" si="102"/>
        <v>#DIV/0!</v>
      </c>
      <c r="V413" s="5" t="e">
        <f t="shared" si="102"/>
        <v>#DIV/0!</v>
      </c>
      <c r="W413" s="5" t="e">
        <f t="shared" si="102"/>
        <v>#DIV/0!</v>
      </c>
      <c r="X413" s="5" t="e">
        <f t="shared" si="102"/>
        <v>#DIV/0!</v>
      </c>
      <c r="Y413" s="5" t="e">
        <f t="shared" si="98"/>
        <v>#DIV/0!</v>
      </c>
      <c r="Z413" s="5" t="e">
        <f t="shared" si="99"/>
        <v>#DIV/0!</v>
      </c>
      <c r="AA413" s="5" t="e">
        <f t="shared" si="99"/>
        <v>#DIV/0!</v>
      </c>
      <c r="AM413" s="6"/>
      <c r="AN413" s="6"/>
    </row>
    <row r="414" spans="2:40" s="5" customFormat="1" ht="20.100000000000001" hidden="1" customHeight="1">
      <c r="B414" s="15"/>
      <c r="C414" s="13"/>
      <c r="D414" s="13"/>
      <c r="E414" s="13"/>
      <c r="F414" s="13"/>
      <c r="G414" s="13"/>
      <c r="H414" s="13"/>
      <c r="I414" s="13"/>
      <c r="J414" s="13"/>
      <c r="K414" s="15"/>
      <c r="L414" s="14"/>
      <c r="M414" s="14" t="e">
        <f t="shared" si="100"/>
        <v>#DIV/0!</v>
      </c>
      <c r="N414" s="49"/>
      <c r="O414" s="238"/>
      <c r="P414" s="5" t="e">
        <f t="shared" si="103"/>
        <v>#DIV/0!</v>
      </c>
      <c r="Q414" s="5" t="e">
        <f t="shared" si="103"/>
        <v>#DIV/0!</v>
      </c>
      <c r="R414" s="5" t="e">
        <f t="shared" si="103"/>
        <v>#DIV/0!</v>
      </c>
      <c r="S414" s="5" t="e">
        <f t="shared" si="102"/>
        <v>#DIV/0!</v>
      </c>
      <c r="T414" s="5" t="e">
        <f t="shared" si="102"/>
        <v>#DIV/0!</v>
      </c>
      <c r="U414" s="5" t="e">
        <f t="shared" si="102"/>
        <v>#DIV/0!</v>
      </c>
      <c r="V414" s="5" t="e">
        <f t="shared" si="102"/>
        <v>#DIV/0!</v>
      </c>
      <c r="W414" s="5" t="e">
        <f t="shared" si="102"/>
        <v>#DIV/0!</v>
      </c>
      <c r="X414" s="5" t="e">
        <f t="shared" si="102"/>
        <v>#DIV/0!</v>
      </c>
      <c r="Y414" s="5" t="e">
        <f t="shared" si="98"/>
        <v>#DIV/0!</v>
      </c>
      <c r="Z414" s="5" t="e">
        <f t="shared" si="99"/>
        <v>#DIV/0!</v>
      </c>
      <c r="AA414" s="5" t="e">
        <f t="shared" si="99"/>
        <v>#DIV/0!</v>
      </c>
      <c r="AM414" s="6"/>
      <c r="AN414" s="6"/>
    </row>
    <row r="415" spans="2:40" s="5" customFormat="1" ht="20.100000000000001" hidden="1" customHeight="1">
      <c r="B415" s="22" t="str">
        <f>+$B$11</f>
        <v xml:space="preserve"> Α' ΠΛΑΝΗΤΗΣ</v>
      </c>
      <c r="C415" s="15">
        <f>+$C$11</f>
        <v>0</v>
      </c>
      <c r="D415" s="13">
        <f>+D410+1</f>
        <v>34</v>
      </c>
      <c r="E415" s="15">
        <f>+(H415+I415)/2</f>
        <v>0</v>
      </c>
      <c r="F415" s="15">
        <f>+SQRT(E415*E415-G415*G415)</f>
        <v>0</v>
      </c>
      <c r="G415" s="15">
        <f>+(-H415+I415)/2</f>
        <v>0</v>
      </c>
      <c r="H415" s="15">
        <f>+$J$40</f>
        <v>0</v>
      </c>
      <c r="I415" s="15">
        <f>+$J$39</f>
        <v>0</v>
      </c>
      <c r="J415" s="15">
        <f>+$D$22</f>
        <v>0</v>
      </c>
      <c r="K415" s="15">
        <f>+ABS( C415-D415)</f>
        <v>34</v>
      </c>
      <c r="L415" s="15" t="e">
        <f>(+F415*F415/E415)/( 1- J415*COS(K416))</f>
        <v>#DIV/0!</v>
      </c>
      <c r="M415" s="14" t="e">
        <f t="shared" si="100"/>
        <v>#DIV/0!</v>
      </c>
      <c r="N415" s="49"/>
      <c r="O415" s="238">
        <f t="shared" si="101"/>
        <v>0</v>
      </c>
      <c r="P415" s="5" t="e">
        <f t="shared" si="103"/>
        <v>#DIV/0!</v>
      </c>
      <c r="Q415" s="5" t="e">
        <f t="shared" si="103"/>
        <v>#DIV/0!</v>
      </c>
      <c r="R415" s="5" t="e">
        <f t="shared" si="103"/>
        <v>#DIV/0!</v>
      </c>
      <c r="S415" s="5" t="e">
        <f t="shared" si="102"/>
        <v>#DIV/0!</v>
      </c>
      <c r="T415" s="5" t="e">
        <f t="shared" si="102"/>
        <v>#DIV/0!</v>
      </c>
      <c r="U415" s="5" t="e">
        <f t="shared" si="102"/>
        <v>#DIV/0!</v>
      </c>
      <c r="V415" s="5" t="e">
        <f t="shared" si="102"/>
        <v>#DIV/0!</v>
      </c>
      <c r="W415" s="5" t="e">
        <f t="shared" si="102"/>
        <v>#DIV/0!</v>
      </c>
      <c r="X415" s="5" t="e">
        <f t="shared" si="102"/>
        <v>#DIV/0!</v>
      </c>
      <c r="Y415" s="5" t="e">
        <f t="shared" si="98"/>
        <v>#DIV/0!</v>
      </c>
      <c r="Z415" s="5" t="e">
        <f t="shared" si="99"/>
        <v>#DIV/0!</v>
      </c>
      <c r="AA415" s="5" t="e">
        <f t="shared" si="99"/>
        <v>#DIV/0!</v>
      </c>
      <c r="AM415" s="6"/>
      <c r="AN415" s="6"/>
    </row>
    <row r="416" spans="2:40" s="5" customFormat="1" ht="20.100000000000001" hidden="1" customHeight="1">
      <c r="B416" s="23" t="s">
        <v>32</v>
      </c>
      <c r="C416" s="24">
        <f>3.14/180*C415</f>
        <v>0</v>
      </c>
      <c r="D416" s="24">
        <v>34</v>
      </c>
      <c r="E416" s="25"/>
      <c r="F416" s="25"/>
      <c r="G416" s="25"/>
      <c r="H416" s="25"/>
      <c r="I416" s="25"/>
      <c r="J416" s="25"/>
      <c r="K416" s="25">
        <f>(3.14/180)*K415</f>
        <v>0.59311111111111114</v>
      </c>
      <c r="L416" s="14"/>
      <c r="M416" s="14" t="e">
        <f t="shared" si="100"/>
        <v>#DIV/0!</v>
      </c>
      <c r="N416" s="49"/>
      <c r="O416" s="238" t="e">
        <f t="shared" si="101"/>
        <v>#DIV/0!</v>
      </c>
      <c r="P416" s="5" t="e">
        <f t="shared" si="103"/>
        <v>#DIV/0!</v>
      </c>
      <c r="Q416" s="5" t="e">
        <f t="shared" si="103"/>
        <v>#DIV/0!</v>
      </c>
      <c r="R416" s="5" t="e">
        <f t="shared" si="103"/>
        <v>#DIV/0!</v>
      </c>
      <c r="S416" s="5" t="e">
        <f t="shared" si="102"/>
        <v>#DIV/0!</v>
      </c>
      <c r="T416" s="5" t="e">
        <f t="shared" si="102"/>
        <v>#DIV/0!</v>
      </c>
      <c r="U416" s="5" t="e">
        <f t="shared" si="102"/>
        <v>#DIV/0!</v>
      </c>
      <c r="V416" s="5" t="e">
        <f t="shared" si="102"/>
        <v>#DIV/0!</v>
      </c>
      <c r="W416" s="5" t="e">
        <f t="shared" si="102"/>
        <v>#DIV/0!</v>
      </c>
      <c r="X416" s="5" t="e">
        <f t="shared" si="102"/>
        <v>#DIV/0!</v>
      </c>
      <c r="Y416" s="5" t="e">
        <f t="shared" si="98"/>
        <v>#DIV/0!</v>
      </c>
      <c r="Z416" s="5" t="e">
        <f t="shared" si="99"/>
        <v>#DIV/0!</v>
      </c>
      <c r="AA416" s="5" t="e">
        <f t="shared" si="99"/>
        <v>#DIV/0!</v>
      </c>
      <c r="AM416" s="6"/>
      <c r="AN416" s="6"/>
    </row>
    <row r="417" spans="2:40" s="5" customFormat="1" ht="20.100000000000001" hidden="1" customHeight="1">
      <c r="B417" s="22" t="str">
        <f>+$B$13</f>
        <v xml:space="preserve"> Β' ΠΛΑΝΗΤΗΣ</v>
      </c>
      <c r="C417" s="15">
        <f>+$C$13</f>
        <v>0</v>
      </c>
      <c r="D417" s="13">
        <f>+D412+1</f>
        <v>34</v>
      </c>
      <c r="E417" s="15">
        <f>+(H417+I417)/2</f>
        <v>0</v>
      </c>
      <c r="F417" s="15">
        <f>+SQRT(E417*E417-G417*G417)</f>
        <v>0</v>
      </c>
      <c r="G417" s="15">
        <f>+(-H417+I417)/2</f>
        <v>0</v>
      </c>
      <c r="H417" s="15">
        <f>+$J$42</f>
        <v>0</v>
      </c>
      <c r="I417" s="15">
        <f>+$J$41</f>
        <v>0</v>
      </c>
      <c r="J417" s="15">
        <f>+$D$24</f>
        <v>0</v>
      </c>
      <c r="K417" s="15">
        <f>+ABS( C417-D417)</f>
        <v>34</v>
      </c>
      <c r="L417" s="15" t="e">
        <f>+F417*F417/E417/( 1- J417*COS(K418))</f>
        <v>#DIV/0!</v>
      </c>
      <c r="M417" s="14" t="e">
        <f t="shared" si="100"/>
        <v>#DIV/0!</v>
      </c>
      <c r="N417" s="49"/>
      <c r="O417" s="238">
        <f t="shared" si="101"/>
        <v>0</v>
      </c>
      <c r="P417" s="5" t="e">
        <f t="shared" si="103"/>
        <v>#DIV/0!</v>
      </c>
      <c r="Q417" s="5" t="e">
        <f t="shared" si="103"/>
        <v>#DIV/0!</v>
      </c>
      <c r="R417" s="5" t="e">
        <f t="shared" si="103"/>
        <v>#DIV/0!</v>
      </c>
      <c r="S417" s="5" t="e">
        <f t="shared" si="102"/>
        <v>#DIV/0!</v>
      </c>
      <c r="T417" s="5" t="e">
        <f t="shared" si="102"/>
        <v>#DIV/0!</v>
      </c>
      <c r="U417" s="5" t="e">
        <f t="shared" si="102"/>
        <v>#DIV/0!</v>
      </c>
      <c r="V417" s="5" t="e">
        <f t="shared" si="102"/>
        <v>#DIV/0!</v>
      </c>
      <c r="W417" s="5" t="e">
        <f t="shared" si="102"/>
        <v>#DIV/0!</v>
      </c>
      <c r="X417" s="5" t="e">
        <f t="shared" si="102"/>
        <v>#DIV/0!</v>
      </c>
      <c r="Y417" s="5" t="e">
        <f t="shared" si="98"/>
        <v>#DIV/0!</v>
      </c>
      <c r="Z417" s="5" t="e">
        <f t="shared" si="99"/>
        <v>#DIV/0!</v>
      </c>
      <c r="AA417" s="5" t="e">
        <f t="shared" si="99"/>
        <v>#DIV/0!</v>
      </c>
      <c r="AM417" s="6"/>
      <c r="AN417" s="6"/>
    </row>
    <row r="418" spans="2:40" s="5" customFormat="1" ht="20.100000000000001" hidden="1" customHeight="1">
      <c r="B418" s="26"/>
      <c r="C418" s="27">
        <f>3.14/180*C417</f>
        <v>0</v>
      </c>
      <c r="D418" s="27">
        <f>3.14/180*D417</f>
        <v>0.59311111111111114</v>
      </c>
      <c r="E418" s="28"/>
      <c r="F418" s="28"/>
      <c r="G418" s="28"/>
      <c r="H418" s="28"/>
      <c r="I418" s="28"/>
      <c r="J418" s="28"/>
      <c r="K418" s="28">
        <f>(3.14/180)*K417</f>
        <v>0.59311111111111114</v>
      </c>
      <c r="L418" s="14"/>
      <c r="M418" s="14" t="e">
        <f t="shared" si="100"/>
        <v>#DIV/0!</v>
      </c>
      <c r="N418" s="49"/>
      <c r="O418" s="238"/>
      <c r="P418" s="5" t="e">
        <f t="shared" si="103"/>
        <v>#DIV/0!</v>
      </c>
      <c r="Q418" s="5" t="e">
        <f t="shared" si="103"/>
        <v>#DIV/0!</v>
      </c>
      <c r="R418" s="5" t="e">
        <f t="shared" si="103"/>
        <v>#DIV/0!</v>
      </c>
      <c r="S418" s="5" t="e">
        <f t="shared" si="102"/>
        <v>#DIV/0!</v>
      </c>
      <c r="T418" s="5" t="e">
        <f t="shared" si="102"/>
        <v>#DIV/0!</v>
      </c>
      <c r="U418" s="5" t="e">
        <f t="shared" si="102"/>
        <v>#DIV/0!</v>
      </c>
      <c r="V418" s="5" t="e">
        <f t="shared" si="102"/>
        <v>#DIV/0!</v>
      </c>
      <c r="W418" s="5" t="e">
        <f t="shared" si="102"/>
        <v>#DIV/0!</v>
      </c>
      <c r="X418" s="5" t="e">
        <f t="shared" si="102"/>
        <v>#DIV/0!</v>
      </c>
      <c r="Y418" s="5" t="e">
        <f t="shared" si="98"/>
        <v>#DIV/0!</v>
      </c>
      <c r="Z418" s="5" t="e">
        <f t="shared" si="99"/>
        <v>#DIV/0!</v>
      </c>
      <c r="AA418" s="5" t="e">
        <f t="shared" si="99"/>
        <v>#DIV/0!</v>
      </c>
      <c r="AM418" s="6"/>
      <c r="AN418" s="6"/>
    </row>
    <row r="419" spans="2:40" s="5" customFormat="1" ht="20.100000000000001" hidden="1" customHeight="1">
      <c r="B419" s="15"/>
      <c r="C419" s="13"/>
      <c r="D419" s="13"/>
      <c r="E419" s="13"/>
      <c r="F419" s="13"/>
      <c r="G419" s="13"/>
      <c r="H419" s="13"/>
      <c r="I419" s="13"/>
      <c r="J419" s="13"/>
      <c r="K419" s="15"/>
      <c r="L419" s="14"/>
      <c r="M419" s="14" t="e">
        <f t="shared" si="100"/>
        <v>#DIV/0!</v>
      </c>
      <c r="N419" s="49"/>
      <c r="O419" s="238"/>
      <c r="P419" s="5" t="e">
        <f t="shared" si="103"/>
        <v>#DIV/0!</v>
      </c>
      <c r="Q419" s="5" t="e">
        <f t="shared" si="103"/>
        <v>#DIV/0!</v>
      </c>
      <c r="R419" s="5" t="e">
        <f t="shared" si="103"/>
        <v>#DIV/0!</v>
      </c>
      <c r="S419" s="5" t="e">
        <f t="shared" si="102"/>
        <v>#DIV/0!</v>
      </c>
      <c r="T419" s="5" t="e">
        <f t="shared" si="102"/>
        <v>#DIV/0!</v>
      </c>
      <c r="U419" s="5" t="e">
        <f t="shared" si="102"/>
        <v>#DIV/0!</v>
      </c>
      <c r="V419" s="5" t="e">
        <f t="shared" si="102"/>
        <v>#DIV/0!</v>
      </c>
      <c r="W419" s="5" t="e">
        <f t="shared" si="102"/>
        <v>#DIV/0!</v>
      </c>
      <c r="X419" s="5" t="e">
        <f t="shared" si="102"/>
        <v>#DIV/0!</v>
      </c>
      <c r="Y419" s="5" t="e">
        <f t="shared" si="98"/>
        <v>#DIV/0!</v>
      </c>
      <c r="Z419" s="5" t="e">
        <f t="shared" si="99"/>
        <v>#DIV/0!</v>
      </c>
      <c r="AA419" s="5" t="e">
        <f t="shared" si="99"/>
        <v>#DIV/0!</v>
      </c>
      <c r="AM419" s="6"/>
      <c r="AN419" s="6"/>
    </row>
    <row r="420" spans="2:40" s="5" customFormat="1" ht="20.100000000000001" hidden="1" customHeight="1">
      <c r="B420" s="22" t="str">
        <f>+$B$11</f>
        <v xml:space="preserve"> Α' ΠΛΑΝΗΤΗΣ</v>
      </c>
      <c r="C420" s="15">
        <f>+$C$11</f>
        <v>0</v>
      </c>
      <c r="D420" s="13">
        <f>+D415+1</f>
        <v>35</v>
      </c>
      <c r="E420" s="15">
        <f>+(H420+I420)/2</f>
        <v>0</v>
      </c>
      <c r="F420" s="15">
        <f>+SQRT(E420*E420-G420*G420)</f>
        <v>0</v>
      </c>
      <c r="G420" s="15">
        <f>+(-H420+I420)/2</f>
        <v>0</v>
      </c>
      <c r="H420" s="15">
        <f>+$J$40</f>
        <v>0</v>
      </c>
      <c r="I420" s="15">
        <f>+$J$39</f>
        <v>0</v>
      </c>
      <c r="J420" s="15">
        <f>+$D$22</f>
        <v>0</v>
      </c>
      <c r="K420" s="15">
        <f>+ABS( C420-D420)</f>
        <v>35</v>
      </c>
      <c r="L420" s="15" t="e">
        <f>(+F420*F420/E420)/( 1- J420*COS(K421))</f>
        <v>#DIV/0!</v>
      </c>
      <c r="M420" s="14" t="e">
        <f t="shared" si="100"/>
        <v>#DIV/0!</v>
      </c>
      <c r="N420" s="49"/>
      <c r="O420" s="238">
        <f t="shared" si="101"/>
        <v>0</v>
      </c>
      <c r="P420" s="5" t="e">
        <f t="shared" si="103"/>
        <v>#DIV/0!</v>
      </c>
      <c r="Q420" s="5" t="e">
        <f t="shared" si="103"/>
        <v>#DIV/0!</v>
      </c>
      <c r="R420" s="5" t="e">
        <f t="shared" si="103"/>
        <v>#DIV/0!</v>
      </c>
      <c r="S420" s="5" t="e">
        <f t="shared" si="102"/>
        <v>#DIV/0!</v>
      </c>
      <c r="T420" s="5" t="e">
        <f t="shared" si="102"/>
        <v>#DIV/0!</v>
      </c>
      <c r="U420" s="5" t="e">
        <f t="shared" si="102"/>
        <v>#DIV/0!</v>
      </c>
      <c r="V420" s="5" t="e">
        <f t="shared" si="102"/>
        <v>#DIV/0!</v>
      </c>
      <c r="W420" s="5" t="e">
        <f t="shared" si="102"/>
        <v>#DIV/0!</v>
      </c>
      <c r="X420" s="5" t="e">
        <f t="shared" si="102"/>
        <v>#DIV/0!</v>
      </c>
      <c r="Y420" s="5" t="e">
        <f t="shared" si="98"/>
        <v>#DIV/0!</v>
      </c>
      <c r="Z420" s="5" t="e">
        <f t="shared" si="99"/>
        <v>#DIV/0!</v>
      </c>
      <c r="AA420" s="5" t="e">
        <f t="shared" si="99"/>
        <v>#DIV/0!</v>
      </c>
      <c r="AM420" s="6"/>
      <c r="AN420" s="6"/>
    </row>
    <row r="421" spans="2:40" s="5" customFormat="1" ht="20.100000000000001" hidden="1" customHeight="1">
      <c r="B421" s="23" t="s">
        <v>32</v>
      </c>
      <c r="C421" s="24">
        <f>3.14/180*C420</f>
        <v>0</v>
      </c>
      <c r="D421" s="24">
        <v>35</v>
      </c>
      <c r="E421" s="25"/>
      <c r="F421" s="25"/>
      <c r="G421" s="25"/>
      <c r="H421" s="25"/>
      <c r="I421" s="25"/>
      <c r="J421" s="25"/>
      <c r="K421" s="25">
        <f>(3.14/180)*K420</f>
        <v>0.61055555555555563</v>
      </c>
      <c r="L421" s="14"/>
      <c r="M421" s="14" t="e">
        <f t="shared" si="100"/>
        <v>#DIV/0!</v>
      </c>
      <c r="N421" s="49"/>
      <c r="O421" s="238" t="e">
        <f t="shared" si="101"/>
        <v>#DIV/0!</v>
      </c>
      <c r="P421" s="5" t="e">
        <f t="shared" si="103"/>
        <v>#DIV/0!</v>
      </c>
      <c r="Q421" s="5" t="e">
        <f t="shared" si="103"/>
        <v>#DIV/0!</v>
      </c>
      <c r="R421" s="5" t="e">
        <f t="shared" si="103"/>
        <v>#DIV/0!</v>
      </c>
      <c r="S421" s="5" t="e">
        <f t="shared" si="102"/>
        <v>#DIV/0!</v>
      </c>
      <c r="T421" s="5" t="e">
        <f t="shared" si="102"/>
        <v>#DIV/0!</v>
      </c>
      <c r="U421" s="5" t="e">
        <f t="shared" si="102"/>
        <v>#DIV/0!</v>
      </c>
      <c r="V421" s="5" t="e">
        <f t="shared" si="102"/>
        <v>#DIV/0!</v>
      </c>
      <c r="W421" s="5" t="e">
        <f t="shared" si="102"/>
        <v>#DIV/0!</v>
      </c>
      <c r="X421" s="5" t="e">
        <f t="shared" si="102"/>
        <v>#DIV/0!</v>
      </c>
      <c r="Y421" s="5" t="e">
        <f t="shared" si="98"/>
        <v>#DIV/0!</v>
      </c>
      <c r="Z421" s="5" t="e">
        <f t="shared" si="99"/>
        <v>#DIV/0!</v>
      </c>
      <c r="AA421" s="5" t="e">
        <f t="shared" si="99"/>
        <v>#DIV/0!</v>
      </c>
      <c r="AM421" s="6"/>
      <c r="AN421" s="6"/>
    </row>
    <row r="422" spans="2:40" s="5" customFormat="1" ht="20.100000000000001" hidden="1" customHeight="1">
      <c r="B422" s="22" t="str">
        <f>+$B$13</f>
        <v xml:space="preserve"> Β' ΠΛΑΝΗΤΗΣ</v>
      </c>
      <c r="C422" s="15">
        <f>+$C$13</f>
        <v>0</v>
      </c>
      <c r="D422" s="13">
        <f>+D417+1</f>
        <v>35</v>
      </c>
      <c r="E422" s="15">
        <f>+(H422+I422)/2</f>
        <v>0</v>
      </c>
      <c r="F422" s="15">
        <f>+SQRT(E422*E422-G422*G422)</f>
        <v>0</v>
      </c>
      <c r="G422" s="15">
        <f>+(-H422+I422)/2</f>
        <v>0</v>
      </c>
      <c r="H422" s="15">
        <f>+$J$42</f>
        <v>0</v>
      </c>
      <c r="I422" s="15">
        <f>+$J$41</f>
        <v>0</v>
      </c>
      <c r="J422" s="15">
        <f>+$D$24</f>
        <v>0</v>
      </c>
      <c r="K422" s="15">
        <f>+ABS( C422-D422)</f>
        <v>35</v>
      </c>
      <c r="L422" s="15" t="e">
        <f>+F422*F422/E422/( 1- J422*COS(K423))</f>
        <v>#DIV/0!</v>
      </c>
      <c r="M422" s="14" t="e">
        <f t="shared" si="100"/>
        <v>#DIV/0!</v>
      </c>
      <c r="N422" s="49"/>
      <c r="O422" s="238">
        <f t="shared" si="101"/>
        <v>0</v>
      </c>
      <c r="P422" s="5" t="e">
        <f t="shared" si="103"/>
        <v>#DIV/0!</v>
      </c>
      <c r="Q422" s="5" t="e">
        <f t="shared" si="103"/>
        <v>#DIV/0!</v>
      </c>
      <c r="R422" s="5" t="e">
        <f t="shared" si="103"/>
        <v>#DIV/0!</v>
      </c>
      <c r="S422" s="5" t="e">
        <f t="shared" si="102"/>
        <v>#DIV/0!</v>
      </c>
      <c r="T422" s="5" t="e">
        <f t="shared" si="102"/>
        <v>#DIV/0!</v>
      </c>
      <c r="U422" s="5" t="e">
        <f t="shared" si="102"/>
        <v>#DIV/0!</v>
      </c>
      <c r="V422" s="5" t="e">
        <f t="shared" si="102"/>
        <v>#DIV/0!</v>
      </c>
      <c r="W422" s="5" t="e">
        <f t="shared" si="102"/>
        <v>#DIV/0!</v>
      </c>
      <c r="X422" s="5" t="e">
        <f t="shared" si="102"/>
        <v>#DIV/0!</v>
      </c>
      <c r="Y422" s="5" t="e">
        <f t="shared" si="98"/>
        <v>#DIV/0!</v>
      </c>
      <c r="Z422" s="5" t="e">
        <f t="shared" si="99"/>
        <v>#DIV/0!</v>
      </c>
      <c r="AA422" s="5" t="e">
        <f t="shared" si="99"/>
        <v>#DIV/0!</v>
      </c>
      <c r="AM422" s="6"/>
      <c r="AN422" s="6"/>
    </row>
    <row r="423" spans="2:40" s="5" customFormat="1" ht="20.100000000000001" hidden="1" customHeight="1">
      <c r="B423" s="26"/>
      <c r="C423" s="27">
        <f>3.14/180*C422</f>
        <v>0</v>
      </c>
      <c r="D423" s="27">
        <f>3.14/180*D422</f>
        <v>0.61055555555555563</v>
      </c>
      <c r="E423" s="28"/>
      <c r="F423" s="28"/>
      <c r="G423" s="28"/>
      <c r="H423" s="28"/>
      <c r="I423" s="28"/>
      <c r="J423" s="28"/>
      <c r="K423" s="28">
        <f>(3.14/180)*K422</f>
        <v>0.61055555555555563</v>
      </c>
      <c r="L423" s="14"/>
      <c r="M423" s="14" t="e">
        <f t="shared" si="100"/>
        <v>#DIV/0!</v>
      </c>
      <c r="N423" s="49"/>
      <c r="O423" s="238"/>
      <c r="P423" s="5" t="e">
        <f t="shared" si="103"/>
        <v>#DIV/0!</v>
      </c>
      <c r="Q423" s="5" t="e">
        <f t="shared" si="103"/>
        <v>#DIV/0!</v>
      </c>
      <c r="R423" s="5" t="e">
        <f t="shared" si="103"/>
        <v>#DIV/0!</v>
      </c>
      <c r="S423" s="5" t="e">
        <f t="shared" si="102"/>
        <v>#DIV/0!</v>
      </c>
      <c r="T423" s="5" t="e">
        <f t="shared" si="102"/>
        <v>#DIV/0!</v>
      </c>
      <c r="U423" s="5" t="e">
        <f t="shared" si="102"/>
        <v>#DIV/0!</v>
      </c>
      <c r="V423" s="5" t="e">
        <f t="shared" si="102"/>
        <v>#DIV/0!</v>
      </c>
      <c r="W423" s="5" t="e">
        <f t="shared" si="102"/>
        <v>#DIV/0!</v>
      </c>
      <c r="X423" s="5" t="e">
        <f t="shared" si="102"/>
        <v>#DIV/0!</v>
      </c>
      <c r="Y423" s="5" t="e">
        <f t="shared" si="98"/>
        <v>#DIV/0!</v>
      </c>
      <c r="Z423" s="5" t="e">
        <f t="shared" si="99"/>
        <v>#DIV/0!</v>
      </c>
      <c r="AA423" s="5" t="e">
        <f t="shared" si="99"/>
        <v>#DIV/0!</v>
      </c>
      <c r="AM423" s="6"/>
      <c r="AN423" s="6"/>
    </row>
    <row r="424" spans="2:40" s="5" customFormat="1" ht="20.100000000000001" hidden="1" customHeight="1">
      <c r="B424" s="15"/>
      <c r="C424" s="13"/>
      <c r="D424" s="13"/>
      <c r="E424" s="13"/>
      <c r="F424" s="13"/>
      <c r="G424" s="13"/>
      <c r="H424" s="13"/>
      <c r="I424" s="13"/>
      <c r="J424" s="13"/>
      <c r="K424" s="15"/>
      <c r="L424" s="14"/>
      <c r="M424" s="14" t="e">
        <f t="shared" si="100"/>
        <v>#DIV/0!</v>
      </c>
      <c r="N424" s="49"/>
      <c r="O424" s="238"/>
      <c r="P424" s="5" t="e">
        <f t="shared" si="103"/>
        <v>#DIV/0!</v>
      </c>
      <c r="Q424" s="5" t="e">
        <f t="shared" si="103"/>
        <v>#DIV/0!</v>
      </c>
      <c r="R424" s="5" t="e">
        <f t="shared" si="103"/>
        <v>#DIV/0!</v>
      </c>
      <c r="S424" s="5" t="e">
        <f t="shared" si="102"/>
        <v>#DIV/0!</v>
      </c>
      <c r="T424" s="5" t="e">
        <f t="shared" si="102"/>
        <v>#DIV/0!</v>
      </c>
      <c r="U424" s="5" t="e">
        <f t="shared" si="102"/>
        <v>#DIV/0!</v>
      </c>
      <c r="V424" s="5" t="e">
        <f t="shared" si="102"/>
        <v>#DIV/0!</v>
      </c>
      <c r="W424" s="5" t="e">
        <f t="shared" si="102"/>
        <v>#DIV/0!</v>
      </c>
      <c r="X424" s="5" t="e">
        <f t="shared" si="102"/>
        <v>#DIV/0!</v>
      </c>
      <c r="Y424" s="5" t="e">
        <f t="shared" si="98"/>
        <v>#DIV/0!</v>
      </c>
      <c r="Z424" s="5" t="e">
        <f t="shared" si="99"/>
        <v>#DIV/0!</v>
      </c>
      <c r="AA424" s="5" t="e">
        <f t="shared" si="99"/>
        <v>#DIV/0!</v>
      </c>
      <c r="AM424" s="6"/>
      <c r="AN424" s="6"/>
    </row>
    <row r="425" spans="2:40" s="5" customFormat="1" ht="20.100000000000001" hidden="1" customHeight="1">
      <c r="B425" s="22" t="str">
        <f>+$B$11</f>
        <v xml:space="preserve"> Α' ΠΛΑΝΗΤΗΣ</v>
      </c>
      <c r="C425" s="15">
        <f>+$C$11</f>
        <v>0</v>
      </c>
      <c r="D425" s="13">
        <f>+D420+1</f>
        <v>36</v>
      </c>
      <c r="E425" s="15">
        <f>+(H425+I425)/2</f>
        <v>0</v>
      </c>
      <c r="F425" s="15">
        <f>+SQRT(E425*E425-G425*G425)</f>
        <v>0</v>
      </c>
      <c r="G425" s="15">
        <f>+(-H425+I425)/2</f>
        <v>0</v>
      </c>
      <c r="H425" s="15">
        <f>+$J$40</f>
        <v>0</v>
      </c>
      <c r="I425" s="15">
        <f>+$J$39</f>
        <v>0</v>
      </c>
      <c r="J425" s="15">
        <f>+$D$22</f>
        <v>0</v>
      </c>
      <c r="K425" s="15">
        <f>+ABS( C425-D425)</f>
        <v>36</v>
      </c>
      <c r="L425" s="15" t="e">
        <f>(+F425*F425/E425)/( 1- J425*COS(K426))</f>
        <v>#DIV/0!</v>
      </c>
      <c r="M425" s="14" t="e">
        <f t="shared" si="100"/>
        <v>#DIV/0!</v>
      </c>
      <c r="N425" s="49"/>
      <c r="O425" s="238">
        <f t="shared" si="101"/>
        <v>0</v>
      </c>
      <c r="P425" s="5" t="e">
        <f t="shared" si="103"/>
        <v>#DIV/0!</v>
      </c>
      <c r="Q425" s="5" t="e">
        <f t="shared" si="103"/>
        <v>#DIV/0!</v>
      </c>
      <c r="R425" s="5" t="e">
        <f t="shared" si="103"/>
        <v>#DIV/0!</v>
      </c>
      <c r="S425" s="5" t="e">
        <f t="shared" si="102"/>
        <v>#DIV/0!</v>
      </c>
      <c r="T425" s="5" t="e">
        <f t="shared" si="102"/>
        <v>#DIV/0!</v>
      </c>
      <c r="U425" s="5" t="e">
        <f t="shared" si="102"/>
        <v>#DIV/0!</v>
      </c>
      <c r="V425" s="5" t="e">
        <f t="shared" si="102"/>
        <v>#DIV/0!</v>
      </c>
      <c r="W425" s="5" t="e">
        <f t="shared" si="102"/>
        <v>#DIV/0!</v>
      </c>
      <c r="X425" s="5" t="e">
        <f t="shared" si="102"/>
        <v>#DIV/0!</v>
      </c>
      <c r="Y425" s="5" t="e">
        <f t="shared" si="98"/>
        <v>#DIV/0!</v>
      </c>
      <c r="Z425" s="5" t="e">
        <f t="shared" si="99"/>
        <v>#DIV/0!</v>
      </c>
      <c r="AA425" s="5" t="e">
        <f t="shared" si="99"/>
        <v>#DIV/0!</v>
      </c>
      <c r="AM425" s="6"/>
      <c r="AN425" s="6"/>
    </row>
    <row r="426" spans="2:40" s="5" customFormat="1" ht="20.100000000000001" hidden="1" customHeight="1">
      <c r="B426" s="23" t="s">
        <v>32</v>
      </c>
      <c r="C426" s="24">
        <f>3.14/180*C425</f>
        <v>0</v>
      </c>
      <c r="D426" s="24">
        <v>36</v>
      </c>
      <c r="E426" s="25"/>
      <c r="F426" s="25"/>
      <c r="G426" s="25"/>
      <c r="H426" s="25"/>
      <c r="I426" s="25"/>
      <c r="J426" s="25"/>
      <c r="K426" s="25">
        <f>(3.14/180)*K425</f>
        <v>0.62800000000000011</v>
      </c>
      <c r="L426" s="14"/>
      <c r="M426" s="14" t="e">
        <f t="shared" si="100"/>
        <v>#DIV/0!</v>
      </c>
      <c r="N426" s="49"/>
      <c r="O426" s="238" t="e">
        <f t="shared" si="101"/>
        <v>#DIV/0!</v>
      </c>
      <c r="P426" s="5" t="e">
        <f t="shared" si="103"/>
        <v>#DIV/0!</v>
      </c>
      <c r="Q426" s="5" t="e">
        <f t="shared" si="103"/>
        <v>#DIV/0!</v>
      </c>
      <c r="R426" s="5" t="e">
        <f t="shared" si="103"/>
        <v>#DIV/0!</v>
      </c>
      <c r="S426" s="5" t="e">
        <f t="shared" si="102"/>
        <v>#DIV/0!</v>
      </c>
      <c r="T426" s="5" t="e">
        <f t="shared" si="102"/>
        <v>#DIV/0!</v>
      </c>
      <c r="U426" s="5" t="e">
        <f t="shared" si="102"/>
        <v>#DIV/0!</v>
      </c>
      <c r="V426" s="5" t="e">
        <f t="shared" si="102"/>
        <v>#DIV/0!</v>
      </c>
      <c r="W426" s="5" t="e">
        <f t="shared" si="102"/>
        <v>#DIV/0!</v>
      </c>
      <c r="X426" s="5" t="e">
        <f t="shared" si="102"/>
        <v>#DIV/0!</v>
      </c>
      <c r="Y426" s="5" t="e">
        <f t="shared" si="98"/>
        <v>#DIV/0!</v>
      </c>
      <c r="Z426" s="5" t="e">
        <f t="shared" si="99"/>
        <v>#DIV/0!</v>
      </c>
      <c r="AA426" s="5" t="e">
        <f t="shared" si="99"/>
        <v>#DIV/0!</v>
      </c>
      <c r="AM426" s="6"/>
      <c r="AN426" s="6"/>
    </row>
    <row r="427" spans="2:40" s="5" customFormat="1" ht="20.100000000000001" hidden="1" customHeight="1">
      <c r="B427" s="22" t="str">
        <f>+$B$13</f>
        <v xml:space="preserve"> Β' ΠΛΑΝΗΤΗΣ</v>
      </c>
      <c r="C427" s="15">
        <f>+$C$13</f>
        <v>0</v>
      </c>
      <c r="D427" s="13">
        <f>+D422+1</f>
        <v>36</v>
      </c>
      <c r="E427" s="15">
        <f>+(H427+I427)/2</f>
        <v>0</v>
      </c>
      <c r="F427" s="15">
        <f>+SQRT(E427*E427-G427*G427)</f>
        <v>0</v>
      </c>
      <c r="G427" s="15">
        <f>+(-H427+I427)/2</f>
        <v>0</v>
      </c>
      <c r="H427" s="15">
        <f>+$J$42</f>
        <v>0</v>
      </c>
      <c r="I427" s="15">
        <f>+$J$41</f>
        <v>0</v>
      </c>
      <c r="J427" s="15">
        <f>+$D$24</f>
        <v>0</v>
      </c>
      <c r="K427" s="15">
        <f>+ABS( C427-D427)</f>
        <v>36</v>
      </c>
      <c r="L427" s="15" t="e">
        <f>+F427*F427/E427/( 1- J427*COS(K428))</f>
        <v>#DIV/0!</v>
      </c>
      <c r="M427" s="14" t="e">
        <f t="shared" si="100"/>
        <v>#DIV/0!</v>
      </c>
      <c r="N427" s="49"/>
      <c r="O427" s="238">
        <f t="shared" si="101"/>
        <v>0</v>
      </c>
      <c r="P427" s="5" t="e">
        <f t="shared" si="103"/>
        <v>#DIV/0!</v>
      </c>
      <c r="Q427" s="5" t="e">
        <f t="shared" si="103"/>
        <v>#DIV/0!</v>
      </c>
      <c r="R427" s="5" t="e">
        <f t="shared" si="103"/>
        <v>#DIV/0!</v>
      </c>
      <c r="S427" s="5" t="e">
        <f t="shared" si="102"/>
        <v>#DIV/0!</v>
      </c>
      <c r="T427" s="5" t="e">
        <f t="shared" si="102"/>
        <v>#DIV/0!</v>
      </c>
      <c r="U427" s="5" t="e">
        <f t="shared" si="102"/>
        <v>#DIV/0!</v>
      </c>
      <c r="V427" s="5" t="e">
        <f t="shared" si="102"/>
        <v>#DIV/0!</v>
      </c>
      <c r="W427" s="5" t="e">
        <f t="shared" si="102"/>
        <v>#DIV/0!</v>
      </c>
      <c r="X427" s="5" t="e">
        <f t="shared" si="102"/>
        <v>#DIV/0!</v>
      </c>
      <c r="Y427" s="5" t="e">
        <f t="shared" si="98"/>
        <v>#DIV/0!</v>
      </c>
      <c r="Z427" s="5" t="e">
        <f t="shared" si="99"/>
        <v>#DIV/0!</v>
      </c>
      <c r="AA427" s="5" t="e">
        <f t="shared" si="99"/>
        <v>#DIV/0!</v>
      </c>
      <c r="AM427" s="6"/>
      <c r="AN427" s="6"/>
    </row>
    <row r="428" spans="2:40" s="5" customFormat="1" ht="20.100000000000001" hidden="1" customHeight="1">
      <c r="B428" s="26"/>
      <c r="C428" s="27">
        <f>3.14/180*C427</f>
        <v>0</v>
      </c>
      <c r="D428" s="27">
        <f>3.14/180*D427</f>
        <v>0.62800000000000011</v>
      </c>
      <c r="E428" s="28"/>
      <c r="F428" s="28"/>
      <c r="G428" s="28"/>
      <c r="H428" s="28"/>
      <c r="I428" s="28"/>
      <c r="J428" s="28"/>
      <c r="K428" s="28">
        <f>(3.14/180)*K427</f>
        <v>0.62800000000000011</v>
      </c>
      <c r="L428" s="14"/>
      <c r="M428" s="14" t="e">
        <f t="shared" si="100"/>
        <v>#DIV/0!</v>
      </c>
      <c r="N428" s="49"/>
      <c r="O428" s="238"/>
      <c r="P428" s="5" t="e">
        <f t="shared" si="103"/>
        <v>#DIV/0!</v>
      </c>
      <c r="Q428" s="5" t="e">
        <f t="shared" si="103"/>
        <v>#DIV/0!</v>
      </c>
      <c r="R428" s="5" t="e">
        <f t="shared" si="103"/>
        <v>#DIV/0!</v>
      </c>
      <c r="S428" s="5" t="e">
        <f t="shared" si="102"/>
        <v>#DIV/0!</v>
      </c>
      <c r="T428" s="5" t="e">
        <f t="shared" si="102"/>
        <v>#DIV/0!</v>
      </c>
      <c r="U428" s="5" t="e">
        <f t="shared" si="102"/>
        <v>#DIV/0!</v>
      </c>
      <c r="V428" s="5" t="e">
        <f t="shared" si="102"/>
        <v>#DIV/0!</v>
      </c>
      <c r="W428" s="5" t="e">
        <f t="shared" si="102"/>
        <v>#DIV/0!</v>
      </c>
      <c r="X428" s="5" t="e">
        <f t="shared" si="102"/>
        <v>#DIV/0!</v>
      </c>
      <c r="Y428" s="5" t="e">
        <f t="shared" si="98"/>
        <v>#DIV/0!</v>
      </c>
      <c r="Z428" s="5" t="e">
        <f t="shared" si="99"/>
        <v>#DIV/0!</v>
      </c>
      <c r="AA428" s="5" t="e">
        <f t="shared" si="99"/>
        <v>#DIV/0!</v>
      </c>
      <c r="AM428" s="6"/>
      <c r="AN428" s="6"/>
    </row>
    <row r="429" spans="2:40" s="5" customFormat="1" ht="20.100000000000001" hidden="1" customHeight="1">
      <c r="B429" s="15"/>
      <c r="C429" s="13"/>
      <c r="D429" s="13"/>
      <c r="E429" s="13"/>
      <c r="F429" s="13"/>
      <c r="G429" s="13"/>
      <c r="H429" s="13"/>
      <c r="I429" s="13"/>
      <c r="J429" s="13"/>
      <c r="K429" s="15"/>
      <c r="L429" s="14"/>
      <c r="M429" s="14" t="e">
        <f t="shared" si="100"/>
        <v>#DIV/0!</v>
      </c>
      <c r="N429" s="49"/>
      <c r="O429" s="238"/>
      <c r="P429" s="5" t="e">
        <f t="shared" si="103"/>
        <v>#DIV/0!</v>
      </c>
      <c r="Q429" s="5" t="e">
        <f t="shared" si="103"/>
        <v>#DIV/0!</v>
      </c>
      <c r="R429" s="5" t="e">
        <f t="shared" si="103"/>
        <v>#DIV/0!</v>
      </c>
      <c r="S429" s="5" t="e">
        <f t="shared" si="102"/>
        <v>#DIV/0!</v>
      </c>
      <c r="T429" s="5" t="e">
        <f t="shared" si="102"/>
        <v>#DIV/0!</v>
      </c>
      <c r="U429" s="5" t="e">
        <f t="shared" si="102"/>
        <v>#DIV/0!</v>
      </c>
      <c r="V429" s="5" t="e">
        <f t="shared" si="102"/>
        <v>#DIV/0!</v>
      </c>
      <c r="W429" s="5" t="e">
        <f t="shared" si="102"/>
        <v>#DIV/0!</v>
      </c>
      <c r="X429" s="5" t="e">
        <f t="shared" si="102"/>
        <v>#DIV/0!</v>
      </c>
      <c r="Y429" s="5" t="e">
        <f t="shared" ref="Y429:Y492" si="104">IF(AND(K429=MIN($B429:$M429),K429=MIN($O$176:$O$234)),AK428,0)</f>
        <v>#DIV/0!</v>
      </c>
      <c r="Z429" s="5" t="e">
        <f t="shared" ref="Z429:AA492" si="105">IF(AND(L429=MIN($B429:$M429),L429=MIN($O$176:$O$234)),AL428,0)</f>
        <v>#DIV/0!</v>
      </c>
      <c r="AA429" s="5" t="e">
        <f t="shared" si="105"/>
        <v>#DIV/0!</v>
      </c>
      <c r="AM429" s="6"/>
      <c r="AN429" s="6"/>
    </row>
    <row r="430" spans="2:40" s="5" customFormat="1" ht="20.100000000000001" hidden="1" customHeight="1">
      <c r="B430" s="22" t="str">
        <f>+$B$11</f>
        <v xml:space="preserve"> Α' ΠΛΑΝΗΤΗΣ</v>
      </c>
      <c r="C430" s="15">
        <f>+$C$11</f>
        <v>0</v>
      </c>
      <c r="D430" s="13">
        <f>+D425+1</f>
        <v>37</v>
      </c>
      <c r="E430" s="15">
        <f>+(H430+I430)/2</f>
        <v>0</v>
      </c>
      <c r="F430" s="15">
        <f>+SQRT(E430*E430-G430*G430)</f>
        <v>0</v>
      </c>
      <c r="G430" s="15">
        <f>+(-H430+I430)/2</f>
        <v>0</v>
      </c>
      <c r="H430" s="15">
        <f>+$J$40</f>
        <v>0</v>
      </c>
      <c r="I430" s="15">
        <f>+$J$39</f>
        <v>0</v>
      </c>
      <c r="J430" s="15">
        <f>+$D$22</f>
        <v>0</v>
      </c>
      <c r="K430" s="15">
        <f>+ABS( C430-D430)</f>
        <v>37</v>
      </c>
      <c r="L430" s="15" t="e">
        <f>(+F430*F430/E430)/( 1- J430*COS(K431))</f>
        <v>#DIV/0!</v>
      </c>
      <c r="M430" s="14" t="e">
        <f t="shared" si="100"/>
        <v>#DIV/0!</v>
      </c>
      <c r="N430" s="49"/>
      <c r="O430" s="238">
        <f t="shared" si="101"/>
        <v>0</v>
      </c>
      <c r="P430" s="5" t="e">
        <f t="shared" si="103"/>
        <v>#DIV/0!</v>
      </c>
      <c r="Q430" s="5" t="e">
        <f t="shared" si="103"/>
        <v>#DIV/0!</v>
      </c>
      <c r="R430" s="5" t="e">
        <f t="shared" si="103"/>
        <v>#DIV/0!</v>
      </c>
      <c r="S430" s="5" t="e">
        <f t="shared" si="102"/>
        <v>#DIV/0!</v>
      </c>
      <c r="T430" s="5" t="e">
        <f t="shared" si="102"/>
        <v>#DIV/0!</v>
      </c>
      <c r="U430" s="5" t="e">
        <f t="shared" si="102"/>
        <v>#DIV/0!</v>
      </c>
      <c r="V430" s="5" t="e">
        <f t="shared" si="102"/>
        <v>#DIV/0!</v>
      </c>
      <c r="W430" s="5" t="e">
        <f t="shared" si="102"/>
        <v>#DIV/0!</v>
      </c>
      <c r="X430" s="5" t="e">
        <f t="shared" si="102"/>
        <v>#DIV/0!</v>
      </c>
      <c r="Y430" s="5" t="e">
        <f t="shared" si="104"/>
        <v>#DIV/0!</v>
      </c>
      <c r="Z430" s="5" t="e">
        <f t="shared" si="105"/>
        <v>#DIV/0!</v>
      </c>
      <c r="AA430" s="5" t="e">
        <f t="shared" si="105"/>
        <v>#DIV/0!</v>
      </c>
      <c r="AM430" s="6"/>
      <c r="AN430" s="6"/>
    </row>
    <row r="431" spans="2:40" s="5" customFormat="1" ht="20.100000000000001" hidden="1" customHeight="1">
      <c r="B431" s="23" t="s">
        <v>32</v>
      </c>
      <c r="C431" s="24">
        <f>3.14/180*C430</f>
        <v>0</v>
      </c>
      <c r="D431" s="24">
        <v>37</v>
      </c>
      <c r="E431" s="25"/>
      <c r="F431" s="25"/>
      <c r="G431" s="25"/>
      <c r="H431" s="25"/>
      <c r="I431" s="25"/>
      <c r="J431" s="25"/>
      <c r="K431" s="25">
        <f>(3.14/180)*K430</f>
        <v>0.64544444444444449</v>
      </c>
      <c r="L431" s="14"/>
      <c r="M431" s="14" t="e">
        <f t="shared" si="100"/>
        <v>#DIV/0!</v>
      </c>
      <c r="N431" s="49"/>
      <c r="O431" s="238" t="e">
        <f t="shared" si="101"/>
        <v>#DIV/0!</v>
      </c>
      <c r="P431" s="5" t="e">
        <f t="shared" si="103"/>
        <v>#DIV/0!</v>
      </c>
      <c r="Q431" s="5" t="e">
        <f t="shared" si="103"/>
        <v>#DIV/0!</v>
      </c>
      <c r="R431" s="5" t="e">
        <f t="shared" si="103"/>
        <v>#DIV/0!</v>
      </c>
      <c r="S431" s="5" t="e">
        <f t="shared" si="102"/>
        <v>#DIV/0!</v>
      </c>
      <c r="T431" s="5" t="e">
        <f t="shared" si="102"/>
        <v>#DIV/0!</v>
      </c>
      <c r="U431" s="5" t="e">
        <f t="shared" si="102"/>
        <v>#DIV/0!</v>
      </c>
      <c r="V431" s="5" t="e">
        <f t="shared" si="102"/>
        <v>#DIV/0!</v>
      </c>
      <c r="W431" s="5" t="e">
        <f t="shared" si="102"/>
        <v>#DIV/0!</v>
      </c>
      <c r="X431" s="5" t="e">
        <f t="shared" si="102"/>
        <v>#DIV/0!</v>
      </c>
      <c r="Y431" s="5" t="e">
        <f t="shared" si="104"/>
        <v>#DIV/0!</v>
      </c>
      <c r="Z431" s="5" t="e">
        <f t="shared" si="105"/>
        <v>#DIV/0!</v>
      </c>
      <c r="AA431" s="5" t="e">
        <f t="shared" si="105"/>
        <v>#DIV/0!</v>
      </c>
      <c r="AM431" s="6"/>
      <c r="AN431" s="6"/>
    </row>
    <row r="432" spans="2:40" s="5" customFormat="1" ht="20.100000000000001" hidden="1" customHeight="1">
      <c r="B432" s="22" t="str">
        <f>+$B$13</f>
        <v xml:space="preserve"> Β' ΠΛΑΝΗΤΗΣ</v>
      </c>
      <c r="C432" s="15">
        <f>+$C$13</f>
        <v>0</v>
      </c>
      <c r="D432" s="13">
        <f>+D427+1</f>
        <v>37</v>
      </c>
      <c r="E432" s="15">
        <f>+(H432+I432)/2</f>
        <v>0</v>
      </c>
      <c r="F432" s="15">
        <f>+SQRT(E432*E432-G432*G432)</f>
        <v>0</v>
      </c>
      <c r="G432" s="15">
        <f>+(-H432+I432)/2</f>
        <v>0</v>
      </c>
      <c r="H432" s="15">
        <f>+$J$42</f>
        <v>0</v>
      </c>
      <c r="I432" s="15">
        <f>+$J$41</f>
        <v>0</v>
      </c>
      <c r="J432" s="15">
        <f>+$D$24</f>
        <v>0</v>
      </c>
      <c r="K432" s="15">
        <f>+ABS( C432-D432)</f>
        <v>37</v>
      </c>
      <c r="L432" s="15" t="e">
        <f>+F432*F432/E432/( 1- J432*COS(K433))</f>
        <v>#DIV/0!</v>
      </c>
      <c r="M432" s="14" t="e">
        <f t="shared" si="100"/>
        <v>#DIV/0!</v>
      </c>
      <c r="N432" s="49"/>
      <c r="O432" s="238">
        <f t="shared" si="101"/>
        <v>0</v>
      </c>
      <c r="P432" s="5" t="e">
        <f t="shared" si="103"/>
        <v>#DIV/0!</v>
      </c>
      <c r="Q432" s="5" t="e">
        <f t="shared" si="103"/>
        <v>#DIV/0!</v>
      </c>
      <c r="R432" s="5" t="e">
        <f t="shared" si="103"/>
        <v>#DIV/0!</v>
      </c>
      <c r="S432" s="5" t="e">
        <f t="shared" si="102"/>
        <v>#DIV/0!</v>
      </c>
      <c r="T432" s="5" t="e">
        <f t="shared" si="102"/>
        <v>#DIV/0!</v>
      </c>
      <c r="U432" s="5" t="e">
        <f t="shared" si="102"/>
        <v>#DIV/0!</v>
      </c>
      <c r="V432" s="5" t="e">
        <f t="shared" si="102"/>
        <v>#DIV/0!</v>
      </c>
      <c r="W432" s="5" t="e">
        <f t="shared" si="102"/>
        <v>#DIV/0!</v>
      </c>
      <c r="X432" s="5" t="e">
        <f t="shared" si="102"/>
        <v>#DIV/0!</v>
      </c>
      <c r="Y432" s="5" t="e">
        <f t="shared" si="104"/>
        <v>#DIV/0!</v>
      </c>
      <c r="Z432" s="5" t="e">
        <f t="shared" si="105"/>
        <v>#DIV/0!</v>
      </c>
      <c r="AA432" s="5" t="e">
        <f t="shared" si="105"/>
        <v>#DIV/0!</v>
      </c>
      <c r="AM432" s="6"/>
      <c r="AN432" s="6"/>
    </row>
    <row r="433" spans="2:40" s="5" customFormat="1" ht="20.100000000000001" hidden="1" customHeight="1">
      <c r="B433" s="26"/>
      <c r="C433" s="27">
        <f>3.14/180*C432</f>
        <v>0</v>
      </c>
      <c r="D433" s="27">
        <f>3.14/180*D432</f>
        <v>0.64544444444444449</v>
      </c>
      <c r="E433" s="28"/>
      <c r="F433" s="28"/>
      <c r="G433" s="28"/>
      <c r="H433" s="28"/>
      <c r="I433" s="28"/>
      <c r="J433" s="28"/>
      <c r="K433" s="28">
        <f>(3.14/180)*K432</f>
        <v>0.64544444444444449</v>
      </c>
      <c r="L433" s="14"/>
      <c r="M433" s="14" t="e">
        <f t="shared" si="100"/>
        <v>#DIV/0!</v>
      </c>
      <c r="N433" s="49"/>
      <c r="O433" s="238"/>
      <c r="P433" s="5" t="e">
        <f t="shared" si="103"/>
        <v>#DIV/0!</v>
      </c>
      <c r="Q433" s="5" t="e">
        <f t="shared" si="103"/>
        <v>#DIV/0!</v>
      </c>
      <c r="R433" s="5" t="e">
        <f t="shared" si="103"/>
        <v>#DIV/0!</v>
      </c>
      <c r="S433" s="5" t="e">
        <f t="shared" si="102"/>
        <v>#DIV/0!</v>
      </c>
      <c r="T433" s="5" t="e">
        <f t="shared" si="102"/>
        <v>#DIV/0!</v>
      </c>
      <c r="U433" s="5" t="e">
        <f t="shared" si="102"/>
        <v>#DIV/0!</v>
      </c>
      <c r="V433" s="5" t="e">
        <f t="shared" si="102"/>
        <v>#DIV/0!</v>
      </c>
      <c r="W433" s="5" t="e">
        <f t="shared" si="102"/>
        <v>#DIV/0!</v>
      </c>
      <c r="X433" s="5" t="e">
        <f t="shared" si="102"/>
        <v>#DIV/0!</v>
      </c>
      <c r="Y433" s="5" t="e">
        <f t="shared" si="104"/>
        <v>#DIV/0!</v>
      </c>
      <c r="Z433" s="5" t="e">
        <f t="shared" si="105"/>
        <v>#DIV/0!</v>
      </c>
      <c r="AA433" s="5" t="e">
        <f t="shared" si="105"/>
        <v>#DIV/0!</v>
      </c>
      <c r="AM433" s="6"/>
      <c r="AN433" s="6"/>
    </row>
    <row r="434" spans="2:40" s="5" customFormat="1" ht="20.100000000000001" hidden="1" customHeight="1">
      <c r="B434" s="15"/>
      <c r="C434" s="13"/>
      <c r="D434" s="13"/>
      <c r="E434" s="13"/>
      <c r="F434" s="13"/>
      <c r="G434" s="13"/>
      <c r="H434" s="13"/>
      <c r="I434" s="13"/>
      <c r="J434" s="13"/>
      <c r="K434" s="15"/>
      <c r="L434" s="14"/>
      <c r="M434" s="14" t="e">
        <f t="shared" si="100"/>
        <v>#DIV/0!</v>
      </c>
      <c r="N434" s="49"/>
      <c r="O434" s="238"/>
      <c r="P434" s="5" t="e">
        <f t="shared" si="103"/>
        <v>#DIV/0!</v>
      </c>
      <c r="Q434" s="5" t="e">
        <f t="shared" si="103"/>
        <v>#DIV/0!</v>
      </c>
      <c r="R434" s="5" t="e">
        <f t="shared" si="103"/>
        <v>#DIV/0!</v>
      </c>
      <c r="S434" s="5" t="e">
        <f t="shared" si="102"/>
        <v>#DIV/0!</v>
      </c>
      <c r="T434" s="5" t="e">
        <f t="shared" si="102"/>
        <v>#DIV/0!</v>
      </c>
      <c r="U434" s="5" t="e">
        <f t="shared" si="102"/>
        <v>#DIV/0!</v>
      </c>
      <c r="V434" s="5" t="e">
        <f t="shared" si="102"/>
        <v>#DIV/0!</v>
      </c>
      <c r="W434" s="5" t="e">
        <f t="shared" si="102"/>
        <v>#DIV/0!</v>
      </c>
      <c r="X434" s="5" t="e">
        <f t="shared" si="102"/>
        <v>#DIV/0!</v>
      </c>
      <c r="Y434" s="5" t="e">
        <f t="shared" si="104"/>
        <v>#DIV/0!</v>
      </c>
      <c r="Z434" s="5" t="e">
        <f t="shared" si="105"/>
        <v>#DIV/0!</v>
      </c>
      <c r="AA434" s="5" t="e">
        <f t="shared" si="105"/>
        <v>#DIV/0!</v>
      </c>
      <c r="AM434" s="6"/>
      <c r="AN434" s="6"/>
    </row>
    <row r="435" spans="2:40" s="5" customFormat="1" ht="20.100000000000001" hidden="1" customHeight="1">
      <c r="B435" s="22" t="str">
        <f>+$B$11</f>
        <v xml:space="preserve"> Α' ΠΛΑΝΗΤΗΣ</v>
      </c>
      <c r="C435" s="15">
        <f>+$C$11</f>
        <v>0</v>
      </c>
      <c r="D435" s="13">
        <f>+D430+1</f>
        <v>38</v>
      </c>
      <c r="E435" s="15">
        <f>+(H435+I435)/2</f>
        <v>0</v>
      </c>
      <c r="F435" s="15">
        <f>+SQRT(E435*E435-G435*G435)</f>
        <v>0</v>
      </c>
      <c r="G435" s="15">
        <f>+(-H435+I435)/2</f>
        <v>0</v>
      </c>
      <c r="H435" s="15">
        <f>+$J$40</f>
        <v>0</v>
      </c>
      <c r="I435" s="15">
        <f>+$J$39</f>
        <v>0</v>
      </c>
      <c r="J435" s="15">
        <f>+$D$22</f>
        <v>0</v>
      </c>
      <c r="K435" s="15">
        <f>+ABS( C435-D435)</f>
        <v>38</v>
      </c>
      <c r="L435" s="15" t="e">
        <f>(+F435*F435/E435)/( 1- J435*COS(K436))</f>
        <v>#DIV/0!</v>
      </c>
      <c r="M435" s="14" t="e">
        <f t="shared" si="100"/>
        <v>#DIV/0!</v>
      </c>
      <c r="N435" s="49"/>
      <c r="O435" s="238">
        <f t="shared" si="101"/>
        <v>0</v>
      </c>
      <c r="P435" s="5" t="e">
        <f t="shared" si="103"/>
        <v>#DIV/0!</v>
      </c>
      <c r="Q435" s="5" t="e">
        <f t="shared" si="103"/>
        <v>#DIV/0!</v>
      </c>
      <c r="R435" s="5" t="e">
        <f t="shared" si="103"/>
        <v>#DIV/0!</v>
      </c>
      <c r="S435" s="5" t="e">
        <f t="shared" si="103"/>
        <v>#DIV/0!</v>
      </c>
      <c r="T435" s="5" t="e">
        <f t="shared" si="103"/>
        <v>#DIV/0!</v>
      </c>
      <c r="U435" s="5" t="e">
        <f t="shared" si="103"/>
        <v>#DIV/0!</v>
      </c>
      <c r="V435" s="5" t="e">
        <f t="shared" si="103"/>
        <v>#DIV/0!</v>
      </c>
      <c r="W435" s="5" t="e">
        <f t="shared" si="103"/>
        <v>#DIV/0!</v>
      </c>
      <c r="X435" s="5" t="e">
        <f t="shared" si="103"/>
        <v>#DIV/0!</v>
      </c>
      <c r="Y435" s="5" t="e">
        <f t="shared" si="104"/>
        <v>#DIV/0!</v>
      </c>
      <c r="Z435" s="5" t="e">
        <f t="shared" si="105"/>
        <v>#DIV/0!</v>
      </c>
      <c r="AA435" s="5" t="e">
        <f t="shared" si="105"/>
        <v>#DIV/0!</v>
      </c>
      <c r="AM435" s="6"/>
      <c r="AN435" s="6"/>
    </row>
    <row r="436" spans="2:40" s="5" customFormat="1" ht="20.100000000000001" hidden="1" customHeight="1">
      <c r="B436" s="23" t="s">
        <v>32</v>
      </c>
      <c r="C436" s="24">
        <f>3.14/180*C435</f>
        <v>0</v>
      </c>
      <c r="D436" s="24">
        <v>38</v>
      </c>
      <c r="E436" s="25"/>
      <c r="F436" s="25"/>
      <c r="G436" s="25"/>
      <c r="H436" s="25"/>
      <c r="I436" s="25"/>
      <c r="J436" s="25"/>
      <c r="K436" s="25">
        <f>(3.14/180)*K435</f>
        <v>0.66288888888888897</v>
      </c>
      <c r="L436" s="14"/>
      <c r="M436" s="14" t="e">
        <f t="shared" si="100"/>
        <v>#DIV/0!</v>
      </c>
      <c r="N436" s="49"/>
      <c r="O436" s="238" t="e">
        <f t="shared" si="101"/>
        <v>#DIV/0!</v>
      </c>
      <c r="P436" s="5" t="e">
        <f t="shared" si="103"/>
        <v>#DIV/0!</v>
      </c>
      <c r="Q436" s="5" t="e">
        <f t="shared" si="103"/>
        <v>#DIV/0!</v>
      </c>
      <c r="R436" s="5" t="e">
        <f t="shared" si="103"/>
        <v>#DIV/0!</v>
      </c>
      <c r="S436" s="5" t="e">
        <f t="shared" si="103"/>
        <v>#DIV/0!</v>
      </c>
      <c r="T436" s="5" t="e">
        <f t="shared" si="103"/>
        <v>#DIV/0!</v>
      </c>
      <c r="U436" s="5" t="e">
        <f t="shared" si="103"/>
        <v>#DIV/0!</v>
      </c>
      <c r="V436" s="5" t="e">
        <f t="shared" si="103"/>
        <v>#DIV/0!</v>
      </c>
      <c r="W436" s="5" t="e">
        <f t="shared" si="103"/>
        <v>#DIV/0!</v>
      </c>
      <c r="X436" s="5" t="e">
        <f t="shared" si="103"/>
        <v>#DIV/0!</v>
      </c>
      <c r="Y436" s="5" t="e">
        <f t="shared" si="104"/>
        <v>#DIV/0!</v>
      </c>
      <c r="Z436" s="5" t="e">
        <f t="shared" si="105"/>
        <v>#DIV/0!</v>
      </c>
      <c r="AA436" s="5" t="e">
        <f t="shared" si="105"/>
        <v>#DIV/0!</v>
      </c>
      <c r="AM436" s="6"/>
      <c r="AN436" s="6"/>
    </row>
    <row r="437" spans="2:40" s="5" customFormat="1" ht="20.100000000000001" hidden="1" customHeight="1">
      <c r="B437" s="22" t="str">
        <f>+$B$13</f>
        <v xml:space="preserve"> Β' ΠΛΑΝΗΤΗΣ</v>
      </c>
      <c r="C437" s="15">
        <f>+$C$13</f>
        <v>0</v>
      </c>
      <c r="D437" s="13">
        <f>+D432+1</f>
        <v>38</v>
      </c>
      <c r="E437" s="15">
        <f>+(H437+I437)/2</f>
        <v>0</v>
      </c>
      <c r="F437" s="15">
        <f>+SQRT(E437*E437-G437*G437)</f>
        <v>0</v>
      </c>
      <c r="G437" s="15">
        <f>+(-H437+I437)/2</f>
        <v>0</v>
      </c>
      <c r="H437" s="15">
        <f>+$J$42</f>
        <v>0</v>
      </c>
      <c r="I437" s="15">
        <f>+$J$41</f>
        <v>0</v>
      </c>
      <c r="J437" s="15">
        <f>+$D$24</f>
        <v>0</v>
      </c>
      <c r="K437" s="15">
        <f>+ABS( C437-D437)</f>
        <v>38</v>
      </c>
      <c r="L437" s="15" t="e">
        <f>+F437*F437/E437/( 1- J437*COS(K438))</f>
        <v>#DIV/0!</v>
      </c>
      <c r="M437" s="14" t="e">
        <f t="shared" si="100"/>
        <v>#DIV/0!</v>
      </c>
      <c r="N437" s="49"/>
      <c r="O437" s="238">
        <f t="shared" si="101"/>
        <v>0</v>
      </c>
      <c r="P437" s="5" t="e">
        <f t="shared" si="103"/>
        <v>#DIV/0!</v>
      </c>
      <c r="Q437" s="5" t="e">
        <f t="shared" si="103"/>
        <v>#DIV/0!</v>
      </c>
      <c r="R437" s="5" t="e">
        <f t="shared" si="103"/>
        <v>#DIV/0!</v>
      </c>
      <c r="S437" s="5" t="e">
        <f t="shared" si="103"/>
        <v>#DIV/0!</v>
      </c>
      <c r="T437" s="5" t="e">
        <f t="shared" si="103"/>
        <v>#DIV/0!</v>
      </c>
      <c r="U437" s="5" t="e">
        <f t="shared" si="103"/>
        <v>#DIV/0!</v>
      </c>
      <c r="V437" s="5" t="e">
        <f t="shared" si="103"/>
        <v>#DIV/0!</v>
      </c>
      <c r="W437" s="5" t="e">
        <f t="shared" si="103"/>
        <v>#DIV/0!</v>
      </c>
      <c r="X437" s="5" t="e">
        <f t="shared" si="103"/>
        <v>#DIV/0!</v>
      </c>
      <c r="Y437" s="5" t="e">
        <f t="shared" si="104"/>
        <v>#DIV/0!</v>
      </c>
      <c r="Z437" s="5" t="e">
        <f t="shared" si="105"/>
        <v>#DIV/0!</v>
      </c>
      <c r="AA437" s="5" t="e">
        <f t="shared" si="105"/>
        <v>#DIV/0!</v>
      </c>
      <c r="AM437" s="6"/>
      <c r="AN437" s="6"/>
    </row>
    <row r="438" spans="2:40" s="5" customFormat="1" ht="20.100000000000001" hidden="1" customHeight="1">
      <c r="B438" s="26"/>
      <c r="C438" s="27">
        <f>3.14/180*C437</f>
        <v>0</v>
      </c>
      <c r="D438" s="27">
        <f>3.14/180*D437</f>
        <v>0.66288888888888897</v>
      </c>
      <c r="E438" s="28"/>
      <c r="F438" s="28"/>
      <c r="G438" s="28"/>
      <c r="H438" s="28"/>
      <c r="I438" s="28"/>
      <c r="J438" s="28"/>
      <c r="K438" s="28">
        <f>(3.14/180)*K437</f>
        <v>0.66288888888888897</v>
      </c>
      <c r="L438" s="14"/>
      <c r="M438" s="14" t="e">
        <f t="shared" si="100"/>
        <v>#DIV/0!</v>
      </c>
      <c r="N438" s="49"/>
      <c r="O438" s="238"/>
      <c r="P438" s="5" t="e">
        <f t="shared" si="103"/>
        <v>#DIV/0!</v>
      </c>
      <c r="Q438" s="5" t="e">
        <f t="shared" si="103"/>
        <v>#DIV/0!</v>
      </c>
      <c r="R438" s="5" t="e">
        <f t="shared" si="103"/>
        <v>#DIV/0!</v>
      </c>
      <c r="S438" s="5" t="e">
        <f t="shared" si="103"/>
        <v>#DIV/0!</v>
      </c>
      <c r="T438" s="5" t="e">
        <f t="shared" si="103"/>
        <v>#DIV/0!</v>
      </c>
      <c r="U438" s="5" t="e">
        <f t="shared" si="103"/>
        <v>#DIV/0!</v>
      </c>
      <c r="V438" s="5" t="e">
        <f t="shared" si="103"/>
        <v>#DIV/0!</v>
      </c>
      <c r="W438" s="5" t="e">
        <f t="shared" si="103"/>
        <v>#DIV/0!</v>
      </c>
      <c r="X438" s="5" t="e">
        <f t="shared" si="103"/>
        <v>#DIV/0!</v>
      </c>
      <c r="Y438" s="5" t="e">
        <f t="shared" si="104"/>
        <v>#DIV/0!</v>
      </c>
      <c r="Z438" s="5" t="e">
        <f t="shared" si="105"/>
        <v>#DIV/0!</v>
      </c>
      <c r="AA438" s="5" t="e">
        <f t="shared" si="105"/>
        <v>#DIV/0!</v>
      </c>
      <c r="AM438" s="6"/>
      <c r="AN438" s="6"/>
    </row>
    <row r="439" spans="2:40" s="5" customFormat="1" ht="20.100000000000001" hidden="1" customHeight="1">
      <c r="B439" s="15"/>
      <c r="C439" s="13"/>
      <c r="D439" s="13"/>
      <c r="E439" s="13"/>
      <c r="F439" s="13"/>
      <c r="G439" s="13"/>
      <c r="H439" s="13"/>
      <c r="I439" s="13"/>
      <c r="J439" s="13"/>
      <c r="K439" s="15"/>
      <c r="L439" s="14"/>
      <c r="M439" s="14" t="e">
        <f t="shared" ref="M439:M502" si="106">IF(O439=$O$2051,$D438,0)</f>
        <v>#DIV/0!</v>
      </c>
      <c r="N439" s="49"/>
      <c r="O439" s="238"/>
      <c r="P439" s="5" t="e">
        <f t="shared" si="103"/>
        <v>#DIV/0!</v>
      </c>
      <c r="Q439" s="5" t="e">
        <f t="shared" si="103"/>
        <v>#DIV/0!</v>
      </c>
      <c r="R439" s="5" t="e">
        <f t="shared" si="103"/>
        <v>#DIV/0!</v>
      </c>
      <c r="S439" s="5" t="e">
        <f t="shared" si="103"/>
        <v>#DIV/0!</v>
      </c>
      <c r="T439" s="5" t="e">
        <f t="shared" si="103"/>
        <v>#DIV/0!</v>
      </c>
      <c r="U439" s="5" t="e">
        <f t="shared" si="103"/>
        <v>#DIV/0!</v>
      </c>
      <c r="V439" s="5" t="e">
        <f t="shared" si="103"/>
        <v>#DIV/0!</v>
      </c>
      <c r="W439" s="5" t="e">
        <f t="shared" si="103"/>
        <v>#DIV/0!</v>
      </c>
      <c r="X439" s="5" t="e">
        <f t="shared" si="103"/>
        <v>#DIV/0!</v>
      </c>
      <c r="Y439" s="5" t="e">
        <f t="shared" si="104"/>
        <v>#DIV/0!</v>
      </c>
      <c r="Z439" s="5" t="e">
        <f t="shared" si="105"/>
        <v>#DIV/0!</v>
      </c>
      <c r="AA439" s="5" t="e">
        <f t="shared" si="105"/>
        <v>#DIV/0!</v>
      </c>
      <c r="AM439" s="6"/>
      <c r="AN439" s="6"/>
    </row>
    <row r="440" spans="2:40" s="5" customFormat="1" ht="20.100000000000001" hidden="1" customHeight="1">
      <c r="B440" s="22" t="str">
        <f>+$B$11</f>
        <v xml:space="preserve"> Α' ΠΛΑΝΗΤΗΣ</v>
      </c>
      <c r="C440" s="15">
        <f>+$C$11</f>
        <v>0</v>
      </c>
      <c r="D440" s="13">
        <f>+D435+1</f>
        <v>39</v>
      </c>
      <c r="E440" s="15">
        <f>+(H440+I440)/2</f>
        <v>0</v>
      </c>
      <c r="F440" s="15">
        <f>+SQRT(E440*E440-G440*G440)</f>
        <v>0</v>
      </c>
      <c r="G440" s="15">
        <f>+(-H440+I440)/2</f>
        <v>0</v>
      </c>
      <c r="H440" s="15">
        <f>+$J$40</f>
        <v>0</v>
      </c>
      <c r="I440" s="15">
        <f>+$J$39</f>
        <v>0</v>
      </c>
      <c r="J440" s="15">
        <f>+$D$22</f>
        <v>0</v>
      </c>
      <c r="K440" s="15">
        <f>+ABS( C440-D440)</f>
        <v>39</v>
      </c>
      <c r="L440" s="15" t="e">
        <f>(+F440*F440/E440)/( 1- J440*COS(K441))</f>
        <v>#DIV/0!</v>
      </c>
      <c r="M440" s="14" t="e">
        <f t="shared" si="106"/>
        <v>#DIV/0!</v>
      </c>
      <c r="N440" s="49"/>
      <c r="O440" s="238">
        <f t="shared" ref="O440:O502" si="107">+ABS(L439-L441)</f>
        <v>0</v>
      </c>
      <c r="P440" s="5" t="e">
        <f t="shared" si="103"/>
        <v>#DIV/0!</v>
      </c>
      <c r="Q440" s="5" t="e">
        <f t="shared" si="103"/>
        <v>#DIV/0!</v>
      </c>
      <c r="R440" s="5" t="e">
        <f t="shared" si="103"/>
        <v>#DIV/0!</v>
      </c>
      <c r="S440" s="5" t="e">
        <f t="shared" si="103"/>
        <v>#DIV/0!</v>
      </c>
      <c r="T440" s="5" t="e">
        <f t="shared" si="103"/>
        <v>#DIV/0!</v>
      </c>
      <c r="U440" s="5" t="e">
        <f t="shared" si="103"/>
        <v>#DIV/0!</v>
      </c>
      <c r="V440" s="5" t="e">
        <f t="shared" si="103"/>
        <v>#DIV/0!</v>
      </c>
      <c r="W440" s="5" t="e">
        <f t="shared" si="103"/>
        <v>#DIV/0!</v>
      </c>
      <c r="X440" s="5" t="e">
        <f t="shared" si="103"/>
        <v>#DIV/0!</v>
      </c>
      <c r="Y440" s="5" t="e">
        <f t="shared" si="104"/>
        <v>#DIV/0!</v>
      </c>
      <c r="Z440" s="5" t="e">
        <f t="shared" si="105"/>
        <v>#DIV/0!</v>
      </c>
      <c r="AA440" s="5" t="e">
        <f t="shared" si="105"/>
        <v>#DIV/0!</v>
      </c>
      <c r="AM440" s="6"/>
      <c r="AN440" s="6"/>
    </row>
    <row r="441" spans="2:40" s="5" customFormat="1" ht="20.100000000000001" hidden="1" customHeight="1">
      <c r="B441" s="23" t="s">
        <v>32</v>
      </c>
      <c r="C441" s="24">
        <f>3.14/180*C440</f>
        <v>0</v>
      </c>
      <c r="D441" s="24">
        <v>39</v>
      </c>
      <c r="E441" s="25"/>
      <c r="F441" s="25"/>
      <c r="G441" s="25"/>
      <c r="H441" s="25"/>
      <c r="I441" s="25"/>
      <c r="J441" s="25"/>
      <c r="K441" s="25">
        <f>(3.14/180)*K440</f>
        <v>0.68033333333333346</v>
      </c>
      <c r="L441" s="14"/>
      <c r="M441" s="14" t="e">
        <f t="shared" si="106"/>
        <v>#DIV/0!</v>
      </c>
      <c r="N441" s="49"/>
      <c r="O441" s="238" t="e">
        <f t="shared" si="107"/>
        <v>#DIV/0!</v>
      </c>
      <c r="P441" s="5" t="e">
        <f t="shared" si="103"/>
        <v>#DIV/0!</v>
      </c>
      <c r="Q441" s="5" t="e">
        <f t="shared" si="103"/>
        <v>#DIV/0!</v>
      </c>
      <c r="R441" s="5" t="e">
        <f t="shared" si="103"/>
        <v>#DIV/0!</v>
      </c>
      <c r="S441" s="5" t="e">
        <f t="shared" si="103"/>
        <v>#DIV/0!</v>
      </c>
      <c r="T441" s="5" t="e">
        <f t="shared" si="103"/>
        <v>#DIV/0!</v>
      </c>
      <c r="U441" s="5" t="e">
        <f t="shared" si="103"/>
        <v>#DIV/0!</v>
      </c>
      <c r="V441" s="5" t="e">
        <f t="shared" si="103"/>
        <v>#DIV/0!</v>
      </c>
      <c r="W441" s="5" t="e">
        <f t="shared" si="103"/>
        <v>#DIV/0!</v>
      </c>
      <c r="X441" s="5" t="e">
        <f t="shared" si="103"/>
        <v>#DIV/0!</v>
      </c>
      <c r="Y441" s="5" t="e">
        <f t="shared" si="104"/>
        <v>#DIV/0!</v>
      </c>
      <c r="Z441" s="5" t="e">
        <f t="shared" si="105"/>
        <v>#DIV/0!</v>
      </c>
      <c r="AA441" s="5" t="e">
        <f t="shared" si="105"/>
        <v>#DIV/0!</v>
      </c>
      <c r="AM441" s="6"/>
      <c r="AN441" s="6"/>
    </row>
    <row r="442" spans="2:40" s="5" customFormat="1" ht="20.100000000000001" hidden="1" customHeight="1">
      <c r="B442" s="22" t="str">
        <f>+$B$13</f>
        <v xml:space="preserve"> Β' ΠΛΑΝΗΤΗΣ</v>
      </c>
      <c r="C442" s="15">
        <f>+$C$13</f>
        <v>0</v>
      </c>
      <c r="D442" s="13">
        <f>+D437+1</f>
        <v>39</v>
      </c>
      <c r="E442" s="15">
        <f>+(H442+I442)/2</f>
        <v>0</v>
      </c>
      <c r="F442" s="15">
        <f>+SQRT(E442*E442-G442*G442)</f>
        <v>0</v>
      </c>
      <c r="G442" s="15">
        <f>+(-H442+I442)/2</f>
        <v>0</v>
      </c>
      <c r="H442" s="15">
        <f>+$J$42</f>
        <v>0</v>
      </c>
      <c r="I442" s="15">
        <f>+$J$41</f>
        <v>0</v>
      </c>
      <c r="J442" s="15">
        <f>+$D$24</f>
        <v>0</v>
      </c>
      <c r="K442" s="15">
        <f>+ABS( C442-D442)</f>
        <v>39</v>
      </c>
      <c r="L442" s="15" t="e">
        <f>+F442*F442/E442/( 1- J442*COS(K443))</f>
        <v>#DIV/0!</v>
      </c>
      <c r="M442" s="14" t="e">
        <f t="shared" si="106"/>
        <v>#DIV/0!</v>
      </c>
      <c r="N442" s="49"/>
      <c r="O442" s="238">
        <f t="shared" si="107"/>
        <v>0</v>
      </c>
      <c r="P442" s="5" t="e">
        <f t="shared" si="103"/>
        <v>#DIV/0!</v>
      </c>
      <c r="Q442" s="5" t="e">
        <f t="shared" si="103"/>
        <v>#DIV/0!</v>
      </c>
      <c r="R442" s="5" t="e">
        <f t="shared" si="103"/>
        <v>#DIV/0!</v>
      </c>
      <c r="S442" s="5" t="e">
        <f t="shared" si="103"/>
        <v>#DIV/0!</v>
      </c>
      <c r="T442" s="5" t="e">
        <f t="shared" si="103"/>
        <v>#DIV/0!</v>
      </c>
      <c r="U442" s="5" t="e">
        <f t="shared" si="103"/>
        <v>#DIV/0!</v>
      </c>
      <c r="V442" s="5" t="e">
        <f t="shared" si="103"/>
        <v>#DIV/0!</v>
      </c>
      <c r="W442" s="5" t="e">
        <f t="shared" si="103"/>
        <v>#DIV/0!</v>
      </c>
      <c r="X442" s="5" t="e">
        <f t="shared" si="103"/>
        <v>#DIV/0!</v>
      </c>
      <c r="Y442" s="5" t="e">
        <f t="shared" si="104"/>
        <v>#DIV/0!</v>
      </c>
      <c r="Z442" s="5" t="e">
        <f t="shared" si="105"/>
        <v>#DIV/0!</v>
      </c>
      <c r="AA442" s="5" t="e">
        <f t="shared" si="105"/>
        <v>#DIV/0!</v>
      </c>
      <c r="AM442" s="6"/>
      <c r="AN442" s="6"/>
    </row>
    <row r="443" spans="2:40" s="5" customFormat="1" ht="20.100000000000001" hidden="1" customHeight="1">
      <c r="B443" s="26"/>
      <c r="C443" s="27">
        <f>3.14/180*C442</f>
        <v>0</v>
      </c>
      <c r="D443" s="27">
        <f>3.14/180*D442</f>
        <v>0.68033333333333346</v>
      </c>
      <c r="E443" s="28"/>
      <c r="F443" s="28"/>
      <c r="G443" s="28"/>
      <c r="H443" s="28"/>
      <c r="I443" s="28"/>
      <c r="J443" s="28"/>
      <c r="K443" s="28">
        <f>(3.14/180)*K442</f>
        <v>0.68033333333333346</v>
      </c>
      <c r="L443" s="14"/>
      <c r="M443" s="14" t="e">
        <f t="shared" si="106"/>
        <v>#DIV/0!</v>
      </c>
      <c r="N443" s="49"/>
      <c r="O443" s="238"/>
      <c r="P443" s="5" t="e">
        <f t="shared" si="103"/>
        <v>#DIV/0!</v>
      </c>
      <c r="Q443" s="5" t="e">
        <f t="shared" si="103"/>
        <v>#DIV/0!</v>
      </c>
      <c r="R443" s="5" t="e">
        <f t="shared" si="103"/>
        <v>#DIV/0!</v>
      </c>
      <c r="S443" s="5" t="e">
        <f t="shared" si="103"/>
        <v>#DIV/0!</v>
      </c>
      <c r="T443" s="5" t="e">
        <f t="shared" si="103"/>
        <v>#DIV/0!</v>
      </c>
      <c r="U443" s="5" t="e">
        <f t="shared" si="103"/>
        <v>#DIV/0!</v>
      </c>
      <c r="V443" s="5" t="e">
        <f t="shared" si="103"/>
        <v>#DIV/0!</v>
      </c>
      <c r="W443" s="5" t="e">
        <f t="shared" si="103"/>
        <v>#DIV/0!</v>
      </c>
      <c r="X443" s="5" t="e">
        <f t="shared" si="103"/>
        <v>#DIV/0!</v>
      </c>
      <c r="Y443" s="5" t="e">
        <f t="shared" si="104"/>
        <v>#DIV/0!</v>
      </c>
      <c r="Z443" s="5" t="e">
        <f t="shared" si="105"/>
        <v>#DIV/0!</v>
      </c>
      <c r="AA443" s="5" t="e">
        <f t="shared" si="105"/>
        <v>#DIV/0!</v>
      </c>
      <c r="AM443" s="6"/>
      <c r="AN443" s="6"/>
    </row>
    <row r="444" spans="2:40" s="5" customFormat="1" ht="20.100000000000001" hidden="1" customHeight="1">
      <c r="B444" s="15"/>
      <c r="C444" s="13"/>
      <c r="D444" s="13"/>
      <c r="E444" s="13"/>
      <c r="F444" s="13"/>
      <c r="G444" s="13"/>
      <c r="H444" s="13"/>
      <c r="I444" s="13"/>
      <c r="J444" s="13"/>
      <c r="K444" s="15"/>
      <c r="L444" s="14"/>
      <c r="M444" s="14" t="e">
        <f t="shared" si="106"/>
        <v>#DIV/0!</v>
      </c>
      <c r="N444" s="49"/>
      <c r="O444" s="238"/>
      <c r="P444" s="5" t="e">
        <f t="shared" si="103"/>
        <v>#DIV/0!</v>
      </c>
      <c r="Q444" s="5" t="e">
        <f t="shared" si="103"/>
        <v>#DIV/0!</v>
      </c>
      <c r="R444" s="5" t="e">
        <f t="shared" si="103"/>
        <v>#DIV/0!</v>
      </c>
      <c r="S444" s="5" t="e">
        <f t="shared" si="103"/>
        <v>#DIV/0!</v>
      </c>
      <c r="T444" s="5" t="e">
        <f t="shared" si="103"/>
        <v>#DIV/0!</v>
      </c>
      <c r="U444" s="5" t="e">
        <f t="shared" si="103"/>
        <v>#DIV/0!</v>
      </c>
      <c r="V444" s="5" t="e">
        <f t="shared" si="103"/>
        <v>#DIV/0!</v>
      </c>
      <c r="W444" s="5" t="e">
        <f t="shared" si="103"/>
        <v>#DIV/0!</v>
      </c>
      <c r="X444" s="5" t="e">
        <f t="shared" si="103"/>
        <v>#DIV/0!</v>
      </c>
      <c r="Y444" s="5" t="e">
        <f t="shared" si="104"/>
        <v>#DIV/0!</v>
      </c>
      <c r="Z444" s="5" t="e">
        <f t="shared" si="105"/>
        <v>#DIV/0!</v>
      </c>
      <c r="AA444" s="5" t="e">
        <f t="shared" si="105"/>
        <v>#DIV/0!</v>
      </c>
      <c r="AM444" s="6"/>
      <c r="AN444" s="6"/>
    </row>
    <row r="445" spans="2:40" s="5" customFormat="1" ht="20.100000000000001" hidden="1" customHeight="1">
      <c r="B445" s="22" t="str">
        <f>+$B$11</f>
        <v xml:space="preserve"> Α' ΠΛΑΝΗΤΗΣ</v>
      </c>
      <c r="C445" s="15">
        <f>+$C$11</f>
        <v>0</v>
      </c>
      <c r="D445" s="13">
        <f>+D440+1</f>
        <v>40</v>
      </c>
      <c r="E445" s="15">
        <f>+(H445+I445)/2</f>
        <v>0</v>
      </c>
      <c r="F445" s="15">
        <f>+SQRT(E445*E445-G445*G445)</f>
        <v>0</v>
      </c>
      <c r="G445" s="15">
        <f>+(-H445+I445)/2</f>
        <v>0</v>
      </c>
      <c r="H445" s="15">
        <f>+$J$40</f>
        <v>0</v>
      </c>
      <c r="I445" s="15">
        <f>+$J$39</f>
        <v>0</v>
      </c>
      <c r="J445" s="15">
        <f>+$D$22</f>
        <v>0</v>
      </c>
      <c r="K445" s="15">
        <f>+ABS( C445-D445)</f>
        <v>40</v>
      </c>
      <c r="L445" s="15" t="e">
        <f>(+F445*F445/E445)/( 1- J445*COS(K446))</f>
        <v>#DIV/0!</v>
      </c>
      <c r="M445" s="14" t="e">
        <f t="shared" si="106"/>
        <v>#DIV/0!</v>
      </c>
      <c r="N445" s="49"/>
      <c r="O445" s="238">
        <f t="shared" si="107"/>
        <v>0</v>
      </c>
      <c r="P445" s="5" t="e">
        <f t="shared" si="103"/>
        <v>#DIV/0!</v>
      </c>
      <c r="Q445" s="5" t="e">
        <f t="shared" si="103"/>
        <v>#DIV/0!</v>
      </c>
      <c r="R445" s="5" t="e">
        <f t="shared" si="103"/>
        <v>#DIV/0!</v>
      </c>
      <c r="S445" s="5" t="e">
        <f t="shared" si="103"/>
        <v>#DIV/0!</v>
      </c>
      <c r="T445" s="5" t="e">
        <f t="shared" si="103"/>
        <v>#DIV/0!</v>
      </c>
      <c r="U445" s="5" t="e">
        <f t="shared" si="103"/>
        <v>#DIV/0!</v>
      </c>
      <c r="V445" s="5" t="e">
        <f t="shared" si="103"/>
        <v>#DIV/0!</v>
      </c>
      <c r="W445" s="5" t="e">
        <f t="shared" si="103"/>
        <v>#DIV/0!</v>
      </c>
      <c r="X445" s="5" t="e">
        <f t="shared" si="103"/>
        <v>#DIV/0!</v>
      </c>
      <c r="Y445" s="5" t="e">
        <f t="shared" si="104"/>
        <v>#DIV/0!</v>
      </c>
      <c r="Z445" s="5" t="e">
        <f t="shared" si="105"/>
        <v>#DIV/0!</v>
      </c>
      <c r="AA445" s="5" t="e">
        <f t="shared" si="105"/>
        <v>#DIV/0!</v>
      </c>
      <c r="AM445" s="6"/>
      <c r="AN445" s="6"/>
    </row>
    <row r="446" spans="2:40" s="5" customFormat="1" ht="20.100000000000001" hidden="1" customHeight="1">
      <c r="B446" s="23" t="s">
        <v>32</v>
      </c>
      <c r="C446" s="24">
        <f>3.14/180*C445</f>
        <v>0</v>
      </c>
      <c r="D446" s="24">
        <v>40</v>
      </c>
      <c r="E446" s="25"/>
      <c r="F446" s="25"/>
      <c r="G446" s="25"/>
      <c r="H446" s="25"/>
      <c r="I446" s="25"/>
      <c r="J446" s="25"/>
      <c r="K446" s="25">
        <f>(3.14/180)*K445</f>
        <v>0.69777777777777783</v>
      </c>
      <c r="L446" s="14"/>
      <c r="M446" s="14" t="e">
        <f t="shared" si="106"/>
        <v>#DIV/0!</v>
      </c>
      <c r="N446" s="49"/>
      <c r="O446" s="238" t="e">
        <f t="shared" si="107"/>
        <v>#DIV/0!</v>
      </c>
      <c r="P446" s="5" t="e">
        <f t="shared" si="103"/>
        <v>#DIV/0!</v>
      </c>
      <c r="Q446" s="5" t="e">
        <f t="shared" si="103"/>
        <v>#DIV/0!</v>
      </c>
      <c r="R446" s="5" t="e">
        <f t="shared" si="103"/>
        <v>#DIV/0!</v>
      </c>
      <c r="S446" s="5" t="e">
        <f t="shared" si="103"/>
        <v>#DIV/0!</v>
      </c>
      <c r="T446" s="5" t="e">
        <f t="shared" si="103"/>
        <v>#DIV/0!</v>
      </c>
      <c r="U446" s="5" t="e">
        <f t="shared" si="103"/>
        <v>#DIV/0!</v>
      </c>
      <c r="V446" s="5" t="e">
        <f t="shared" si="103"/>
        <v>#DIV/0!</v>
      </c>
      <c r="W446" s="5" t="e">
        <f t="shared" si="103"/>
        <v>#DIV/0!</v>
      </c>
      <c r="X446" s="5" t="e">
        <f t="shared" si="103"/>
        <v>#DIV/0!</v>
      </c>
      <c r="Y446" s="5" t="e">
        <f t="shared" si="104"/>
        <v>#DIV/0!</v>
      </c>
      <c r="Z446" s="5" t="e">
        <f t="shared" si="105"/>
        <v>#DIV/0!</v>
      </c>
      <c r="AA446" s="5" t="e">
        <f t="shared" si="105"/>
        <v>#DIV/0!</v>
      </c>
      <c r="AM446" s="6"/>
      <c r="AN446" s="6"/>
    </row>
    <row r="447" spans="2:40" s="5" customFormat="1" ht="20.100000000000001" hidden="1" customHeight="1">
      <c r="B447" s="22" t="str">
        <f>+$B$13</f>
        <v xml:space="preserve"> Β' ΠΛΑΝΗΤΗΣ</v>
      </c>
      <c r="C447" s="15">
        <f>+$C$13</f>
        <v>0</v>
      </c>
      <c r="D447" s="13">
        <f>+D442+1</f>
        <v>40</v>
      </c>
      <c r="E447" s="15">
        <f>+(H447+I447)/2</f>
        <v>0</v>
      </c>
      <c r="F447" s="15">
        <f>+SQRT(E447*E447-G447*G447)</f>
        <v>0</v>
      </c>
      <c r="G447" s="15">
        <f>+(-H447+I447)/2</f>
        <v>0</v>
      </c>
      <c r="H447" s="15">
        <f>+$J$42</f>
        <v>0</v>
      </c>
      <c r="I447" s="15">
        <f>+$J$41</f>
        <v>0</v>
      </c>
      <c r="J447" s="15">
        <f>+$D$24</f>
        <v>0</v>
      </c>
      <c r="K447" s="15">
        <f>+ABS( C447-D447)</f>
        <v>40</v>
      </c>
      <c r="L447" s="15" t="e">
        <f>+F447*F447/E447/( 1- J447*COS(K448))</f>
        <v>#DIV/0!</v>
      </c>
      <c r="M447" s="14" t="e">
        <f t="shared" si="106"/>
        <v>#DIV/0!</v>
      </c>
      <c r="N447" s="49"/>
      <c r="O447" s="238">
        <f t="shared" si="107"/>
        <v>0</v>
      </c>
      <c r="P447" s="5" t="e">
        <f t="shared" si="103"/>
        <v>#DIV/0!</v>
      </c>
      <c r="Q447" s="5" t="e">
        <f t="shared" si="103"/>
        <v>#DIV/0!</v>
      </c>
      <c r="R447" s="5" t="e">
        <f t="shared" si="103"/>
        <v>#DIV/0!</v>
      </c>
      <c r="S447" s="5" t="e">
        <f t="shared" si="103"/>
        <v>#DIV/0!</v>
      </c>
      <c r="T447" s="5" t="e">
        <f t="shared" si="103"/>
        <v>#DIV/0!</v>
      </c>
      <c r="U447" s="5" t="e">
        <f t="shared" si="103"/>
        <v>#DIV/0!</v>
      </c>
      <c r="V447" s="5" t="e">
        <f t="shared" si="103"/>
        <v>#DIV/0!</v>
      </c>
      <c r="W447" s="5" t="e">
        <f t="shared" si="103"/>
        <v>#DIV/0!</v>
      </c>
      <c r="X447" s="5" t="e">
        <f t="shared" si="103"/>
        <v>#DIV/0!</v>
      </c>
      <c r="Y447" s="5" t="e">
        <f t="shared" si="104"/>
        <v>#DIV/0!</v>
      </c>
      <c r="Z447" s="5" t="e">
        <f t="shared" si="105"/>
        <v>#DIV/0!</v>
      </c>
      <c r="AA447" s="5" t="e">
        <f t="shared" si="105"/>
        <v>#DIV/0!</v>
      </c>
      <c r="AM447" s="6"/>
      <c r="AN447" s="6"/>
    </row>
    <row r="448" spans="2:40" s="5" customFormat="1" ht="20.100000000000001" hidden="1" customHeight="1">
      <c r="B448" s="26"/>
      <c r="C448" s="27">
        <f>3.14/180*C447</f>
        <v>0</v>
      </c>
      <c r="D448" s="27">
        <f>3.14/180*D447</f>
        <v>0.69777777777777783</v>
      </c>
      <c r="E448" s="28"/>
      <c r="F448" s="28"/>
      <c r="G448" s="28"/>
      <c r="H448" s="28"/>
      <c r="I448" s="28"/>
      <c r="J448" s="28"/>
      <c r="K448" s="28">
        <f>(3.14/180)*K447</f>
        <v>0.69777777777777783</v>
      </c>
      <c r="L448" s="14"/>
      <c r="M448" s="14" t="e">
        <f t="shared" si="106"/>
        <v>#DIV/0!</v>
      </c>
      <c r="N448" s="49"/>
      <c r="O448" s="238"/>
      <c r="P448" s="5" t="e">
        <f t="shared" ref="P448:X476" si="108">IF(AND(B448=MIN($B448:$M448),B448=MIN($O$176:$O$234)),AB447,0)</f>
        <v>#DIV/0!</v>
      </c>
      <c r="Q448" s="5" t="e">
        <f t="shared" si="108"/>
        <v>#DIV/0!</v>
      </c>
      <c r="R448" s="5" t="e">
        <f t="shared" si="108"/>
        <v>#DIV/0!</v>
      </c>
      <c r="S448" s="5" t="e">
        <f t="shared" si="108"/>
        <v>#DIV/0!</v>
      </c>
      <c r="T448" s="5" t="e">
        <f t="shared" si="108"/>
        <v>#DIV/0!</v>
      </c>
      <c r="U448" s="5" t="e">
        <f t="shared" si="108"/>
        <v>#DIV/0!</v>
      </c>
      <c r="V448" s="5" t="e">
        <f t="shared" si="108"/>
        <v>#DIV/0!</v>
      </c>
      <c r="W448" s="5" t="e">
        <f t="shared" si="108"/>
        <v>#DIV/0!</v>
      </c>
      <c r="X448" s="5" t="e">
        <f t="shared" si="108"/>
        <v>#DIV/0!</v>
      </c>
      <c r="Y448" s="5" t="e">
        <f t="shared" si="104"/>
        <v>#DIV/0!</v>
      </c>
      <c r="Z448" s="5" t="e">
        <f t="shared" si="105"/>
        <v>#DIV/0!</v>
      </c>
      <c r="AA448" s="5" t="e">
        <f t="shared" si="105"/>
        <v>#DIV/0!</v>
      </c>
      <c r="AM448" s="6"/>
      <c r="AN448" s="6"/>
    </row>
    <row r="449" spans="2:40" s="5" customFormat="1" ht="20.100000000000001" hidden="1" customHeight="1">
      <c r="B449" s="15"/>
      <c r="C449" s="13"/>
      <c r="D449" s="13"/>
      <c r="E449" s="13"/>
      <c r="F449" s="13"/>
      <c r="G449" s="13"/>
      <c r="H449" s="13"/>
      <c r="I449" s="13"/>
      <c r="J449" s="13"/>
      <c r="K449" s="15"/>
      <c r="L449" s="14"/>
      <c r="M449" s="14" t="e">
        <f t="shared" si="106"/>
        <v>#DIV/0!</v>
      </c>
      <c r="N449" s="49"/>
      <c r="O449" s="238"/>
      <c r="P449" s="5" t="e">
        <f t="shared" si="108"/>
        <v>#DIV/0!</v>
      </c>
      <c r="Q449" s="5" t="e">
        <f t="shared" si="108"/>
        <v>#DIV/0!</v>
      </c>
      <c r="R449" s="5" t="e">
        <f t="shared" si="108"/>
        <v>#DIV/0!</v>
      </c>
      <c r="S449" s="5" t="e">
        <f t="shared" si="108"/>
        <v>#DIV/0!</v>
      </c>
      <c r="T449" s="5" t="e">
        <f t="shared" si="108"/>
        <v>#DIV/0!</v>
      </c>
      <c r="U449" s="5" t="e">
        <f t="shared" si="108"/>
        <v>#DIV/0!</v>
      </c>
      <c r="V449" s="5" t="e">
        <f t="shared" si="108"/>
        <v>#DIV/0!</v>
      </c>
      <c r="W449" s="5" t="e">
        <f t="shared" si="108"/>
        <v>#DIV/0!</v>
      </c>
      <c r="X449" s="5" t="e">
        <f t="shared" si="108"/>
        <v>#DIV/0!</v>
      </c>
      <c r="Y449" s="5" t="e">
        <f t="shared" si="104"/>
        <v>#DIV/0!</v>
      </c>
      <c r="Z449" s="5" t="e">
        <f t="shared" si="105"/>
        <v>#DIV/0!</v>
      </c>
      <c r="AA449" s="5" t="e">
        <f t="shared" si="105"/>
        <v>#DIV/0!</v>
      </c>
      <c r="AM449" s="6"/>
      <c r="AN449" s="6"/>
    </row>
    <row r="450" spans="2:40" s="5" customFormat="1" ht="20.100000000000001" hidden="1" customHeight="1">
      <c r="B450" s="22" t="str">
        <f>+$B$11</f>
        <v xml:space="preserve"> Α' ΠΛΑΝΗΤΗΣ</v>
      </c>
      <c r="C450" s="15">
        <f>+$C$11</f>
        <v>0</v>
      </c>
      <c r="D450" s="13">
        <f>+D445+1</f>
        <v>41</v>
      </c>
      <c r="E450" s="15">
        <f>+(H450+I450)/2</f>
        <v>0</v>
      </c>
      <c r="F450" s="15">
        <f>+SQRT(E450*E450-G450*G450)</f>
        <v>0</v>
      </c>
      <c r="G450" s="15">
        <f>+(-H450+I450)/2</f>
        <v>0</v>
      </c>
      <c r="H450" s="15">
        <f>+$J$40</f>
        <v>0</v>
      </c>
      <c r="I450" s="15">
        <f>+$J$39</f>
        <v>0</v>
      </c>
      <c r="J450" s="15">
        <f>+$D$22</f>
        <v>0</v>
      </c>
      <c r="K450" s="15">
        <f>+ABS( C450-D450)</f>
        <v>41</v>
      </c>
      <c r="L450" s="15" t="e">
        <f>(+F450*F450/E450)/( 1- J450*COS(K451))</f>
        <v>#DIV/0!</v>
      </c>
      <c r="M450" s="14" t="e">
        <f t="shared" si="106"/>
        <v>#DIV/0!</v>
      </c>
      <c r="N450" s="49"/>
      <c r="O450" s="238">
        <f t="shared" si="107"/>
        <v>0</v>
      </c>
      <c r="P450" s="5" t="e">
        <f t="shared" si="108"/>
        <v>#DIV/0!</v>
      </c>
      <c r="Q450" s="5" t="e">
        <f t="shared" si="108"/>
        <v>#DIV/0!</v>
      </c>
      <c r="R450" s="5" t="e">
        <f t="shared" si="108"/>
        <v>#DIV/0!</v>
      </c>
      <c r="S450" s="5" t="e">
        <f t="shared" si="108"/>
        <v>#DIV/0!</v>
      </c>
      <c r="T450" s="5" t="e">
        <f t="shared" si="108"/>
        <v>#DIV/0!</v>
      </c>
      <c r="U450" s="5" t="e">
        <f t="shared" si="108"/>
        <v>#DIV/0!</v>
      </c>
      <c r="V450" s="5" t="e">
        <f t="shared" si="108"/>
        <v>#DIV/0!</v>
      </c>
      <c r="W450" s="5" t="e">
        <f t="shared" si="108"/>
        <v>#DIV/0!</v>
      </c>
      <c r="X450" s="5" t="e">
        <f t="shared" si="108"/>
        <v>#DIV/0!</v>
      </c>
      <c r="Y450" s="5" t="e">
        <f t="shared" si="104"/>
        <v>#DIV/0!</v>
      </c>
      <c r="Z450" s="5" t="e">
        <f t="shared" si="105"/>
        <v>#DIV/0!</v>
      </c>
      <c r="AA450" s="5" t="e">
        <f t="shared" si="105"/>
        <v>#DIV/0!</v>
      </c>
      <c r="AM450" s="6"/>
      <c r="AN450" s="6"/>
    </row>
    <row r="451" spans="2:40" s="5" customFormat="1" ht="20.100000000000001" hidden="1" customHeight="1">
      <c r="B451" s="23" t="s">
        <v>32</v>
      </c>
      <c r="C451" s="24">
        <f>3.14/180*C450</f>
        <v>0</v>
      </c>
      <c r="D451" s="24">
        <v>41</v>
      </c>
      <c r="E451" s="25"/>
      <c r="F451" s="25"/>
      <c r="G451" s="25"/>
      <c r="H451" s="25"/>
      <c r="I451" s="25"/>
      <c r="J451" s="25"/>
      <c r="K451" s="25">
        <f>(3.14/180)*K450</f>
        <v>0.71522222222222231</v>
      </c>
      <c r="L451" s="14"/>
      <c r="M451" s="14" t="e">
        <f t="shared" si="106"/>
        <v>#DIV/0!</v>
      </c>
      <c r="N451" s="49"/>
      <c r="O451" s="238" t="e">
        <f t="shared" si="107"/>
        <v>#DIV/0!</v>
      </c>
      <c r="P451" s="5" t="e">
        <f t="shared" si="108"/>
        <v>#DIV/0!</v>
      </c>
      <c r="Q451" s="5" t="e">
        <f t="shared" si="108"/>
        <v>#DIV/0!</v>
      </c>
      <c r="R451" s="5" t="e">
        <f t="shared" si="108"/>
        <v>#DIV/0!</v>
      </c>
      <c r="S451" s="5" t="e">
        <f t="shared" si="108"/>
        <v>#DIV/0!</v>
      </c>
      <c r="T451" s="5" t="e">
        <f t="shared" si="108"/>
        <v>#DIV/0!</v>
      </c>
      <c r="U451" s="5" t="e">
        <f t="shared" si="108"/>
        <v>#DIV/0!</v>
      </c>
      <c r="V451" s="5" t="e">
        <f t="shared" si="108"/>
        <v>#DIV/0!</v>
      </c>
      <c r="W451" s="5" t="e">
        <f t="shared" si="108"/>
        <v>#DIV/0!</v>
      </c>
      <c r="X451" s="5" t="e">
        <f t="shared" si="108"/>
        <v>#DIV/0!</v>
      </c>
      <c r="Y451" s="5" t="e">
        <f t="shared" si="104"/>
        <v>#DIV/0!</v>
      </c>
      <c r="Z451" s="5" t="e">
        <f t="shared" si="105"/>
        <v>#DIV/0!</v>
      </c>
      <c r="AA451" s="5" t="e">
        <f t="shared" si="105"/>
        <v>#DIV/0!</v>
      </c>
      <c r="AM451" s="6"/>
      <c r="AN451" s="6"/>
    </row>
    <row r="452" spans="2:40" s="5" customFormat="1" ht="20.100000000000001" hidden="1" customHeight="1">
      <c r="B452" s="22" t="str">
        <f>+$B$13</f>
        <v xml:space="preserve"> Β' ΠΛΑΝΗΤΗΣ</v>
      </c>
      <c r="C452" s="15">
        <f>+$C$13</f>
        <v>0</v>
      </c>
      <c r="D452" s="13">
        <f>+D447+1</f>
        <v>41</v>
      </c>
      <c r="E452" s="15">
        <f>+(H452+I452)/2</f>
        <v>0</v>
      </c>
      <c r="F452" s="15">
        <f>+SQRT(E452*E452-G452*G452)</f>
        <v>0</v>
      </c>
      <c r="G452" s="15">
        <f>+(-H452+I452)/2</f>
        <v>0</v>
      </c>
      <c r="H452" s="15">
        <f>+$J$42</f>
        <v>0</v>
      </c>
      <c r="I452" s="15">
        <f>+$J$41</f>
        <v>0</v>
      </c>
      <c r="J452" s="15">
        <f>+$D$24</f>
        <v>0</v>
      </c>
      <c r="K452" s="15">
        <f>+ABS( C452-D452)</f>
        <v>41</v>
      </c>
      <c r="L452" s="15" t="e">
        <f>+F452*F452/E452/( 1- J452*COS(K453))</f>
        <v>#DIV/0!</v>
      </c>
      <c r="M452" s="14" t="e">
        <f t="shared" si="106"/>
        <v>#DIV/0!</v>
      </c>
      <c r="N452" s="49"/>
      <c r="O452" s="238">
        <f t="shared" si="107"/>
        <v>0</v>
      </c>
      <c r="P452" s="5" t="e">
        <f t="shared" si="108"/>
        <v>#DIV/0!</v>
      </c>
      <c r="Q452" s="5" t="e">
        <f t="shared" si="108"/>
        <v>#DIV/0!</v>
      </c>
      <c r="R452" s="5" t="e">
        <f t="shared" si="108"/>
        <v>#DIV/0!</v>
      </c>
      <c r="S452" s="5" t="e">
        <f t="shared" si="108"/>
        <v>#DIV/0!</v>
      </c>
      <c r="T452" s="5" t="e">
        <f t="shared" si="108"/>
        <v>#DIV/0!</v>
      </c>
      <c r="U452" s="5" t="e">
        <f t="shared" si="108"/>
        <v>#DIV/0!</v>
      </c>
      <c r="V452" s="5" t="e">
        <f t="shared" si="108"/>
        <v>#DIV/0!</v>
      </c>
      <c r="W452" s="5" t="e">
        <f t="shared" si="108"/>
        <v>#DIV/0!</v>
      </c>
      <c r="X452" s="5" t="e">
        <f t="shared" si="108"/>
        <v>#DIV/0!</v>
      </c>
      <c r="Y452" s="5" t="e">
        <f t="shared" si="104"/>
        <v>#DIV/0!</v>
      </c>
      <c r="Z452" s="5" t="e">
        <f t="shared" si="105"/>
        <v>#DIV/0!</v>
      </c>
      <c r="AA452" s="5" t="e">
        <f t="shared" si="105"/>
        <v>#DIV/0!</v>
      </c>
      <c r="AM452" s="6"/>
      <c r="AN452" s="6"/>
    </row>
    <row r="453" spans="2:40" s="5" customFormat="1" ht="20.100000000000001" hidden="1" customHeight="1">
      <c r="B453" s="26"/>
      <c r="C453" s="27">
        <f>3.14/180*C452</f>
        <v>0</v>
      </c>
      <c r="D453" s="27">
        <f>3.14/180*D452</f>
        <v>0.71522222222222231</v>
      </c>
      <c r="E453" s="28"/>
      <c r="F453" s="28"/>
      <c r="G453" s="28"/>
      <c r="H453" s="28"/>
      <c r="I453" s="28"/>
      <c r="J453" s="28"/>
      <c r="K453" s="28">
        <f>(3.14/180)*K452</f>
        <v>0.71522222222222231</v>
      </c>
      <c r="L453" s="14"/>
      <c r="M453" s="14" t="e">
        <f t="shared" si="106"/>
        <v>#DIV/0!</v>
      </c>
      <c r="N453" s="49"/>
      <c r="O453" s="238"/>
      <c r="P453" s="5" t="e">
        <f t="shared" si="108"/>
        <v>#DIV/0!</v>
      </c>
      <c r="Q453" s="5" t="e">
        <f t="shared" si="108"/>
        <v>#DIV/0!</v>
      </c>
      <c r="R453" s="5" t="e">
        <f t="shared" si="108"/>
        <v>#DIV/0!</v>
      </c>
      <c r="S453" s="5" t="e">
        <f t="shared" si="108"/>
        <v>#DIV/0!</v>
      </c>
      <c r="T453" s="5" t="e">
        <f t="shared" si="108"/>
        <v>#DIV/0!</v>
      </c>
      <c r="U453" s="5" t="e">
        <f t="shared" si="108"/>
        <v>#DIV/0!</v>
      </c>
      <c r="V453" s="5" t="e">
        <f t="shared" si="108"/>
        <v>#DIV/0!</v>
      </c>
      <c r="W453" s="5" t="e">
        <f t="shared" si="108"/>
        <v>#DIV/0!</v>
      </c>
      <c r="X453" s="5" t="e">
        <f t="shared" si="108"/>
        <v>#DIV/0!</v>
      </c>
      <c r="Y453" s="5" t="e">
        <f t="shared" si="104"/>
        <v>#DIV/0!</v>
      </c>
      <c r="Z453" s="5" t="e">
        <f t="shared" si="105"/>
        <v>#DIV/0!</v>
      </c>
      <c r="AA453" s="5" t="e">
        <f t="shared" si="105"/>
        <v>#DIV/0!</v>
      </c>
      <c r="AM453" s="6"/>
      <c r="AN453" s="6"/>
    </row>
    <row r="454" spans="2:40" s="5" customFormat="1" ht="20.100000000000001" hidden="1" customHeight="1">
      <c r="B454" s="15"/>
      <c r="C454" s="13"/>
      <c r="D454" s="13"/>
      <c r="E454" s="13"/>
      <c r="F454" s="13"/>
      <c r="G454" s="13"/>
      <c r="H454" s="13"/>
      <c r="I454" s="13"/>
      <c r="J454" s="13"/>
      <c r="K454" s="15"/>
      <c r="L454" s="14"/>
      <c r="M454" s="14" t="e">
        <f t="shared" si="106"/>
        <v>#DIV/0!</v>
      </c>
      <c r="N454" s="49"/>
      <c r="O454" s="238"/>
      <c r="P454" s="5" t="e">
        <f t="shared" si="108"/>
        <v>#DIV/0!</v>
      </c>
      <c r="Q454" s="5" t="e">
        <f t="shared" si="108"/>
        <v>#DIV/0!</v>
      </c>
      <c r="R454" s="5" t="e">
        <f t="shared" si="108"/>
        <v>#DIV/0!</v>
      </c>
      <c r="S454" s="5" t="e">
        <f t="shared" si="108"/>
        <v>#DIV/0!</v>
      </c>
      <c r="T454" s="5" t="e">
        <f t="shared" si="108"/>
        <v>#DIV/0!</v>
      </c>
      <c r="U454" s="5" t="e">
        <f t="shared" si="108"/>
        <v>#DIV/0!</v>
      </c>
      <c r="V454" s="5" t="e">
        <f t="shared" si="108"/>
        <v>#DIV/0!</v>
      </c>
      <c r="W454" s="5" t="e">
        <f t="shared" si="108"/>
        <v>#DIV/0!</v>
      </c>
      <c r="X454" s="5" t="e">
        <f t="shared" si="108"/>
        <v>#DIV/0!</v>
      </c>
      <c r="Y454" s="5" t="e">
        <f t="shared" si="104"/>
        <v>#DIV/0!</v>
      </c>
      <c r="Z454" s="5" t="e">
        <f t="shared" si="105"/>
        <v>#DIV/0!</v>
      </c>
      <c r="AA454" s="5" t="e">
        <f t="shared" si="105"/>
        <v>#DIV/0!</v>
      </c>
      <c r="AM454" s="6"/>
      <c r="AN454" s="6"/>
    </row>
    <row r="455" spans="2:40" s="5" customFormat="1" ht="20.100000000000001" hidden="1" customHeight="1">
      <c r="B455" s="22" t="str">
        <f>+$B$11</f>
        <v xml:space="preserve"> Α' ΠΛΑΝΗΤΗΣ</v>
      </c>
      <c r="C455" s="15">
        <f>+$C$11</f>
        <v>0</v>
      </c>
      <c r="D455" s="13">
        <f>+D450+1</f>
        <v>42</v>
      </c>
      <c r="E455" s="15">
        <f>+(H455+I455)/2</f>
        <v>0</v>
      </c>
      <c r="F455" s="15">
        <f>+SQRT(E455*E455-G455*G455)</f>
        <v>0</v>
      </c>
      <c r="G455" s="15">
        <f>+(-H455+I455)/2</f>
        <v>0</v>
      </c>
      <c r="H455" s="15">
        <f>+$J$40</f>
        <v>0</v>
      </c>
      <c r="I455" s="15">
        <f>+$J$39</f>
        <v>0</v>
      </c>
      <c r="J455" s="15">
        <f>+$D$22</f>
        <v>0</v>
      </c>
      <c r="K455" s="15">
        <f>+ABS( C455-D455)</f>
        <v>42</v>
      </c>
      <c r="L455" s="15" t="e">
        <f>(+F455*F455/E455)/( 1- J455*COS(K456))</f>
        <v>#DIV/0!</v>
      </c>
      <c r="M455" s="14" t="e">
        <f t="shared" si="106"/>
        <v>#DIV/0!</v>
      </c>
      <c r="N455" s="49"/>
      <c r="O455" s="238">
        <f t="shared" si="107"/>
        <v>0</v>
      </c>
      <c r="P455" s="5" t="e">
        <f t="shared" si="108"/>
        <v>#DIV/0!</v>
      </c>
      <c r="Q455" s="5" t="e">
        <f t="shared" si="108"/>
        <v>#DIV/0!</v>
      </c>
      <c r="R455" s="5" t="e">
        <f t="shared" si="108"/>
        <v>#DIV/0!</v>
      </c>
      <c r="S455" s="5" t="e">
        <f t="shared" si="108"/>
        <v>#DIV/0!</v>
      </c>
      <c r="T455" s="5" t="e">
        <f t="shared" si="108"/>
        <v>#DIV/0!</v>
      </c>
      <c r="U455" s="5" t="e">
        <f t="shared" si="108"/>
        <v>#DIV/0!</v>
      </c>
      <c r="V455" s="5" t="e">
        <f t="shared" si="108"/>
        <v>#DIV/0!</v>
      </c>
      <c r="W455" s="5" t="e">
        <f t="shared" si="108"/>
        <v>#DIV/0!</v>
      </c>
      <c r="X455" s="5" t="e">
        <f t="shared" si="108"/>
        <v>#DIV/0!</v>
      </c>
      <c r="Y455" s="5" t="e">
        <f t="shared" si="104"/>
        <v>#DIV/0!</v>
      </c>
      <c r="Z455" s="5" t="e">
        <f t="shared" si="105"/>
        <v>#DIV/0!</v>
      </c>
      <c r="AA455" s="5" t="e">
        <f t="shared" si="105"/>
        <v>#DIV/0!</v>
      </c>
      <c r="AM455" s="6"/>
      <c r="AN455" s="6"/>
    </row>
    <row r="456" spans="2:40" s="5" customFormat="1" ht="20.100000000000001" hidden="1" customHeight="1">
      <c r="B456" s="23" t="s">
        <v>32</v>
      </c>
      <c r="C456" s="24">
        <f>3.14/180*C455</f>
        <v>0</v>
      </c>
      <c r="D456" s="24">
        <v>42</v>
      </c>
      <c r="E456" s="25"/>
      <c r="F456" s="25"/>
      <c r="G456" s="25"/>
      <c r="H456" s="25"/>
      <c r="I456" s="25"/>
      <c r="J456" s="25"/>
      <c r="K456" s="25">
        <f>(3.14/180)*K455</f>
        <v>0.7326666666666668</v>
      </c>
      <c r="L456" s="14"/>
      <c r="M456" s="14" t="e">
        <f t="shared" si="106"/>
        <v>#DIV/0!</v>
      </c>
      <c r="N456" s="49"/>
      <c r="O456" s="238" t="e">
        <f t="shared" si="107"/>
        <v>#DIV/0!</v>
      </c>
      <c r="P456" s="5" t="e">
        <f t="shared" si="108"/>
        <v>#DIV/0!</v>
      </c>
      <c r="Q456" s="5" t="e">
        <f t="shared" si="108"/>
        <v>#DIV/0!</v>
      </c>
      <c r="R456" s="5" t="e">
        <f t="shared" si="108"/>
        <v>#DIV/0!</v>
      </c>
      <c r="S456" s="5" t="e">
        <f t="shared" si="108"/>
        <v>#DIV/0!</v>
      </c>
      <c r="T456" s="5" t="e">
        <f t="shared" si="108"/>
        <v>#DIV/0!</v>
      </c>
      <c r="U456" s="5" t="e">
        <f t="shared" si="108"/>
        <v>#DIV/0!</v>
      </c>
      <c r="V456" s="5" t="e">
        <f t="shared" si="108"/>
        <v>#DIV/0!</v>
      </c>
      <c r="W456" s="5" t="e">
        <f t="shared" si="108"/>
        <v>#DIV/0!</v>
      </c>
      <c r="X456" s="5" t="e">
        <f t="shared" si="108"/>
        <v>#DIV/0!</v>
      </c>
      <c r="Y456" s="5" t="e">
        <f t="shared" si="104"/>
        <v>#DIV/0!</v>
      </c>
      <c r="Z456" s="5" t="e">
        <f t="shared" si="105"/>
        <v>#DIV/0!</v>
      </c>
      <c r="AA456" s="5" t="e">
        <f t="shared" si="105"/>
        <v>#DIV/0!</v>
      </c>
      <c r="AM456" s="6"/>
      <c r="AN456" s="6"/>
    </row>
    <row r="457" spans="2:40" s="5" customFormat="1" ht="20.100000000000001" hidden="1" customHeight="1">
      <c r="B457" s="22" t="str">
        <f>+$B$13</f>
        <v xml:space="preserve"> Β' ΠΛΑΝΗΤΗΣ</v>
      </c>
      <c r="C457" s="15">
        <f>+$C$13</f>
        <v>0</v>
      </c>
      <c r="D457" s="13">
        <f>+D452+1</f>
        <v>42</v>
      </c>
      <c r="E457" s="15">
        <f>+(H457+I457)/2</f>
        <v>0</v>
      </c>
      <c r="F457" s="15">
        <f>+SQRT(E457*E457-G457*G457)</f>
        <v>0</v>
      </c>
      <c r="G457" s="15">
        <f>+(-H457+I457)/2</f>
        <v>0</v>
      </c>
      <c r="H457" s="15">
        <f>+$J$42</f>
        <v>0</v>
      </c>
      <c r="I457" s="15">
        <f>+$J$41</f>
        <v>0</v>
      </c>
      <c r="J457" s="15">
        <f>+$D$24</f>
        <v>0</v>
      </c>
      <c r="K457" s="15">
        <f>+ABS( C457-D457)</f>
        <v>42</v>
      </c>
      <c r="L457" s="15" t="e">
        <f>+F457*F457/E457/( 1- J457*COS(K458))</f>
        <v>#DIV/0!</v>
      </c>
      <c r="M457" s="14" t="e">
        <f t="shared" si="106"/>
        <v>#DIV/0!</v>
      </c>
      <c r="N457" s="49"/>
      <c r="O457" s="238">
        <f t="shared" si="107"/>
        <v>0</v>
      </c>
      <c r="P457" s="5" t="e">
        <f t="shared" si="108"/>
        <v>#DIV/0!</v>
      </c>
      <c r="Q457" s="5" t="e">
        <f t="shared" si="108"/>
        <v>#DIV/0!</v>
      </c>
      <c r="R457" s="5" t="e">
        <f t="shared" si="108"/>
        <v>#DIV/0!</v>
      </c>
      <c r="S457" s="5" t="e">
        <f t="shared" si="108"/>
        <v>#DIV/0!</v>
      </c>
      <c r="T457" s="5" t="e">
        <f t="shared" si="108"/>
        <v>#DIV/0!</v>
      </c>
      <c r="U457" s="5" t="e">
        <f t="shared" si="108"/>
        <v>#DIV/0!</v>
      </c>
      <c r="V457" s="5" t="e">
        <f t="shared" si="108"/>
        <v>#DIV/0!</v>
      </c>
      <c r="W457" s="5" t="e">
        <f t="shared" si="108"/>
        <v>#DIV/0!</v>
      </c>
      <c r="X457" s="5" t="e">
        <f t="shared" si="108"/>
        <v>#DIV/0!</v>
      </c>
      <c r="Y457" s="5" t="e">
        <f t="shared" si="104"/>
        <v>#DIV/0!</v>
      </c>
      <c r="Z457" s="5" t="e">
        <f t="shared" si="105"/>
        <v>#DIV/0!</v>
      </c>
      <c r="AA457" s="5" t="e">
        <f t="shared" si="105"/>
        <v>#DIV/0!</v>
      </c>
      <c r="AM457" s="6"/>
      <c r="AN457" s="6"/>
    </row>
    <row r="458" spans="2:40" s="5" customFormat="1" ht="20.100000000000001" hidden="1" customHeight="1">
      <c r="B458" s="26"/>
      <c r="C458" s="27">
        <f>3.14/180*C457</f>
        <v>0</v>
      </c>
      <c r="D458" s="27">
        <f>3.14/180*D457</f>
        <v>0.7326666666666668</v>
      </c>
      <c r="E458" s="28"/>
      <c r="F458" s="28"/>
      <c r="G458" s="28"/>
      <c r="H458" s="28"/>
      <c r="I458" s="28"/>
      <c r="J458" s="28"/>
      <c r="K458" s="28">
        <f>(3.14/180)*K457</f>
        <v>0.7326666666666668</v>
      </c>
      <c r="L458" s="14"/>
      <c r="M458" s="14" t="e">
        <f t="shared" si="106"/>
        <v>#DIV/0!</v>
      </c>
      <c r="N458" s="49"/>
      <c r="O458" s="238"/>
      <c r="P458" s="5" t="e">
        <f t="shared" si="108"/>
        <v>#DIV/0!</v>
      </c>
      <c r="Q458" s="5" t="e">
        <f t="shared" si="108"/>
        <v>#DIV/0!</v>
      </c>
      <c r="R458" s="5" t="e">
        <f t="shared" si="108"/>
        <v>#DIV/0!</v>
      </c>
      <c r="S458" s="5" t="e">
        <f t="shared" si="108"/>
        <v>#DIV/0!</v>
      </c>
      <c r="T458" s="5" t="e">
        <f t="shared" si="108"/>
        <v>#DIV/0!</v>
      </c>
      <c r="U458" s="5" t="e">
        <f t="shared" si="108"/>
        <v>#DIV/0!</v>
      </c>
      <c r="V458" s="5" t="e">
        <f t="shared" si="108"/>
        <v>#DIV/0!</v>
      </c>
      <c r="W458" s="5" t="e">
        <f t="shared" si="108"/>
        <v>#DIV/0!</v>
      </c>
      <c r="X458" s="5" t="e">
        <f t="shared" si="108"/>
        <v>#DIV/0!</v>
      </c>
      <c r="Y458" s="5" t="e">
        <f t="shared" si="104"/>
        <v>#DIV/0!</v>
      </c>
      <c r="Z458" s="5" t="e">
        <f t="shared" si="105"/>
        <v>#DIV/0!</v>
      </c>
      <c r="AA458" s="5" t="e">
        <f t="shared" si="105"/>
        <v>#DIV/0!</v>
      </c>
      <c r="AM458" s="6"/>
      <c r="AN458" s="6"/>
    </row>
    <row r="459" spans="2:40" s="5" customFormat="1" ht="20.100000000000001" hidden="1" customHeight="1">
      <c r="B459" s="15"/>
      <c r="C459" s="13"/>
      <c r="D459" s="13"/>
      <c r="E459" s="13"/>
      <c r="F459" s="13"/>
      <c r="G459" s="13"/>
      <c r="H459" s="13"/>
      <c r="I459" s="13"/>
      <c r="J459" s="13"/>
      <c r="K459" s="15"/>
      <c r="L459" s="14"/>
      <c r="M459" s="14" t="e">
        <f t="shared" si="106"/>
        <v>#DIV/0!</v>
      </c>
      <c r="N459" s="49"/>
      <c r="O459" s="238"/>
      <c r="P459" s="5" t="e">
        <f t="shared" si="108"/>
        <v>#DIV/0!</v>
      </c>
      <c r="Q459" s="5" t="e">
        <f t="shared" si="108"/>
        <v>#DIV/0!</v>
      </c>
      <c r="R459" s="5" t="e">
        <f t="shared" si="108"/>
        <v>#DIV/0!</v>
      </c>
      <c r="S459" s="5" t="e">
        <f t="shared" si="108"/>
        <v>#DIV/0!</v>
      </c>
      <c r="T459" s="5" t="e">
        <f t="shared" si="108"/>
        <v>#DIV/0!</v>
      </c>
      <c r="U459" s="5" t="e">
        <f t="shared" si="108"/>
        <v>#DIV/0!</v>
      </c>
      <c r="V459" s="5" t="e">
        <f t="shared" si="108"/>
        <v>#DIV/0!</v>
      </c>
      <c r="W459" s="5" t="e">
        <f t="shared" si="108"/>
        <v>#DIV/0!</v>
      </c>
      <c r="X459" s="5" t="e">
        <f t="shared" si="108"/>
        <v>#DIV/0!</v>
      </c>
      <c r="Y459" s="5" t="e">
        <f t="shared" si="104"/>
        <v>#DIV/0!</v>
      </c>
      <c r="Z459" s="5" t="e">
        <f t="shared" si="105"/>
        <v>#DIV/0!</v>
      </c>
      <c r="AA459" s="5" t="e">
        <f t="shared" si="105"/>
        <v>#DIV/0!</v>
      </c>
      <c r="AM459" s="6"/>
      <c r="AN459" s="6"/>
    </row>
    <row r="460" spans="2:40" s="5" customFormat="1" ht="20.100000000000001" hidden="1" customHeight="1">
      <c r="B460" s="22" t="str">
        <f>+$B$11</f>
        <v xml:space="preserve"> Α' ΠΛΑΝΗΤΗΣ</v>
      </c>
      <c r="C460" s="15">
        <f>+$C$11</f>
        <v>0</v>
      </c>
      <c r="D460" s="13">
        <f>+D455+1</f>
        <v>43</v>
      </c>
      <c r="E460" s="15">
        <f>+(H460+I460)/2</f>
        <v>0</v>
      </c>
      <c r="F460" s="15">
        <f>+SQRT(E460*E460-G460*G460)</f>
        <v>0</v>
      </c>
      <c r="G460" s="15">
        <f>+(-H460+I460)/2</f>
        <v>0</v>
      </c>
      <c r="H460" s="15">
        <f>+$J$40</f>
        <v>0</v>
      </c>
      <c r="I460" s="15">
        <f>+$J$39</f>
        <v>0</v>
      </c>
      <c r="J460" s="15">
        <f>+$D$22</f>
        <v>0</v>
      </c>
      <c r="K460" s="15">
        <f>+ABS( C460-D460)</f>
        <v>43</v>
      </c>
      <c r="L460" s="15" t="e">
        <f>(+F460*F460/E460)/( 1- J460*COS(K461))</f>
        <v>#DIV/0!</v>
      </c>
      <c r="M460" s="14" t="e">
        <f t="shared" si="106"/>
        <v>#DIV/0!</v>
      </c>
      <c r="N460" s="49"/>
      <c r="O460" s="238">
        <f t="shared" si="107"/>
        <v>0</v>
      </c>
      <c r="P460" s="5" t="e">
        <f t="shared" si="108"/>
        <v>#DIV/0!</v>
      </c>
      <c r="Q460" s="5" t="e">
        <f t="shared" si="108"/>
        <v>#DIV/0!</v>
      </c>
      <c r="R460" s="5" t="e">
        <f t="shared" si="108"/>
        <v>#DIV/0!</v>
      </c>
      <c r="S460" s="5" t="e">
        <f t="shared" si="108"/>
        <v>#DIV/0!</v>
      </c>
      <c r="T460" s="5" t="e">
        <f t="shared" si="108"/>
        <v>#DIV/0!</v>
      </c>
      <c r="U460" s="5" t="e">
        <f t="shared" si="108"/>
        <v>#DIV/0!</v>
      </c>
      <c r="V460" s="5" t="e">
        <f t="shared" si="108"/>
        <v>#DIV/0!</v>
      </c>
      <c r="W460" s="5" t="e">
        <f t="shared" si="108"/>
        <v>#DIV/0!</v>
      </c>
      <c r="X460" s="5" t="e">
        <f t="shared" si="108"/>
        <v>#DIV/0!</v>
      </c>
      <c r="Y460" s="5" t="e">
        <f t="shared" si="104"/>
        <v>#DIV/0!</v>
      </c>
      <c r="Z460" s="5" t="e">
        <f t="shared" si="105"/>
        <v>#DIV/0!</v>
      </c>
      <c r="AA460" s="5" t="e">
        <f t="shared" si="105"/>
        <v>#DIV/0!</v>
      </c>
      <c r="AM460" s="6"/>
      <c r="AN460" s="6"/>
    </row>
    <row r="461" spans="2:40" s="5" customFormat="1" ht="20.100000000000001" hidden="1" customHeight="1">
      <c r="B461" s="23" t="s">
        <v>32</v>
      </c>
      <c r="C461" s="24">
        <f>3.14/180*C460</f>
        <v>0</v>
      </c>
      <c r="D461" s="24">
        <v>43</v>
      </c>
      <c r="E461" s="25"/>
      <c r="F461" s="25"/>
      <c r="G461" s="25"/>
      <c r="H461" s="25"/>
      <c r="I461" s="25"/>
      <c r="J461" s="25"/>
      <c r="K461" s="25">
        <f>(3.14/180)*K460</f>
        <v>0.75011111111111117</v>
      </c>
      <c r="L461" s="14"/>
      <c r="M461" s="14" t="e">
        <f t="shared" si="106"/>
        <v>#DIV/0!</v>
      </c>
      <c r="N461" s="49"/>
      <c r="O461" s="238" t="e">
        <f t="shared" si="107"/>
        <v>#DIV/0!</v>
      </c>
      <c r="P461" s="5" t="e">
        <f t="shared" si="108"/>
        <v>#DIV/0!</v>
      </c>
      <c r="Q461" s="5" t="e">
        <f t="shared" si="108"/>
        <v>#DIV/0!</v>
      </c>
      <c r="R461" s="5" t="e">
        <f t="shared" si="108"/>
        <v>#DIV/0!</v>
      </c>
      <c r="S461" s="5" t="e">
        <f t="shared" si="108"/>
        <v>#DIV/0!</v>
      </c>
      <c r="T461" s="5" t="e">
        <f t="shared" si="108"/>
        <v>#DIV/0!</v>
      </c>
      <c r="U461" s="5" t="e">
        <f t="shared" si="108"/>
        <v>#DIV/0!</v>
      </c>
      <c r="V461" s="5" t="e">
        <f t="shared" si="108"/>
        <v>#DIV/0!</v>
      </c>
      <c r="W461" s="5" t="e">
        <f t="shared" si="108"/>
        <v>#DIV/0!</v>
      </c>
      <c r="X461" s="5" t="e">
        <f t="shared" si="108"/>
        <v>#DIV/0!</v>
      </c>
      <c r="Y461" s="5" t="e">
        <f t="shared" si="104"/>
        <v>#DIV/0!</v>
      </c>
      <c r="Z461" s="5" t="e">
        <f t="shared" si="105"/>
        <v>#DIV/0!</v>
      </c>
      <c r="AA461" s="5" t="e">
        <f t="shared" si="105"/>
        <v>#DIV/0!</v>
      </c>
      <c r="AM461" s="6"/>
      <c r="AN461" s="6"/>
    </row>
    <row r="462" spans="2:40" s="5" customFormat="1" ht="20.100000000000001" hidden="1" customHeight="1">
      <c r="B462" s="22" t="str">
        <f>+$B$13</f>
        <v xml:space="preserve"> Β' ΠΛΑΝΗΤΗΣ</v>
      </c>
      <c r="C462" s="15">
        <f>+$C$13</f>
        <v>0</v>
      </c>
      <c r="D462" s="13">
        <f>+D457+1</f>
        <v>43</v>
      </c>
      <c r="E462" s="15">
        <f>+(H462+I462)/2</f>
        <v>0</v>
      </c>
      <c r="F462" s="15">
        <f>+SQRT(E462*E462-G462*G462)</f>
        <v>0</v>
      </c>
      <c r="G462" s="15">
        <f>+(-H462+I462)/2</f>
        <v>0</v>
      </c>
      <c r="H462" s="15">
        <f>+$J$42</f>
        <v>0</v>
      </c>
      <c r="I462" s="15">
        <f>+$J$41</f>
        <v>0</v>
      </c>
      <c r="J462" s="15">
        <f>+$D$24</f>
        <v>0</v>
      </c>
      <c r="K462" s="15">
        <f>+ABS( C462-D462)</f>
        <v>43</v>
      </c>
      <c r="L462" s="15" t="e">
        <f>+F462*F462/E462/( 1- J462*COS(K463))</f>
        <v>#DIV/0!</v>
      </c>
      <c r="M462" s="14" t="e">
        <f t="shared" si="106"/>
        <v>#DIV/0!</v>
      </c>
      <c r="N462" s="49"/>
      <c r="O462" s="238">
        <f t="shared" si="107"/>
        <v>0</v>
      </c>
      <c r="P462" s="5" t="e">
        <f t="shared" si="108"/>
        <v>#DIV/0!</v>
      </c>
      <c r="Q462" s="5" t="e">
        <f t="shared" si="108"/>
        <v>#DIV/0!</v>
      </c>
      <c r="R462" s="5" t="e">
        <f t="shared" si="108"/>
        <v>#DIV/0!</v>
      </c>
      <c r="S462" s="5" t="e">
        <f t="shared" si="108"/>
        <v>#DIV/0!</v>
      </c>
      <c r="T462" s="5" t="e">
        <f t="shared" si="108"/>
        <v>#DIV/0!</v>
      </c>
      <c r="U462" s="5" t="e">
        <f t="shared" si="108"/>
        <v>#DIV/0!</v>
      </c>
      <c r="V462" s="5" t="e">
        <f t="shared" si="108"/>
        <v>#DIV/0!</v>
      </c>
      <c r="W462" s="5" t="e">
        <f t="shared" si="108"/>
        <v>#DIV/0!</v>
      </c>
      <c r="X462" s="5" t="e">
        <f t="shared" si="108"/>
        <v>#DIV/0!</v>
      </c>
      <c r="Y462" s="5" t="e">
        <f t="shared" si="104"/>
        <v>#DIV/0!</v>
      </c>
      <c r="Z462" s="5" t="e">
        <f t="shared" si="105"/>
        <v>#DIV/0!</v>
      </c>
      <c r="AA462" s="5" t="e">
        <f t="shared" si="105"/>
        <v>#DIV/0!</v>
      </c>
      <c r="AM462" s="6"/>
      <c r="AN462" s="6"/>
    </row>
    <row r="463" spans="2:40" s="5" customFormat="1" ht="20.100000000000001" hidden="1" customHeight="1">
      <c r="B463" s="26"/>
      <c r="C463" s="27">
        <f>3.14/180*C462</f>
        <v>0</v>
      </c>
      <c r="D463" s="27">
        <f>3.14/180*D462</f>
        <v>0.75011111111111117</v>
      </c>
      <c r="E463" s="28"/>
      <c r="F463" s="28"/>
      <c r="G463" s="28"/>
      <c r="H463" s="28"/>
      <c r="I463" s="28"/>
      <c r="J463" s="28"/>
      <c r="K463" s="28">
        <f>(3.14/180)*K462</f>
        <v>0.75011111111111117</v>
      </c>
      <c r="L463" s="14"/>
      <c r="M463" s="14" t="e">
        <f t="shared" si="106"/>
        <v>#DIV/0!</v>
      </c>
      <c r="N463" s="49"/>
      <c r="O463" s="238"/>
      <c r="P463" s="5" t="e">
        <f t="shared" si="108"/>
        <v>#DIV/0!</v>
      </c>
      <c r="Q463" s="5" t="e">
        <f t="shared" si="108"/>
        <v>#DIV/0!</v>
      </c>
      <c r="R463" s="5" t="e">
        <f t="shared" si="108"/>
        <v>#DIV/0!</v>
      </c>
      <c r="S463" s="5" t="e">
        <f t="shared" si="108"/>
        <v>#DIV/0!</v>
      </c>
      <c r="T463" s="5" t="e">
        <f t="shared" si="108"/>
        <v>#DIV/0!</v>
      </c>
      <c r="U463" s="5" t="e">
        <f t="shared" si="108"/>
        <v>#DIV/0!</v>
      </c>
      <c r="V463" s="5" t="e">
        <f t="shared" si="108"/>
        <v>#DIV/0!</v>
      </c>
      <c r="W463" s="5" t="e">
        <f t="shared" si="108"/>
        <v>#DIV/0!</v>
      </c>
      <c r="X463" s="5" t="e">
        <f t="shared" si="108"/>
        <v>#DIV/0!</v>
      </c>
      <c r="Y463" s="5" t="e">
        <f t="shared" si="104"/>
        <v>#DIV/0!</v>
      </c>
      <c r="Z463" s="5" t="e">
        <f t="shared" si="105"/>
        <v>#DIV/0!</v>
      </c>
      <c r="AA463" s="5" t="e">
        <f t="shared" si="105"/>
        <v>#DIV/0!</v>
      </c>
      <c r="AM463" s="6"/>
      <c r="AN463" s="6"/>
    </row>
    <row r="464" spans="2:40" s="5" customFormat="1" ht="20.100000000000001" hidden="1" customHeight="1">
      <c r="B464" s="15"/>
      <c r="C464" s="13"/>
      <c r="D464" s="13"/>
      <c r="E464" s="13"/>
      <c r="F464" s="13"/>
      <c r="G464" s="13"/>
      <c r="H464" s="13"/>
      <c r="I464" s="13"/>
      <c r="J464" s="13"/>
      <c r="K464" s="15"/>
      <c r="L464" s="14"/>
      <c r="M464" s="14" t="e">
        <f t="shared" si="106"/>
        <v>#DIV/0!</v>
      </c>
      <c r="N464" s="49"/>
      <c r="O464" s="238"/>
      <c r="P464" s="5" t="e">
        <f t="shared" si="108"/>
        <v>#DIV/0!</v>
      </c>
      <c r="Q464" s="5" t="e">
        <f t="shared" si="108"/>
        <v>#DIV/0!</v>
      </c>
      <c r="R464" s="5" t="e">
        <f t="shared" si="108"/>
        <v>#DIV/0!</v>
      </c>
      <c r="S464" s="5" t="e">
        <f t="shared" si="108"/>
        <v>#DIV/0!</v>
      </c>
      <c r="T464" s="5" t="e">
        <f t="shared" si="108"/>
        <v>#DIV/0!</v>
      </c>
      <c r="U464" s="5" t="e">
        <f t="shared" si="108"/>
        <v>#DIV/0!</v>
      </c>
      <c r="V464" s="5" t="e">
        <f t="shared" si="108"/>
        <v>#DIV/0!</v>
      </c>
      <c r="W464" s="5" t="e">
        <f t="shared" si="108"/>
        <v>#DIV/0!</v>
      </c>
      <c r="X464" s="5" t="e">
        <f t="shared" si="108"/>
        <v>#DIV/0!</v>
      </c>
      <c r="Y464" s="5" t="e">
        <f t="shared" si="104"/>
        <v>#DIV/0!</v>
      </c>
      <c r="Z464" s="5" t="e">
        <f t="shared" si="105"/>
        <v>#DIV/0!</v>
      </c>
      <c r="AA464" s="5" t="e">
        <f t="shared" si="105"/>
        <v>#DIV/0!</v>
      </c>
      <c r="AM464" s="6"/>
      <c r="AN464" s="6"/>
    </row>
    <row r="465" spans="2:40" s="5" customFormat="1" ht="20.100000000000001" hidden="1" customHeight="1">
      <c r="B465" s="22" t="str">
        <f>+$B$11</f>
        <v xml:space="preserve"> Α' ΠΛΑΝΗΤΗΣ</v>
      </c>
      <c r="C465" s="15">
        <f>+$C$11</f>
        <v>0</v>
      </c>
      <c r="D465" s="13">
        <f>+D460+1</f>
        <v>44</v>
      </c>
      <c r="E465" s="15">
        <f>+(H465+I465)/2</f>
        <v>0</v>
      </c>
      <c r="F465" s="15">
        <f>+SQRT(E465*E465-G465*G465)</f>
        <v>0</v>
      </c>
      <c r="G465" s="15">
        <f>+(-H465+I465)/2</f>
        <v>0</v>
      </c>
      <c r="H465" s="15">
        <f>+$J$40</f>
        <v>0</v>
      </c>
      <c r="I465" s="15">
        <f>+$J$39</f>
        <v>0</v>
      </c>
      <c r="J465" s="15">
        <f>+$D$22</f>
        <v>0</v>
      </c>
      <c r="K465" s="15">
        <f>+ABS( C465-D465)</f>
        <v>44</v>
      </c>
      <c r="L465" s="15" t="e">
        <f>(+F465*F465/E465)/( 1- J465*COS(K466))</f>
        <v>#DIV/0!</v>
      </c>
      <c r="M465" s="14" t="e">
        <f t="shared" si="106"/>
        <v>#DIV/0!</v>
      </c>
      <c r="N465" s="49"/>
      <c r="O465" s="238">
        <f t="shared" si="107"/>
        <v>0</v>
      </c>
      <c r="P465" s="5" t="e">
        <f t="shared" si="108"/>
        <v>#DIV/0!</v>
      </c>
      <c r="Q465" s="5" t="e">
        <f t="shared" si="108"/>
        <v>#DIV/0!</v>
      </c>
      <c r="R465" s="5" t="e">
        <f t="shared" si="108"/>
        <v>#DIV/0!</v>
      </c>
      <c r="S465" s="5" t="e">
        <f t="shared" si="108"/>
        <v>#DIV/0!</v>
      </c>
      <c r="T465" s="5" t="e">
        <f t="shared" si="108"/>
        <v>#DIV/0!</v>
      </c>
      <c r="U465" s="5" t="e">
        <f t="shared" si="108"/>
        <v>#DIV/0!</v>
      </c>
      <c r="V465" s="5" t="e">
        <f t="shared" si="108"/>
        <v>#DIV/0!</v>
      </c>
      <c r="W465" s="5" t="e">
        <f t="shared" si="108"/>
        <v>#DIV/0!</v>
      </c>
      <c r="X465" s="5" t="e">
        <f t="shared" si="108"/>
        <v>#DIV/0!</v>
      </c>
      <c r="Y465" s="5" t="e">
        <f t="shared" si="104"/>
        <v>#DIV/0!</v>
      </c>
      <c r="Z465" s="5" t="e">
        <f t="shared" si="105"/>
        <v>#DIV/0!</v>
      </c>
      <c r="AA465" s="5" t="e">
        <f t="shared" si="105"/>
        <v>#DIV/0!</v>
      </c>
      <c r="AM465" s="6"/>
      <c r="AN465" s="6"/>
    </row>
    <row r="466" spans="2:40" s="5" customFormat="1" ht="20.100000000000001" hidden="1" customHeight="1">
      <c r="B466" s="23" t="s">
        <v>32</v>
      </c>
      <c r="C466" s="24">
        <f>3.14/180*C465</f>
        <v>0</v>
      </c>
      <c r="D466" s="24">
        <v>44</v>
      </c>
      <c r="E466" s="25"/>
      <c r="F466" s="25"/>
      <c r="G466" s="25"/>
      <c r="H466" s="25"/>
      <c r="I466" s="25"/>
      <c r="J466" s="25"/>
      <c r="K466" s="25">
        <f>(3.14/180)*K465</f>
        <v>0.76755555555555566</v>
      </c>
      <c r="L466" s="14"/>
      <c r="M466" s="14" t="e">
        <f t="shared" si="106"/>
        <v>#DIV/0!</v>
      </c>
      <c r="N466" s="49"/>
      <c r="O466" s="238" t="e">
        <f t="shared" si="107"/>
        <v>#DIV/0!</v>
      </c>
      <c r="P466" s="5" t="e">
        <f t="shared" si="108"/>
        <v>#DIV/0!</v>
      </c>
      <c r="Q466" s="5" t="e">
        <f t="shared" si="108"/>
        <v>#DIV/0!</v>
      </c>
      <c r="R466" s="5" t="e">
        <f t="shared" si="108"/>
        <v>#DIV/0!</v>
      </c>
      <c r="S466" s="5" t="e">
        <f t="shared" si="108"/>
        <v>#DIV/0!</v>
      </c>
      <c r="T466" s="5" t="e">
        <f t="shared" si="108"/>
        <v>#DIV/0!</v>
      </c>
      <c r="U466" s="5" t="e">
        <f t="shared" si="108"/>
        <v>#DIV/0!</v>
      </c>
      <c r="V466" s="5" t="e">
        <f t="shared" si="108"/>
        <v>#DIV/0!</v>
      </c>
      <c r="W466" s="5" t="e">
        <f t="shared" si="108"/>
        <v>#DIV/0!</v>
      </c>
      <c r="X466" s="5" t="e">
        <f t="shared" si="108"/>
        <v>#DIV/0!</v>
      </c>
      <c r="Y466" s="5" t="e">
        <f t="shared" si="104"/>
        <v>#DIV/0!</v>
      </c>
      <c r="Z466" s="5" t="e">
        <f t="shared" si="105"/>
        <v>#DIV/0!</v>
      </c>
      <c r="AA466" s="5" t="e">
        <f t="shared" si="105"/>
        <v>#DIV/0!</v>
      </c>
      <c r="AM466" s="6"/>
      <c r="AN466" s="6"/>
    </row>
    <row r="467" spans="2:40" s="5" customFormat="1" ht="20.100000000000001" hidden="1" customHeight="1">
      <c r="B467" s="22" t="str">
        <f>+$B$13</f>
        <v xml:space="preserve"> Β' ΠΛΑΝΗΤΗΣ</v>
      </c>
      <c r="C467" s="15">
        <f>+$C$13</f>
        <v>0</v>
      </c>
      <c r="D467" s="13">
        <f>+D462+1</f>
        <v>44</v>
      </c>
      <c r="E467" s="15">
        <f>+(H467+I467)/2</f>
        <v>0</v>
      </c>
      <c r="F467" s="15">
        <f>+SQRT(E467*E467-G467*G467)</f>
        <v>0</v>
      </c>
      <c r="G467" s="15">
        <f>+(-H467+I467)/2</f>
        <v>0</v>
      </c>
      <c r="H467" s="15">
        <f>+$J$42</f>
        <v>0</v>
      </c>
      <c r="I467" s="15">
        <f>+$J$41</f>
        <v>0</v>
      </c>
      <c r="J467" s="15">
        <f>+$D$24</f>
        <v>0</v>
      </c>
      <c r="K467" s="15">
        <f>+ABS( C467-D467)</f>
        <v>44</v>
      </c>
      <c r="L467" s="15" t="e">
        <f>+F467*F467/E467/( 1- J467*COS(K468))</f>
        <v>#DIV/0!</v>
      </c>
      <c r="M467" s="14" t="e">
        <f t="shared" si="106"/>
        <v>#DIV/0!</v>
      </c>
      <c r="N467" s="49"/>
      <c r="O467" s="238">
        <f t="shared" si="107"/>
        <v>0</v>
      </c>
      <c r="P467" s="5" t="e">
        <f t="shared" si="108"/>
        <v>#DIV/0!</v>
      </c>
      <c r="Q467" s="5" t="e">
        <f t="shared" si="108"/>
        <v>#DIV/0!</v>
      </c>
      <c r="R467" s="5" t="e">
        <f t="shared" si="108"/>
        <v>#DIV/0!</v>
      </c>
      <c r="S467" s="5" t="e">
        <f t="shared" si="108"/>
        <v>#DIV/0!</v>
      </c>
      <c r="T467" s="5" t="e">
        <f t="shared" si="108"/>
        <v>#DIV/0!</v>
      </c>
      <c r="U467" s="5" t="e">
        <f t="shared" si="108"/>
        <v>#DIV/0!</v>
      </c>
      <c r="V467" s="5" t="e">
        <f t="shared" si="108"/>
        <v>#DIV/0!</v>
      </c>
      <c r="W467" s="5" t="e">
        <f t="shared" si="108"/>
        <v>#DIV/0!</v>
      </c>
      <c r="X467" s="5" t="e">
        <f t="shared" si="108"/>
        <v>#DIV/0!</v>
      </c>
      <c r="Y467" s="5" t="e">
        <f t="shared" si="104"/>
        <v>#DIV/0!</v>
      </c>
      <c r="Z467" s="5" t="e">
        <f t="shared" si="105"/>
        <v>#DIV/0!</v>
      </c>
      <c r="AA467" s="5" t="e">
        <f t="shared" si="105"/>
        <v>#DIV/0!</v>
      </c>
      <c r="AM467" s="6"/>
      <c r="AN467" s="6"/>
    </row>
    <row r="468" spans="2:40" s="5" customFormat="1" ht="20.100000000000001" hidden="1" customHeight="1">
      <c r="B468" s="26"/>
      <c r="C468" s="27">
        <f>3.14/180*C467</f>
        <v>0</v>
      </c>
      <c r="D468" s="27">
        <f>3.14/180*D467</f>
        <v>0.76755555555555566</v>
      </c>
      <c r="E468" s="28"/>
      <c r="F468" s="28"/>
      <c r="G468" s="28"/>
      <c r="H468" s="28"/>
      <c r="I468" s="28"/>
      <c r="J468" s="28"/>
      <c r="K468" s="28">
        <f>(3.14/180)*K467</f>
        <v>0.76755555555555566</v>
      </c>
      <c r="L468" s="14"/>
      <c r="M468" s="14" t="e">
        <f t="shared" si="106"/>
        <v>#DIV/0!</v>
      </c>
      <c r="N468" s="49"/>
      <c r="O468" s="238"/>
      <c r="P468" s="5" t="e">
        <f t="shared" si="108"/>
        <v>#DIV/0!</v>
      </c>
      <c r="Q468" s="5" t="e">
        <f t="shared" si="108"/>
        <v>#DIV/0!</v>
      </c>
      <c r="R468" s="5" t="e">
        <f t="shared" si="108"/>
        <v>#DIV/0!</v>
      </c>
      <c r="S468" s="5" t="e">
        <f t="shared" si="108"/>
        <v>#DIV/0!</v>
      </c>
      <c r="T468" s="5" t="e">
        <f t="shared" si="108"/>
        <v>#DIV/0!</v>
      </c>
      <c r="U468" s="5" t="e">
        <f t="shared" si="108"/>
        <v>#DIV/0!</v>
      </c>
      <c r="V468" s="5" t="e">
        <f t="shared" si="108"/>
        <v>#DIV/0!</v>
      </c>
      <c r="W468" s="5" t="e">
        <f t="shared" si="108"/>
        <v>#DIV/0!</v>
      </c>
      <c r="X468" s="5" t="e">
        <f t="shared" si="108"/>
        <v>#DIV/0!</v>
      </c>
      <c r="Y468" s="5" t="e">
        <f t="shared" si="104"/>
        <v>#DIV/0!</v>
      </c>
      <c r="Z468" s="5" t="e">
        <f t="shared" si="105"/>
        <v>#DIV/0!</v>
      </c>
      <c r="AA468" s="5" t="e">
        <f t="shared" si="105"/>
        <v>#DIV/0!</v>
      </c>
      <c r="AM468" s="6"/>
      <c r="AN468" s="6"/>
    </row>
    <row r="469" spans="2:40" s="5" customFormat="1" ht="20.100000000000001" hidden="1" customHeight="1">
      <c r="B469" s="15"/>
      <c r="C469" s="13"/>
      <c r="D469" s="13"/>
      <c r="E469" s="13"/>
      <c r="F469" s="13"/>
      <c r="G469" s="13"/>
      <c r="H469" s="13"/>
      <c r="I469" s="13"/>
      <c r="J469" s="13"/>
      <c r="K469" s="15"/>
      <c r="L469" s="14"/>
      <c r="M469" s="14" t="e">
        <f t="shared" si="106"/>
        <v>#DIV/0!</v>
      </c>
      <c r="N469" s="49"/>
      <c r="O469" s="238"/>
      <c r="P469" s="5" t="e">
        <f t="shared" si="108"/>
        <v>#DIV/0!</v>
      </c>
      <c r="Q469" s="5" t="e">
        <f t="shared" si="108"/>
        <v>#DIV/0!</v>
      </c>
      <c r="R469" s="5" t="e">
        <f t="shared" si="108"/>
        <v>#DIV/0!</v>
      </c>
      <c r="S469" s="5" t="e">
        <f t="shared" si="108"/>
        <v>#DIV/0!</v>
      </c>
      <c r="T469" s="5" t="e">
        <f t="shared" si="108"/>
        <v>#DIV/0!</v>
      </c>
      <c r="U469" s="5" t="e">
        <f t="shared" si="108"/>
        <v>#DIV/0!</v>
      </c>
      <c r="V469" s="5" t="e">
        <f t="shared" si="108"/>
        <v>#DIV/0!</v>
      </c>
      <c r="W469" s="5" t="e">
        <f t="shared" si="108"/>
        <v>#DIV/0!</v>
      </c>
      <c r="X469" s="5" t="e">
        <f t="shared" si="108"/>
        <v>#DIV/0!</v>
      </c>
      <c r="Y469" s="5" t="e">
        <f t="shared" si="104"/>
        <v>#DIV/0!</v>
      </c>
      <c r="Z469" s="5" t="e">
        <f t="shared" si="105"/>
        <v>#DIV/0!</v>
      </c>
      <c r="AA469" s="5" t="e">
        <f t="shared" si="105"/>
        <v>#DIV/0!</v>
      </c>
      <c r="AM469" s="6"/>
      <c r="AN469" s="6"/>
    </row>
    <row r="470" spans="2:40" s="5" customFormat="1" ht="20.100000000000001" hidden="1" customHeight="1">
      <c r="B470" s="22" t="str">
        <f>+$B$11</f>
        <v xml:space="preserve"> Α' ΠΛΑΝΗΤΗΣ</v>
      </c>
      <c r="C470" s="15">
        <f>+$C$11</f>
        <v>0</v>
      </c>
      <c r="D470" s="13">
        <f>+D465+1</f>
        <v>45</v>
      </c>
      <c r="E470" s="15">
        <f>+(H470+I470)/2</f>
        <v>0</v>
      </c>
      <c r="F470" s="15">
        <f>+SQRT(E470*E470-G470*G470)</f>
        <v>0</v>
      </c>
      <c r="G470" s="15">
        <f>+(-H470+I470)/2</f>
        <v>0</v>
      </c>
      <c r="H470" s="15">
        <f>+$J$40</f>
        <v>0</v>
      </c>
      <c r="I470" s="15">
        <f>+$J$39</f>
        <v>0</v>
      </c>
      <c r="J470" s="15">
        <f>+$D$22</f>
        <v>0</v>
      </c>
      <c r="K470" s="15">
        <f>+ABS( C470-D470)</f>
        <v>45</v>
      </c>
      <c r="L470" s="15" t="e">
        <f>(+F470*F470/E470)/( 1- J470*COS(K471))</f>
        <v>#DIV/0!</v>
      </c>
      <c r="M470" s="14" t="e">
        <f t="shared" si="106"/>
        <v>#DIV/0!</v>
      </c>
      <c r="N470" s="49"/>
      <c r="O470" s="238">
        <f t="shared" si="107"/>
        <v>0</v>
      </c>
      <c r="P470" s="5" t="e">
        <f t="shared" si="108"/>
        <v>#DIV/0!</v>
      </c>
      <c r="Q470" s="5" t="e">
        <f t="shared" si="108"/>
        <v>#DIV/0!</v>
      </c>
      <c r="R470" s="5" t="e">
        <f t="shared" si="108"/>
        <v>#DIV/0!</v>
      </c>
      <c r="S470" s="5" t="e">
        <f t="shared" si="108"/>
        <v>#DIV/0!</v>
      </c>
      <c r="T470" s="5" t="e">
        <f t="shared" si="108"/>
        <v>#DIV/0!</v>
      </c>
      <c r="U470" s="5" t="e">
        <f t="shared" si="108"/>
        <v>#DIV/0!</v>
      </c>
      <c r="V470" s="5" t="e">
        <f t="shared" si="108"/>
        <v>#DIV/0!</v>
      </c>
      <c r="W470" s="5" t="e">
        <f t="shared" si="108"/>
        <v>#DIV/0!</v>
      </c>
      <c r="X470" s="5" t="e">
        <f t="shared" si="108"/>
        <v>#DIV/0!</v>
      </c>
      <c r="Y470" s="5" t="e">
        <f t="shared" si="104"/>
        <v>#DIV/0!</v>
      </c>
      <c r="Z470" s="5" t="e">
        <f t="shared" si="105"/>
        <v>#DIV/0!</v>
      </c>
      <c r="AA470" s="5" t="e">
        <f t="shared" si="105"/>
        <v>#DIV/0!</v>
      </c>
      <c r="AM470" s="6"/>
      <c r="AN470" s="6"/>
    </row>
    <row r="471" spans="2:40" s="5" customFormat="1" ht="20.100000000000001" hidden="1" customHeight="1">
      <c r="B471" s="23" t="s">
        <v>32</v>
      </c>
      <c r="C471" s="24">
        <f>3.14/180*C470</f>
        <v>0</v>
      </c>
      <c r="D471" s="24">
        <v>45</v>
      </c>
      <c r="E471" s="25"/>
      <c r="F471" s="25"/>
      <c r="G471" s="25"/>
      <c r="H471" s="25"/>
      <c r="I471" s="25"/>
      <c r="J471" s="25"/>
      <c r="K471" s="25">
        <f>(3.14/180)*K470</f>
        <v>0.78500000000000014</v>
      </c>
      <c r="L471" s="14"/>
      <c r="M471" s="14" t="e">
        <f t="shared" si="106"/>
        <v>#DIV/0!</v>
      </c>
      <c r="N471" s="49"/>
      <c r="O471" s="238" t="e">
        <f t="shared" si="107"/>
        <v>#DIV/0!</v>
      </c>
      <c r="P471" s="5" t="e">
        <f t="shared" si="108"/>
        <v>#DIV/0!</v>
      </c>
      <c r="Q471" s="5" t="e">
        <f t="shared" si="108"/>
        <v>#DIV/0!</v>
      </c>
      <c r="R471" s="5" t="e">
        <f t="shared" si="108"/>
        <v>#DIV/0!</v>
      </c>
      <c r="S471" s="5" t="e">
        <f t="shared" si="108"/>
        <v>#DIV/0!</v>
      </c>
      <c r="T471" s="5" t="e">
        <f t="shared" si="108"/>
        <v>#DIV/0!</v>
      </c>
      <c r="U471" s="5" t="e">
        <f t="shared" si="108"/>
        <v>#DIV/0!</v>
      </c>
      <c r="V471" s="5" t="e">
        <f t="shared" si="108"/>
        <v>#DIV/0!</v>
      </c>
      <c r="W471" s="5" t="e">
        <f t="shared" si="108"/>
        <v>#DIV/0!</v>
      </c>
      <c r="X471" s="5" t="e">
        <f t="shared" si="108"/>
        <v>#DIV/0!</v>
      </c>
      <c r="Y471" s="5" t="e">
        <f t="shared" si="104"/>
        <v>#DIV/0!</v>
      </c>
      <c r="Z471" s="5" t="e">
        <f t="shared" si="105"/>
        <v>#DIV/0!</v>
      </c>
      <c r="AA471" s="5" t="e">
        <f t="shared" si="105"/>
        <v>#DIV/0!</v>
      </c>
      <c r="AM471" s="6"/>
      <c r="AN471" s="6"/>
    </row>
    <row r="472" spans="2:40" s="5" customFormat="1" ht="20.100000000000001" hidden="1" customHeight="1">
      <c r="B472" s="22" t="str">
        <f>+$B$13</f>
        <v xml:space="preserve"> Β' ΠΛΑΝΗΤΗΣ</v>
      </c>
      <c r="C472" s="15">
        <f>+$C$13</f>
        <v>0</v>
      </c>
      <c r="D472" s="13">
        <f>+D467+1</f>
        <v>45</v>
      </c>
      <c r="E472" s="15">
        <f>+(H472+I472)/2</f>
        <v>0</v>
      </c>
      <c r="F472" s="15">
        <f>+SQRT(E472*E472-G472*G472)</f>
        <v>0</v>
      </c>
      <c r="G472" s="15">
        <f>+(-H472+I472)/2</f>
        <v>0</v>
      </c>
      <c r="H472" s="15">
        <f>+$J$42</f>
        <v>0</v>
      </c>
      <c r="I472" s="15">
        <f>+$J$41</f>
        <v>0</v>
      </c>
      <c r="J472" s="15">
        <f>+$D$24</f>
        <v>0</v>
      </c>
      <c r="K472" s="15">
        <f>+ABS( C472-D472)</f>
        <v>45</v>
      </c>
      <c r="L472" s="15" t="e">
        <f>+F472*F472/E472/( 1- J472*COS(K473))</f>
        <v>#DIV/0!</v>
      </c>
      <c r="M472" s="14" t="e">
        <f t="shared" si="106"/>
        <v>#DIV/0!</v>
      </c>
      <c r="N472" s="49"/>
      <c r="O472" s="238">
        <f t="shared" si="107"/>
        <v>0</v>
      </c>
      <c r="P472" s="5" t="e">
        <f t="shared" si="108"/>
        <v>#DIV/0!</v>
      </c>
      <c r="Q472" s="5" t="e">
        <f t="shared" si="108"/>
        <v>#DIV/0!</v>
      </c>
      <c r="R472" s="5" t="e">
        <f t="shared" si="108"/>
        <v>#DIV/0!</v>
      </c>
      <c r="S472" s="5" t="e">
        <f t="shared" si="108"/>
        <v>#DIV/0!</v>
      </c>
      <c r="T472" s="5" t="e">
        <f t="shared" si="108"/>
        <v>#DIV/0!</v>
      </c>
      <c r="U472" s="5" t="e">
        <f t="shared" si="108"/>
        <v>#DIV/0!</v>
      </c>
      <c r="V472" s="5" t="e">
        <f t="shared" si="108"/>
        <v>#DIV/0!</v>
      </c>
      <c r="W472" s="5" t="e">
        <f t="shared" si="108"/>
        <v>#DIV/0!</v>
      </c>
      <c r="X472" s="5" t="e">
        <f t="shared" si="108"/>
        <v>#DIV/0!</v>
      </c>
      <c r="Y472" s="5" t="e">
        <f t="shared" si="104"/>
        <v>#DIV/0!</v>
      </c>
      <c r="Z472" s="5" t="e">
        <f t="shared" si="105"/>
        <v>#DIV/0!</v>
      </c>
      <c r="AA472" s="5" t="e">
        <f t="shared" si="105"/>
        <v>#DIV/0!</v>
      </c>
      <c r="AM472" s="6"/>
      <c r="AN472" s="6"/>
    </row>
    <row r="473" spans="2:40" s="5" customFormat="1" ht="20.100000000000001" hidden="1" customHeight="1">
      <c r="B473" s="26"/>
      <c r="C473" s="27">
        <f>3.14/180*C472</f>
        <v>0</v>
      </c>
      <c r="D473" s="27">
        <f>3.14/180*D472</f>
        <v>0.78500000000000014</v>
      </c>
      <c r="E473" s="28"/>
      <c r="F473" s="28"/>
      <c r="G473" s="28"/>
      <c r="H473" s="28"/>
      <c r="I473" s="28"/>
      <c r="J473" s="28"/>
      <c r="K473" s="28">
        <f>(3.14/180)*K472</f>
        <v>0.78500000000000014</v>
      </c>
      <c r="L473" s="14"/>
      <c r="M473" s="14" t="e">
        <f t="shared" si="106"/>
        <v>#DIV/0!</v>
      </c>
      <c r="N473" s="49"/>
      <c r="O473" s="238"/>
      <c r="P473" s="5" t="e">
        <f t="shared" si="108"/>
        <v>#DIV/0!</v>
      </c>
      <c r="Q473" s="5" t="e">
        <f t="shared" si="108"/>
        <v>#DIV/0!</v>
      </c>
      <c r="R473" s="5" t="e">
        <f t="shared" si="108"/>
        <v>#DIV/0!</v>
      </c>
      <c r="S473" s="5" t="e">
        <f t="shared" si="108"/>
        <v>#DIV/0!</v>
      </c>
      <c r="T473" s="5" t="e">
        <f t="shared" si="108"/>
        <v>#DIV/0!</v>
      </c>
      <c r="U473" s="5" t="e">
        <f t="shared" si="108"/>
        <v>#DIV/0!</v>
      </c>
      <c r="V473" s="5" t="e">
        <f t="shared" si="108"/>
        <v>#DIV/0!</v>
      </c>
      <c r="W473" s="5" t="e">
        <f t="shared" si="108"/>
        <v>#DIV/0!</v>
      </c>
      <c r="X473" s="5" t="e">
        <f t="shared" si="108"/>
        <v>#DIV/0!</v>
      </c>
      <c r="Y473" s="5" t="e">
        <f t="shared" si="104"/>
        <v>#DIV/0!</v>
      </c>
      <c r="Z473" s="5" t="e">
        <f t="shared" si="105"/>
        <v>#DIV/0!</v>
      </c>
      <c r="AA473" s="5" t="e">
        <f t="shared" si="105"/>
        <v>#DIV/0!</v>
      </c>
      <c r="AM473" s="6"/>
      <c r="AN473" s="6"/>
    </row>
    <row r="474" spans="2:40" s="5" customFormat="1" ht="20.100000000000001" hidden="1" customHeight="1">
      <c r="B474" s="15"/>
      <c r="C474" s="13"/>
      <c r="D474" s="13"/>
      <c r="E474" s="13"/>
      <c r="F474" s="13"/>
      <c r="G474" s="13"/>
      <c r="H474" s="13"/>
      <c r="I474" s="13"/>
      <c r="J474" s="13"/>
      <c r="K474" s="15"/>
      <c r="L474" s="14"/>
      <c r="M474" s="14" t="e">
        <f t="shared" si="106"/>
        <v>#DIV/0!</v>
      </c>
      <c r="N474" s="49"/>
      <c r="O474" s="238"/>
      <c r="P474" s="5" t="e">
        <f t="shared" si="108"/>
        <v>#DIV/0!</v>
      </c>
      <c r="Q474" s="5" t="e">
        <f t="shared" si="108"/>
        <v>#DIV/0!</v>
      </c>
      <c r="R474" s="5" t="e">
        <f t="shared" si="108"/>
        <v>#DIV/0!</v>
      </c>
      <c r="S474" s="5" t="e">
        <f t="shared" si="108"/>
        <v>#DIV/0!</v>
      </c>
      <c r="T474" s="5" t="e">
        <f t="shared" si="108"/>
        <v>#DIV/0!</v>
      </c>
      <c r="U474" s="5" t="e">
        <f t="shared" si="108"/>
        <v>#DIV/0!</v>
      </c>
      <c r="V474" s="5" t="e">
        <f t="shared" si="108"/>
        <v>#DIV/0!</v>
      </c>
      <c r="W474" s="5" t="e">
        <f t="shared" si="108"/>
        <v>#DIV/0!</v>
      </c>
      <c r="X474" s="5" t="e">
        <f t="shared" si="108"/>
        <v>#DIV/0!</v>
      </c>
      <c r="Y474" s="5" t="e">
        <f t="shared" si="104"/>
        <v>#DIV/0!</v>
      </c>
      <c r="Z474" s="5" t="e">
        <f t="shared" si="105"/>
        <v>#DIV/0!</v>
      </c>
      <c r="AA474" s="5" t="e">
        <f t="shared" si="105"/>
        <v>#DIV/0!</v>
      </c>
      <c r="AM474" s="6"/>
      <c r="AN474" s="6"/>
    </row>
    <row r="475" spans="2:40" s="5" customFormat="1" ht="20.100000000000001" hidden="1" customHeight="1">
      <c r="B475" s="22" t="str">
        <f>+$B$11</f>
        <v xml:space="preserve"> Α' ΠΛΑΝΗΤΗΣ</v>
      </c>
      <c r="C475" s="15">
        <f>+$C$11</f>
        <v>0</v>
      </c>
      <c r="D475" s="13">
        <f>+D470+1</f>
        <v>46</v>
      </c>
      <c r="E475" s="15">
        <f>+(H475+I475)/2</f>
        <v>0</v>
      </c>
      <c r="F475" s="15">
        <f>+SQRT(E475*E475-G475*G475)</f>
        <v>0</v>
      </c>
      <c r="G475" s="15">
        <f>+(-H475+I475)/2</f>
        <v>0</v>
      </c>
      <c r="H475" s="15">
        <f>+$J$40</f>
        <v>0</v>
      </c>
      <c r="I475" s="15">
        <f>+$J$39</f>
        <v>0</v>
      </c>
      <c r="J475" s="15">
        <f>+$D$22</f>
        <v>0</v>
      </c>
      <c r="K475" s="15">
        <f>+ABS( C475-D475)</f>
        <v>46</v>
      </c>
      <c r="L475" s="15" t="e">
        <f>(+F475*F475/E475)/( 1- J475*COS(K476))</f>
        <v>#DIV/0!</v>
      </c>
      <c r="M475" s="14" t="e">
        <f t="shared" si="106"/>
        <v>#DIV/0!</v>
      </c>
      <c r="N475" s="49"/>
      <c r="O475" s="238">
        <f t="shared" si="107"/>
        <v>0</v>
      </c>
      <c r="P475" s="5" t="e">
        <f t="shared" si="108"/>
        <v>#DIV/0!</v>
      </c>
      <c r="Q475" s="5" t="e">
        <f t="shared" si="108"/>
        <v>#DIV/0!</v>
      </c>
      <c r="R475" s="5" t="e">
        <f t="shared" si="108"/>
        <v>#DIV/0!</v>
      </c>
      <c r="S475" s="5" t="e">
        <f t="shared" si="108"/>
        <v>#DIV/0!</v>
      </c>
      <c r="T475" s="5" t="e">
        <f t="shared" si="108"/>
        <v>#DIV/0!</v>
      </c>
      <c r="U475" s="5" t="e">
        <f t="shared" si="108"/>
        <v>#DIV/0!</v>
      </c>
      <c r="V475" s="5" t="e">
        <f t="shared" si="108"/>
        <v>#DIV/0!</v>
      </c>
      <c r="W475" s="5" t="e">
        <f t="shared" si="108"/>
        <v>#DIV/0!</v>
      </c>
      <c r="X475" s="5" t="e">
        <f t="shared" si="108"/>
        <v>#DIV/0!</v>
      </c>
      <c r="Y475" s="5" t="e">
        <f t="shared" si="104"/>
        <v>#DIV/0!</v>
      </c>
      <c r="Z475" s="5" t="e">
        <f t="shared" si="105"/>
        <v>#DIV/0!</v>
      </c>
      <c r="AA475" s="5" t="e">
        <f t="shared" si="105"/>
        <v>#DIV/0!</v>
      </c>
      <c r="AM475" s="6"/>
      <c r="AN475" s="6"/>
    </row>
    <row r="476" spans="2:40" s="5" customFormat="1" ht="20.100000000000001" hidden="1" customHeight="1">
      <c r="B476" s="23" t="s">
        <v>32</v>
      </c>
      <c r="C476" s="24">
        <f>3.14/180*C475</f>
        <v>0</v>
      </c>
      <c r="D476" s="24">
        <v>46</v>
      </c>
      <c r="E476" s="25"/>
      <c r="F476" s="25"/>
      <c r="G476" s="25"/>
      <c r="H476" s="25"/>
      <c r="I476" s="25"/>
      <c r="J476" s="25"/>
      <c r="K476" s="25">
        <f>(3.14/180)*K475</f>
        <v>0.80244444444444452</v>
      </c>
      <c r="L476" s="14"/>
      <c r="M476" s="14" t="e">
        <f t="shared" si="106"/>
        <v>#DIV/0!</v>
      </c>
      <c r="N476" s="49"/>
      <c r="O476" s="238" t="e">
        <f t="shared" si="107"/>
        <v>#DIV/0!</v>
      </c>
      <c r="P476" s="5" t="e">
        <f t="shared" si="108"/>
        <v>#DIV/0!</v>
      </c>
      <c r="Q476" s="5" t="e">
        <f t="shared" si="108"/>
        <v>#DIV/0!</v>
      </c>
      <c r="R476" s="5" t="e">
        <f t="shared" si="108"/>
        <v>#DIV/0!</v>
      </c>
      <c r="S476" s="5" t="e">
        <f t="shared" ref="S476:X518" si="109">IF(AND(E476=MIN($B476:$M476),E476=MIN($O$176:$O$234)),AE475,0)</f>
        <v>#DIV/0!</v>
      </c>
      <c r="T476" s="5" t="e">
        <f t="shared" si="109"/>
        <v>#DIV/0!</v>
      </c>
      <c r="U476" s="5" t="e">
        <f t="shared" si="109"/>
        <v>#DIV/0!</v>
      </c>
      <c r="V476" s="5" t="e">
        <f t="shared" si="109"/>
        <v>#DIV/0!</v>
      </c>
      <c r="W476" s="5" t="e">
        <f t="shared" si="109"/>
        <v>#DIV/0!</v>
      </c>
      <c r="X476" s="5" t="e">
        <f t="shared" si="109"/>
        <v>#DIV/0!</v>
      </c>
      <c r="Y476" s="5" t="e">
        <f t="shared" si="104"/>
        <v>#DIV/0!</v>
      </c>
      <c r="Z476" s="5" t="e">
        <f t="shared" si="105"/>
        <v>#DIV/0!</v>
      </c>
      <c r="AA476" s="5" t="e">
        <f t="shared" si="105"/>
        <v>#DIV/0!</v>
      </c>
      <c r="AM476" s="6"/>
      <c r="AN476" s="6"/>
    </row>
    <row r="477" spans="2:40" s="5" customFormat="1" ht="20.100000000000001" hidden="1" customHeight="1">
      <c r="B477" s="22" t="str">
        <f>+$B$13</f>
        <v xml:space="preserve"> Β' ΠΛΑΝΗΤΗΣ</v>
      </c>
      <c r="C477" s="15">
        <f>+$C$13</f>
        <v>0</v>
      </c>
      <c r="D477" s="13">
        <f>+D472+1</f>
        <v>46</v>
      </c>
      <c r="E477" s="15">
        <f>+(H477+I477)/2</f>
        <v>0</v>
      </c>
      <c r="F477" s="15">
        <f>+SQRT(E477*E477-G477*G477)</f>
        <v>0</v>
      </c>
      <c r="G477" s="15">
        <f>+(-H477+I477)/2</f>
        <v>0</v>
      </c>
      <c r="H477" s="15">
        <f>+$J$42</f>
        <v>0</v>
      </c>
      <c r="I477" s="15">
        <f>+$J$41</f>
        <v>0</v>
      </c>
      <c r="J477" s="15">
        <f>+$D$24</f>
        <v>0</v>
      </c>
      <c r="K477" s="15">
        <f>+ABS( C477-D477)</f>
        <v>46</v>
      </c>
      <c r="L477" s="15" t="e">
        <f>+F477*F477/E477/( 1- J477*COS(K478))</f>
        <v>#DIV/0!</v>
      </c>
      <c r="M477" s="14" t="e">
        <f t="shared" si="106"/>
        <v>#DIV/0!</v>
      </c>
      <c r="N477" s="49"/>
      <c r="O477" s="238">
        <f t="shared" si="107"/>
        <v>0</v>
      </c>
      <c r="P477" s="5" t="e">
        <f t="shared" ref="P477:U540" si="110">IF(AND(B477=MIN($B477:$M477),B477=MIN($O$176:$O$234)),AB476,0)</f>
        <v>#DIV/0!</v>
      </c>
      <c r="Q477" s="5" t="e">
        <f t="shared" si="110"/>
        <v>#DIV/0!</v>
      </c>
      <c r="R477" s="5" t="e">
        <f t="shared" si="110"/>
        <v>#DIV/0!</v>
      </c>
      <c r="S477" s="5" t="e">
        <f t="shared" si="109"/>
        <v>#DIV/0!</v>
      </c>
      <c r="T477" s="5" t="e">
        <f t="shared" si="109"/>
        <v>#DIV/0!</v>
      </c>
      <c r="U477" s="5" t="e">
        <f t="shared" si="109"/>
        <v>#DIV/0!</v>
      </c>
      <c r="V477" s="5" t="e">
        <f t="shared" si="109"/>
        <v>#DIV/0!</v>
      </c>
      <c r="W477" s="5" t="e">
        <f t="shared" si="109"/>
        <v>#DIV/0!</v>
      </c>
      <c r="X477" s="5" t="e">
        <f t="shared" si="109"/>
        <v>#DIV/0!</v>
      </c>
      <c r="Y477" s="5" t="e">
        <f t="shared" si="104"/>
        <v>#DIV/0!</v>
      </c>
      <c r="Z477" s="5" t="e">
        <f t="shared" si="105"/>
        <v>#DIV/0!</v>
      </c>
      <c r="AA477" s="5" t="e">
        <f t="shared" si="105"/>
        <v>#DIV/0!</v>
      </c>
      <c r="AM477" s="6"/>
      <c r="AN477" s="6"/>
    </row>
    <row r="478" spans="2:40" s="5" customFormat="1" ht="20.100000000000001" hidden="1" customHeight="1">
      <c r="B478" s="26"/>
      <c r="C478" s="27">
        <f>3.14/180*C477</f>
        <v>0</v>
      </c>
      <c r="D478" s="27">
        <f>3.14/180*D477</f>
        <v>0.80244444444444452</v>
      </c>
      <c r="E478" s="28"/>
      <c r="F478" s="28"/>
      <c r="G478" s="28"/>
      <c r="H478" s="28"/>
      <c r="I478" s="28"/>
      <c r="J478" s="28"/>
      <c r="K478" s="28">
        <f>(3.14/180)*K477</f>
        <v>0.80244444444444452</v>
      </c>
      <c r="L478" s="14"/>
      <c r="M478" s="14" t="e">
        <f t="shared" si="106"/>
        <v>#DIV/0!</v>
      </c>
      <c r="N478" s="49"/>
      <c r="O478" s="238"/>
      <c r="P478" s="5" t="e">
        <f t="shared" si="110"/>
        <v>#DIV/0!</v>
      </c>
      <c r="Q478" s="5" t="e">
        <f t="shared" si="110"/>
        <v>#DIV/0!</v>
      </c>
      <c r="R478" s="5" t="e">
        <f t="shared" si="110"/>
        <v>#DIV/0!</v>
      </c>
      <c r="S478" s="5" t="e">
        <f t="shared" si="109"/>
        <v>#DIV/0!</v>
      </c>
      <c r="T478" s="5" t="e">
        <f t="shared" si="109"/>
        <v>#DIV/0!</v>
      </c>
      <c r="U478" s="5" t="e">
        <f t="shared" si="109"/>
        <v>#DIV/0!</v>
      </c>
      <c r="V478" s="5" t="e">
        <f t="shared" si="109"/>
        <v>#DIV/0!</v>
      </c>
      <c r="W478" s="5" t="e">
        <f t="shared" si="109"/>
        <v>#DIV/0!</v>
      </c>
      <c r="X478" s="5" t="e">
        <f t="shared" si="109"/>
        <v>#DIV/0!</v>
      </c>
      <c r="Y478" s="5" t="e">
        <f t="shared" si="104"/>
        <v>#DIV/0!</v>
      </c>
      <c r="Z478" s="5" t="e">
        <f t="shared" si="105"/>
        <v>#DIV/0!</v>
      </c>
      <c r="AA478" s="5" t="e">
        <f t="shared" si="105"/>
        <v>#DIV/0!</v>
      </c>
      <c r="AM478" s="6"/>
      <c r="AN478" s="6"/>
    </row>
    <row r="479" spans="2:40" s="5" customFormat="1" ht="20.100000000000001" hidden="1" customHeight="1">
      <c r="B479" s="15"/>
      <c r="C479" s="13"/>
      <c r="D479" s="13"/>
      <c r="E479" s="13"/>
      <c r="F479" s="13"/>
      <c r="G479" s="13"/>
      <c r="H479" s="13"/>
      <c r="I479" s="13"/>
      <c r="J479" s="13"/>
      <c r="K479" s="15"/>
      <c r="L479" s="14"/>
      <c r="M479" s="14" t="e">
        <f t="shared" si="106"/>
        <v>#DIV/0!</v>
      </c>
      <c r="N479" s="49"/>
      <c r="O479" s="238"/>
      <c r="P479" s="5" t="e">
        <f t="shared" si="110"/>
        <v>#DIV/0!</v>
      </c>
      <c r="Q479" s="5" t="e">
        <f t="shared" si="110"/>
        <v>#DIV/0!</v>
      </c>
      <c r="R479" s="5" t="e">
        <f t="shared" si="110"/>
        <v>#DIV/0!</v>
      </c>
      <c r="S479" s="5" t="e">
        <f t="shared" si="109"/>
        <v>#DIV/0!</v>
      </c>
      <c r="T479" s="5" t="e">
        <f t="shared" si="109"/>
        <v>#DIV/0!</v>
      </c>
      <c r="U479" s="5" t="e">
        <f t="shared" si="109"/>
        <v>#DIV/0!</v>
      </c>
      <c r="V479" s="5" t="e">
        <f t="shared" si="109"/>
        <v>#DIV/0!</v>
      </c>
      <c r="W479" s="5" t="e">
        <f t="shared" si="109"/>
        <v>#DIV/0!</v>
      </c>
      <c r="X479" s="5" t="e">
        <f t="shared" si="109"/>
        <v>#DIV/0!</v>
      </c>
      <c r="Y479" s="5" t="e">
        <f t="shared" si="104"/>
        <v>#DIV/0!</v>
      </c>
      <c r="Z479" s="5" t="e">
        <f t="shared" si="105"/>
        <v>#DIV/0!</v>
      </c>
      <c r="AA479" s="5" t="e">
        <f t="shared" si="105"/>
        <v>#DIV/0!</v>
      </c>
      <c r="AM479" s="6"/>
      <c r="AN479" s="6"/>
    </row>
    <row r="480" spans="2:40" s="5" customFormat="1" ht="20.100000000000001" hidden="1" customHeight="1">
      <c r="B480" s="22" t="str">
        <f>+$B$11</f>
        <v xml:space="preserve"> Α' ΠΛΑΝΗΤΗΣ</v>
      </c>
      <c r="C480" s="15">
        <f>+$C$11</f>
        <v>0</v>
      </c>
      <c r="D480" s="13">
        <f>+D475+1</f>
        <v>47</v>
      </c>
      <c r="E480" s="15">
        <f>+(H480+I480)/2</f>
        <v>0</v>
      </c>
      <c r="F480" s="15">
        <f>+SQRT(E480*E480-G480*G480)</f>
        <v>0</v>
      </c>
      <c r="G480" s="15">
        <f>+(-H480+I480)/2</f>
        <v>0</v>
      </c>
      <c r="H480" s="15">
        <f>+$J$40</f>
        <v>0</v>
      </c>
      <c r="I480" s="15">
        <f>+$J$39</f>
        <v>0</v>
      </c>
      <c r="J480" s="15">
        <f>+$D$22</f>
        <v>0</v>
      </c>
      <c r="K480" s="15">
        <f>+ABS( C480-D480)</f>
        <v>47</v>
      </c>
      <c r="L480" s="15" t="e">
        <f>(+F480*F480/E480)/( 1- J480*COS(K481))</f>
        <v>#DIV/0!</v>
      </c>
      <c r="M480" s="14" t="e">
        <f t="shared" si="106"/>
        <v>#DIV/0!</v>
      </c>
      <c r="N480" s="49"/>
      <c r="O480" s="238">
        <f t="shared" si="107"/>
        <v>0</v>
      </c>
      <c r="P480" s="5" t="e">
        <f t="shared" si="110"/>
        <v>#DIV/0!</v>
      </c>
      <c r="Q480" s="5" t="e">
        <f t="shared" si="110"/>
        <v>#DIV/0!</v>
      </c>
      <c r="R480" s="5" t="e">
        <f t="shared" si="110"/>
        <v>#DIV/0!</v>
      </c>
      <c r="S480" s="5" t="e">
        <f t="shared" si="109"/>
        <v>#DIV/0!</v>
      </c>
      <c r="T480" s="5" t="e">
        <f t="shared" si="109"/>
        <v>#DIV/0!</v>
      </c>
      <c r="U480" s="5" t="e">
        <f t="shared" si="109"/>
        <v>#DIV/0!</v>
      </c>
      <c r="V480" s="5" t="e">
        <f t="shared" si="109"/>
        <v>#DIV/0!</v>
      </c>
      <c r="W480" s="5" t="e">
        <f t="shared" si="109"/>
        <v>#DIV/0!</v>
      </c>
      <c r="X480" s="5" t="e">
        <f t="shared" si="109"/>
        <v>#DIV/0!</v>
      </c>
      <c r="Y480" s="5" t="e">
        <f t="shared" si="104"/>
        <v>#DIV/0!</v>
      </c>
      <c r="Z480" s="5" t="e">
        <f t="shared" si="105"/>
        <v>#DIV/0!</v>
      </c>
      <c r="AA480" s="5" t="e">
        <f t="shared" si="105"/>
        <v>#DIV/0!</v>
      </c>
      <c r="AM480" s="6"/>
      <c r="AN480" s="6"/>
    </row>
    <row r="481" spans="2:40" s="5" customFormat="1" ht="20.100000000000001" hidden="1" customHeight="1">
      <c r="B481" s="23" t="s">
        <v>32</v>
      </c>
      <c r="C481" s="24">
        <f>3.14/180*C480</f>
        <v>0</v>
      </c>
      <c r="D481" s="24">
        <v>47</v>
      </c>
      <c r="E481" s="25"/>
      <c r="F481" s="25"/>
      <c r="G481" s="25"/>
      <c r="H481" s="25"/>
      <c r="I481" s="25"/>
      <c r="J481" s="25"/>
      <c r="K481" s="25">
        <f>(3.14/180)*K480</f>
        <v>0.819888888888889</v>
      </c>
      <c r="L481" s="14"/>
      <c r="M481" s="14" t="e">
        <f t="shared" si="106"/>
        <v>#DIV/0!</v>
      </c>
      <c r="N481" s="49"/>
      <c r="O481" s="238" t="e">
        <f t="shared" si="107"/>
        <v>#DIV/0!</v>
      </c>
      <c r="P481" s="5" t="e">
        <f t="shared" si="110"/>
        <v>#DIV/0!</v>
      </c>
      <c r="Q481" s="5" t="e">
        <f t="shared" si="110"/>
        <v>#DIV/0!</v>
      </c>
      <c r="R481" s="5" t="e">
        <f t="shared" si="110"/>
        <v>#DIV/0!</v>
      </c>
      <c r="S481" s="5" t="e">
        <f t="shared" si="109"/>
        <v>#DIV/0!</v>
      </c>
      <c r="T481" s="5" t="e">
        <f t="shared" si="109"/>
        <v>#DIV/0!</v>
      </c>
      <c r="U481" s="5" t="e">
        <f t="shared" si="109"/>
        <v>#DIV/0!</v>
      </c>
      <c r="V481" s="5" t="e">
        <f t="shared" si="109"/>
        <v>#DIV/0!</v>
      </c>
      <c r="W481" s="5" t="e">
        <f t="shared" si="109"/>
        <v>#DIV/0!</v>
      </c>
      <c r="X481" s="5" t="e">
        <f t="shared" si="109"/>
        <v>#DIV/0!</v>
      </c>
      <c r="Y481" s="5" t="e">
        <f t="shared" si="104"/>
        <v>#DIV/0!</v>
      </c>
      <c r="Z481" s="5" t="e">
        <f t="shared" si="105"/>
        <v>#DIV/0!</v>
      </c>
      <c r="AA481" s="5" t="e">
        <f t="shared" si="105"/>
        <v>#DIV/0!</v>
      </c>
      <c r="AM481" s="6"/>
      <c r="AN481" s="6"/>
    </row>
    <row r="482" spans="2:40" s="5" customFormat="1" ht="20.100000000000001" hidden="1" customHeight="1">
      <c r="B482" s="22" t="str">
        <f>+$B$13</f>
        <v xml:space="preserve"> Β' ΠΛΑΝΗΤΗΣ</v>
      </c>
      <c r="C482" s="15">
        <f>+$C$13</f>
        <v>0</v>
      </c>
      <c r="D482" s="13">
        <f>+D477+1</f>
        <v>47</v>
      </c>
      <c r="E482" s="15">
        <f>+(H482+I482)/2</f>
        <v>0</v>
      </c>
      <c r="F482" s="15">
        <f>+SQRT(E482*E482-G482*G482)</f>
        <v>0</v>
      </c>
      <c r="G482" s="15">
        <f>+(-H482+I482)/2</f>
        <v>0</v>
      </c>
      <c r="H482" s="15">
        <f>+$J$42</f>
        <v>0</v>
      </c>
      <c r="I482" s="15">
        <f>+$J$41</f>
        <v>0</v>
      </c>
      <c r="J482" s="15">
        <f>+$D$24</f>
        <v>0</v>
      </c>
      <c r="K482" s="15">
        <f>+ABS( C482-D482)</f>
        <v>47</v>
      </c>
      <c r="L482" s="15" t="e">
        <f>+F482*F482/E482/( 1- J482*COS(K483))</f>
        <v>#DIV/0!</v>
      </c>
      <c r="M482" s="14" t="e">
        <f t="shared" si="106"/>
        <v>#DIV/0!</v>
      </c>
      <c r="N482" s="49"/>
      <c r="O482" s="238">
        <f t="shared" si="107"/>
        <v>0</v>
      </c>
      <c r="P482" s="5" t="e">
        <f t="shared" si="110"/>
        <v>#DIV/0!</v>
      </c>
      <c r="Q482" s="5" t="e">
        <f t="shared" si="110"/>
        <v>#DIV/0!</v>
      </c>
      <c r="R482" s="5" t="e">
        <f t="shared" si="110"/>
        <v>#DIV/0!</v>
      </c>
      <c r="S482" s="5" t="e">
        <f t="shared" si="109"/>
        <v>#DIV/0!</v>
      </c>
      <c r="T482" s="5" t="e">
        <f t="shared" si="109"/>
        <v>#DIV/0!</v>
      </c>
      <c r="U482" s="5" t="e">
        <f t="shared" si="109"/>
        <v>#DIV/0!</v>
      </c>
      <c r="V482" s="5" t="e">
        <f t="shared" si="109"/>
        <v>#DIV/0!</v>
      </c>
      <c r="W482" s="5" t="e">
        <f t="shared" si="109"/>
        <v>#DIV/0!</v>
      </c>
      <c r="X482" s="5" t="e">
        <f t="shared" si="109"/>
        <v>#DIV/0!</v>
      </c>
      <c r="Y482" s="5" t="e">
        <f t="shared" si="104"/>
        <v>#DIV/0!</v>
      </c>
      <c r="Z482" s="5" t="e">
        <f t="shared" si="105"/>
        <v>#DIV/0!</v>
      </c>
      <c r="AA482" s="5" t="e">
        <f t="shared" si="105"/>
        <v>#DIV/0!</v>
      </c>
      <c r="AM482" s="6"/>
      <c r="AN482" s="6"/>
    </row>
    <row r="483" spans="2:40" s="5" customFormat="1" ht="20.100000000000001" hidden="1" customHeight="1">
      <c r="B483" s="26"/>
      <c r="C483" s="27">
        <f>3.14/180*C482</f>
        <v>0</v>
      </c>
      <c r="D483" s="27">
        <f>3.14/180*D482</f>
        <v>0.819888888888889</v>
      </c>
      <c r="E483" s="28"/>
      <c r="F483" s="28"/>
      <c r="G483" s="28"/>
      <c r="H483" s="28"/>
      <c r="I483" s="28"/>
      <c r="J483" s="28"/>
      <c r="K483" s="28">
        <f>(3.14/180)*K482</f>
        <v>0.819888888888889</v>
      </c>
      <c r="L483" s="14"/>
      <c r="M483" s="14" t="e">
        <f t="shared" si="106"/>
        <v>#DIV/0!</v>
      </c>
      <c r="N483" s="49"/>
      <c r="O483" s="238"/>
      <c r="P483" s="5" t="e">
        <f t="shared" si="110"/>
        <v>#DIV/0!</v>
      </c>
      <c r="Q483" s="5" t="e">
        <f t="shared" si="110"/>
        <v>#DIV/0!</v>
      </c>
      <c r="R483" s="5" t="e">
        <f t="shared" si="110"/>
        <v>#DIV/0!</v>
      </c>
      <c r="S483" s="5" t="e">
        <f t="shared" si="109"/>
        <v>#DIV/0!</v>
      </c>
      <c r="T483" s="5" t="e">
        <f t="shared" si="109"/>
        <v>#DIV/0!</v>
      </c>
      <c r="U483" s="5" t="e">
        <f t="shared" si="109"/>
        <v>#DIV/0!</v>
      </c>
      <c r="V483" s="5" t="e">
        <f t="shared" si="109"/>
        <v>#DIV/0!</v>
      </c>
      <c r="W483" s="5" t="e">
        <f t="shared" si="109"/>
        <v>#DIV/0!</v>
      </c>
      <c r="X483" s="5" t="e">
        <f t="shared" si="109"/>
        <v>#DIV/0!</v>
      </c>
      <c r="Y483" s="5" t="e">
        <f t="shared" si="104"/>
        <v>#DIV/0!</v>
      </c>
      <c r="Z483" s="5" t="e">
        <f t="shared" si="105"/>
        <v>#DIV/0!</v>
      </c>
      <c r="AA483" s="5" t="e">
        <f t="shared" si="105"/>
        <v>#DIV/0!</v>
      </c>
      <c r="AM483" s="6"/>
      <c r="AN483" s="6"/>
    </row>
    <row r="484" spans="2:40" s="5" customFormat="1" ht="20.100000000000001" hidden="1" customHeight="1">
      <c r="B484" s="15"/>
      <c r="C484" s="13"/>
      <c r="D484" s="13"/>
      <c r="E484" s="13"/>
      <c r="F484" s="13"/>
      <c r="G484" s="13"/>
      <c r="H484" s="13"/>
      <c r="I484" s="13"/>
      <c r="J484" s="13"/>
      <c r="K484" s="15"/>
      <c r="L484" s="14"/>
      <c r="M484" s="14" t="e">
        <f t="shared" si="106"/>
        <v>#DIV/0!</v>
      </c>
      <c r="N484" s="49"/>
      <c r="O484" s="238"/>
      <c r="P484" s="5" t="e">
        <f t="shared" si="110"/>
        <v>#DIV/0!</v>
      </c>
      <c r="Q484" s="5" t="e">
        <f t="shared" si="110"/>
        <v>#DIV/0!</v>
      </c>
      <c r="R484" s="5" t="e">
        <f t="shared" si="110"/>
        <v>#DIV/0!</v>
      </c>
      <c r="S484" s="5" t="e">
        <f t="shared" si="109"/>
        <v>#DIV/0!</v>
      </c>
      <c r="T484" s="5" t="e">
        <f t="shared" si="109"/>
        <v>#DIV/0!</v>
      </c>
      <c r="U484" s="5" t="e">
        <f t="shared" si="109"/>
        <v>#DIV/0!</v>
      </c>
      <c r="V484" s="5" t="e">
        <f t="shared" si="109"/>
        <v>#DIV/0!</v>
      </c>
      <c r="W484" s="5" t="e">
        <f t="shared" si="109"/>
        <v>#DIV/0!</v>
      </c>
      <c r="X484" s="5" t="e">
        <f t="shared" si="109"/>
        <v>#DIV/0!</v>
      </c>
      <c r="Y484" s="5" t="e">
        <f t="shared" si="104"/>
        <v>#DIV/0!</v>
      </c>
      <c r="Z484" s="5" t="e">
        <f t="shared" si="105"/>
        <v>#DIV/0!</v>
      </c>
      <c r="AA484" s="5" t="e">
        <f t="shared" si="105"/>
        <v>#DIV/0!</v>
      </c>
      <c r="AM484" s="6"/>
      <c r="AN484" s="6"/>
    </row>
    <row r="485" spans="2:40" s="5" customFormat="1" ht="20.100000000000001" hidden="1" customHeight="1">
      <c r="B485" s="22" t="str">
        <f>+$B$11</f>
        <v xml:space="preserve"> Α' ΠΛΑΝΗΤΗΣ</v>
      </c>
      <c r="C485" s="15">
        <f>+$C$11</f>
        <v>0</v>
      </c>
      <c r="D485" s="13">
        <f>+D480+1</f>
        <v>48</v>
      </c>
      <c r="E485" s="15">
        <f>+(H485+I485)/2</f>
        <v>0</v>
      </c>
      <c r="F485" s="15">
        <f>+SQRT(E485*E485-G485*G485)</f>
        <v>0</v>
      </c>
      <c r="G485" s="15">
        <f>+(-H485+I485)/2</f>
        <v>0</v>
      </c>
      <c r="H485" s="15">
        <f>+$J$40</f>
        <v>0</v>
      </c>
      <c r="I485" s="15">
        <f>+$J$39</f>
        <v>0</v>
      </c>
      <c r="J485" s="15">
        <f>+$D$22</f>
        <v>0</v>
      </c>
      <c r="K485" s="15">
        <f>+ABS( C485-D485)</f>
        <v>48</v>
      </c>
      <c r="L485" s="15" t="e">
        <f>(+F485*F485/E485)/( 1- J485*COS(K486))</f>
        <v>#DIV/0!</v>
      </c>
      <c r="M485" s="14" t="e">
        <f t="shared" si="106"/>
        <v>#DIV/0!</v>
      </c>
      <c r="N485" s="49"/>
      <c r="O485" s="238">
        <f t="shared" si="107"/>
        <v>0</v>
      </c>
      <c r="P485" s="5" t="e">
        <f t="shared" si="110"/>
        <v>#DIV/0!</v>
      </c>
      <c r="Q485" s="5" t="e">
        <f t="shared" si="110"/>
        <v>#DIV/0!</v>
      </c>
      <c r="R485" s="5" t="e">
        <f t="shared" si="110"/>
        <v>#DIV/0!</v>
      </c>
      <c r="S485" s="5" t="e">
        <f t="shared" si="109"/>
        <v>#DIV/0!</v>
      </c>
      <c r="T485" s="5" t="e">
        <f t="shared" si="109"/>
        <v>#DIV/0!</v>
      </c>
      <c r="U485" s="5" t="e">
        <f t="shared" si="109"/>
        <v>#DIV/0!</v>
      </c>
      <c r="V485" s="5" t="e">
        <f t="shared" si="109"/>
        <v>#DIV/0!</v>
      </c>
      <c r="W485" s="5" t="e">
        <f t="shared" si="109"/>
        <v>#DIV/0!</v>
      </c>
      <c r="X485" s="5" t="e">
        <f t="shared" si="109"/>
        <v>#DIV/0!</v>
      </c>
      <c r="Y485" s="5" t="e">
        <f t="shared" si="104"/>
        <v>#DIV/0!</v>
      </c>
      <c r="Z485" s="5" t="e">
        <f t="shared" si="105"/>
        <v>#DIV/0!</v>
      </c>
      <c r="AA485" s="5" t="e">
        <f t="shared" si="105"/>
        <v>#DIV/0!</v>
      </c>
      <c r="AM485" s="6"/>
      <c r="AN485" s="6"/>
    </row>
    <row r="486" spans="2:40" s="5" customFormat="1" ht="20.100000000000001" hidden="1" customHeight="1">
      <c r="B486" s="23" t="s">
        <v>32</v>
      </c>
      <c r="C486" s="24">
        <f>3.14/180*C485</f>
        <v>0</v>
      </c>
      <c r="D486" s="24">
        <v>48</v>
      </c>
      <c r="E486" s="25"/>
      <c r="F486" s="25"/>
      <c r="G486" s="25"/>
      <c r="H486" s="25"/>
      <c r="I486" s="25"/>
      <c r="J486" s="25"/>
      <c r="K486" s="25">
        <f>(3.14/180)*K485</f>
        <v>0.83733333333333348</v>
      </c>
      <c r="L486" s="14"/>
      <c r="M486" s="14" t="e">
        <f t="shared" si="106"/>
        <v>#DIV/0!</v>
      </c>
      <c r="N486" s="49"/>
      <c r="O486" s="238" t="e">
        <f t="shared" si="107"/>
        <v>#DIV/0!</v>
      </c>
      <c r="P486" s="5" t="e">
        <f t="shared" si="110"/>
        <v>#DIV/0!</v>
      </c>
      <c r="Q486" s="5" t="e">
        <f t="shared" si="110"/>
        <v>#DIV/0!</v>
      </c>
      <c r="R486" s="5" t="e">
        <f t="shared" si="110"/>
        <v>#DIV/0!</v>
      </c>
      <c r="S486" s="5" t="e">
        <f t="shared" si="109"/>
        <v>#DIV/0!</v>
      </c>
      <c r="T486" s="5" t="e">
        <f t="shared" si="109"/>
        <v>#DIV/0!</v>
      </c>
      <c r="U486" s="5" t="e">
        <f t="shared" si="109"/>
        <v>#DIV/0!</v>
      </c>
      <c r="V486" s="5" t="e">
        <f t="shared" si="109"/>
        <v>#DIV/0!</v>
      </c>
      <c r="W486" s="5" t="e">
        <f t="shared" si="109"/>
        <v>#DIV/0!</v>
      </c>
      <c r="X486" s="5" t="e">
        <f t="shared" si="109"/>
        <v>#DIV/0!</v>
      </c>
      <c r="Y486" s="5" t="e">
        <f t="shared" si="104"/>
        <v>#DIV/0!</v>
      </c>
      <c r="Z486" s="5" t="e">
        <f t="shared" si="105"/>
        <v>#DIV/0!</v>
      </c>
      <c r="AA486" s="5" t="e">
        <f t="shared" si="105"/>
        <v>#DIV/0!</v>
      </c>
      <c r="AM486" s="6"/>
      <c r="AN486" s="6"/>
    </row>
    <row r="487" spans="2:40" s="5" customFormat="1" ht="20.100000000000001" hidden="1" customHeight="1">
      <c r="B487" s="22" t="str">
        <f>+$B$13</f>
        <v xml:space="preserve"> Β' ΠΛΑΝΗΤΗΣ</v>
      </c>
      <c r="C487" s="15">
        <f>+$C$13</f>
        <v>0</v>
      </c>
      <c r="D487" s="13">
        <f>+D482+1</f>
        <v>48</v>
      </c>
      <c r="E487" s="15">
        <f>+(H487+I487)/2</f>
        <v>0</v>
      </c>
      <c r="F487" s="15">
        <f>+SQRT(E487*E487-G487*G487)</f>
        <v>0</v>
      </c>
      <c r="G487" s="15">
        <f>+(-H487+I487)/2</f>
        <v>0</v>
      </c>
      <c r="H487" s="15">
        <f>+$J$42</f>
        <v>0</v>
      </c>
      <c r="I487" s="15">
        <f>+$J$41</f>
        <v>0</v>
      </c>
      <c r="J487" s="15">
        <f>+$D$24</f>
        <v>0</v>
      </c>
      <c r="K487" s="15">
        <f>+ABS( C487-D487)</f>
        <v>48</v>
      </c>
      <c r="L487" s="15" t="e">
        <f>+F487*F487/E487/( 1- J487*COS(K488))</f>
        <v>#DIV/0!</v>
      </c>
      <c r="M487" s="14" t="e">
        <f t="shared" si="106"/>
        <v>#DIV/0!</v>
      </c>
      <c r="N487" s="49"/>
      <c r="O487" s="238">
        <f t="shared" si="107"/>
        <v>0</v>
      </c>
      <c r="P487" s="5" t="e">
        <f t="shared" si="110"/>
        <v>#DIV/0!</v>
      </c>
      <c r="Q487" s="5" t="e">
        <f t="shared" si="110"/>
        <v>#DIV/0!</v>
      </c>
      <c r="R487" s="5" t="e">
        <f t="shared" si="110"/>
        <v>#DIV/0!</v>
      </c>
      <c r="S487" s="5" t="e">
        <f t="shared" si="109"/>
        <v>#DIV/0!</v>
      </c>
      <c r="T487" s="5" t="e">
        <f t="shared" si="109"/>
        <v>#DIV/0!</v>
      </c>
      <c r="U487" s="5" t="e">
        <f t="shared" si="109"/>
        <v>#DIV/0!</v>
      </c>
      <c r="V487" s="5" t="e">
        <f t="shared" si="109"/>
        <v>#DIV/0!</v>
      </c>
      <c r="W487" s="5" t="e">
        <f t="shared" si="109"/>
        <v>#DIV/0!</v>
      </c>
      <c r="X487" s="5" t="e">
        <f t="shared" si="109"/>
        <v>#DIV/0!</v>
      </c>
      <c r="Y487" s="5" t="e">
        <f t="shared" si="104"/>
        <v>#DIV/0!</v>
      </c>
      <c r="Z487" s="5" t="e">
        <f t="shared" si="105"/>
        <v>#DIV/0!</v>
      </c>
      <c r="AA487" s="5" t="e">
        <f t="shared" si="105"/>
        <v>#DIV/0!</v>
      </c>
      <c r="AM487" s="6"/>
      <c r="AN487" s="6"/>
    </row>
    <row r="488" spans="2:40" s="5" customFormat="1" ht="20.100000000000001" hidden="1" customHeight="1">
      <c r="B488" s="26"/>
      <c r="C488" s="27">
        <f>3.14/180*C487</f>
        <v>0</v>
      </c>
      <c r="D488" s="27">
        <f>3.14/180*D487</f>
        <v>0.83733333333333348</v>
      </c>
      <c r="E488" s="28"/>
      <c r="F488" s="28"/>
      <c r="G488" s="28"/>
      <c r="H488" s="28"/>
      <c r="I488" s="28"/>
      <c r="J488" s="28"/>
      <c r="K488" s="28">
        <f>(3.14/180)*K487</f>
        <v>0.83733333333333348</v>
      </c>
      <c r="L488" s="14"/>
      <c r="M488" s="14" t="e">
        <f t="shared" si="106"/>
        <v>#DIV/0!</v>
      </c>
      <c r="N488" s="49"/>
      <c r="O488" s="238"/>
      <c r="P488" s="5" t="e">
        <f t="shared" si="110"/>
        <v>#DIV/0!</v>
      </c>
      <c r="Q488" s="5" t="e">
        <f t="shared" si="110"/>
        <v>#DIV/0!</v>
      </c>
      <c r="R488" s="5" t="e">
        <f t="shared" si="110"/>
        <v>#DIV/0!</v>
      </c>
      <c r="S488" s="5" t="e">
        <f t="shared" si="109"/>
        <v>#DIV/0!</v>
      </c>
      <c r="T488" s="5" t="e">
        <f t="shared" si="109"/>
        <v>#DIV/0!</v>
      </c>
      <c r="U488" s="5" t="e">
        <f t="shared" si="109"/>
        <v>#DIV/0!</v>
      </c>
      <c r="V488" s="5" t="e">
        <f t="shared" si="109"/>
        <v>#DIV/0!</v>
      </c>
      <c r="W488" s="5" t="e">
        <f t="shared" si="109"/>
        <v>#DIV/0!</v>
      </c>
      <c r="X488" s="5" t="e">
        <f t="shared" si="109"/>
        <v>#DIV/0!</v>
      </c>
      <c r="Y488" s="5" t="e">
        <f t="shared" si="104"/>
        <v>#DIV/0!</v>
      </c>
      <c r="Z488" s="5" t="e">
        <f t="shared" si="105"/>
        <v>#DIV/0!</v>
      </c>
      <c r="AA488" s="5" t="e">
        <f t="shared" si="105"/>
        <v>#DIV/0!</v>
      </c>
      <c r="AM488" s="6"/>
      <c r="AN488" s="6"/>
    </row>
    <row r="489" spans="2:40" s="5" customFormat="1" ht="20.100000000000001" hidden="1" customHeight="1">
      <c r="B489" s="15"/>
      <c r="C489" s="13"/>
      <c r="D489" s="13"/>
      <c r="E489" s="13"/>
      <c r="F489" s="13"/>
      <c r="G489" s="13"/>
      <c r="H489" s="13"/>
      <c r="I489" s="13"/>
      <c r="J489" s="13"/>
      <c r="K489" s="15"/>
      <c r="L489" s="14"/>
      <c r="M489" s="14" t="e">
        <f t="shared" si="106"/>
        <v>#DIV/0!</v>
      </c>
      <c r="N489" s="49"/>
      <c r="O489" s="238"/>
      <c r="P489" s="5" t="e">
        <f t="shared" si="110"/>
        <v>#DIV/0!</v>
      </c>
      <c r="Q489" s="5" t="e">
        <f t="shared" si="110"/>
        <v>#DIV/0!</v>
      </c>
      <c r="R489" s="5" t="e">
        <f t="shared" si="110"/>
        <v>#DIV/0!</v>
      </c>
      <c r="S489" s="5" t="e">
        <f t="shared" si="109"/>
        <v>#DIV/0!</v>
      </c>
      <c r="T489" s="5" t="e">
        <f t="shared" si="109"/>
        <v>#DIV/0!</v>
      </c>
      <c r="U489" s="5" t="e">
        <f t="shared" si="109"/>
        <v>#DIV/0!</v>
      </c>
      <c r="V489" s="5" t="e">
        <f t="shared" si="109"/>
        <v>#DIV/0!</v>
      </c>
      <c r="W489" s="5" t="e">
        <f t="shared" si="109"/>
        <v>#DIV/0!</v>
      </c>
      <c r="X489" s="5" t="e">
        <f t="shared" si="109"/>
        <v>#DIV/0!</v>
      </c>
      <c r="Y489" s="5" t="e">
        <f t="shared" si="104"/>
        <v>#DIV/0!</v>
      </c>
      <c r="Z489" s="5" t="e">
        <f t="shared" si="105"/>
        <v>#DIV/0!</v>
      </c>
      <c r="AA489" s="5" t="e">
        <f t="shared" si="105"/>
        <v>#DIV/0!</v>
      </c>
      <c r="AM489" s="6"/>
      <c r="AN489" s="6"/>
    </row>
    <row r="490" spans="2:40" s="5" customFormat="1" ht="20.100000000000001" hidden="1" customHeight="1">
      <c r="B490" s="22" t="str">
        <f>+$B$11</f>
        <v xml:space="preserve"> Α' ΠΛΑΝΗΤΗΣ</v>
      </c>
      <c r="C490" s="15">
        <f>+$C$11</f>
        <v>0</v>
      </c>
      <c r="D490" s="13">
        <f>+D485+1</f>
        <v>49</v>
      </c>
      <c r="E490" s="15">
        <f>+(H490+I490)/2</f>
        <v>0</v>
      </c>
      <c r="F490" s="15">
        <f>+SQRT(E490*E490-G490*G490)</f>
        <v>0</v>
      </c>
      <c r="G490" s="15">
        <f>+(-H490+I490)/2</f>
        <v>0</v>
      </c>
      <c r="H490" s="15">
        <f>+$J$40</f>
        <v>0</v>
      </c>
      <c r="I490" s="15">
        <f>+$J$39</f>
        <v>0</v>
      </c>
      <c r="J490" s="15">
        <f>+$D$22</f>
        <v>0</v>
      </c>
      <c r="K490" s="15">
        <f>+ABS( C490-D490)</f>
        <v>49</v>
      </c>
      <c r="L490" s="15" t="e">
        <f>(+F490*F490/E490)/( 1- J490*COS(K491))</f>
        <v>#DIV/0!</v>
      </c>
      <c r="M490" s="14" t="e">
        <f t="shared" si="106"/>
        <v>#DIV/0!</v>
      </c>
      <c r="N490" s="49"/>
      <c r="O490" s="238">
        <f t="shared" si="107"/>
        <v>0</v>
      </c>
      <c r="P490" s="5" t="e">
        <f t="shared" si="110"/>
        <v>#DIV/0!</v>
      </c>
      <c r="Q490" s="5" t="e">
        <f t="shared" si="110"/>
        <v>#DIV/0!</v>
      </c>
      <c r="R490" s="5" t="e">
        <f t="shared" si="110"/>
        <v>#DIV/0!</v>
      </c>
      <c r="S490" s="5" t="e">
        <f t="shared" si="109"/>
        <v>#DIV/0!</v>
      </c>
      <c r="T490" s="5" t="e">
        <f t="shared" si="109"/>
        <v>#DIV/0!</v>
      </c>
      <c r="U490" s="5" t="e">
        <f t="shared" si="109"/>
        <v>#DIV/0!</v>
      </c>
      <c r="V490" s="5" t="e">
        <f t="shared" si="109"/>
        <v>#DIV/0!</v>
      </c>
      <c r="W490" s="5" t="e">
        <f t="shared" si="109"/>
        <v>#DIV/0!</v>
      </c>
      <c r="X490" s="5" t="e">
        <f t="shared" si="109"/>
        <v>#DIV/0!</v>
      </c>
      <c r="Y490" s="5" t="e">
        <f t="shared" si="104"/>
        <v>#DIV/0!</v>
      </c>
      <c r="Z490" s="5" t="e">
        <f t="shared" si="105"/>
        <v>#DIV/0!</v>
      </c>
      <c r="AA490" s="5" t="e">
        <f t="shared" si="105"/>
        <v>#DIV/0!</v>
      </c>
      <c r="AM490" s="6"/>
      <c r="AN490" s="6"/>
    </row>
    <row r="491" spans="2:40" s="5" customFormat="1" ht="20.100000000000001" hidden="1" customHeight="1">
      <c r="B491" s="23" t="s">
        <v>32</v>
      </c>
      <c r="C491" s="24">
        <f>3.14/180*C490</f>
        <v>0</v>
      </c>
      <c r="D491" s="24">
        <v>49</v>
      </c>
      <c r="E491" s="25"/>
      <c r="F491" s="25"/>
      <c r="G491" s="25"/>
      <c r="H491" s="25"/>
      <c r="I491" s="25"/>
      <c r="J491" s="25"/>
      <c r="K491" s="25">
        <f>(3.14/180)*K490</f>
        <v>0.85477777777777786</v>
      </c>
      <c r="L491" s="14"/>
      <c r="M491" s="14" t="e">
        <f t="shared" si="106"/>
        <v>#DIV/0!</v>
      </c>
      <c r="N491" s="49"/>
      <c r="O491" s="238" t="e">
        <f t="shared" si="107"/>
        <v>#DIV/0!</v>
      </c>
      <c r="P491" s="5" t="e">
        <f t="shared" si="110"/>
        <v>#DIV/0!</v>
      </c>
      <c r="Q491" s="5" t="e">
        <f t="shared" si="110"/>
        <v>#DIV/0!</v>
      </c>
      <c r="R491" s="5" t="e">
        <f t="shared" si="110"/>
        <v>#DIV/0!</v>
      </c>
      <c r="S491" s="5" t="e">
        <f t="shared" si="109"/>
        <v>#DIV/0!</v>
      </c>
      <c r="T491" s="5" t="e">
        <f t="shared" si="109"/>
        <v>#DIV/0!</v>
      </c>
      <c r="U491" s="5" t="e">
        <f t="shared" si="109"/>
        <v>#DIV/0!</v>
      </c>
      <c r="V491" s="5" t="e">
        <f t="shared" si="109"/>
        <v>#DIV/0!</v>
      </c>
      <c r="W491" s="5" t="e">
        <f t="shared" si="109"/>
        <v>#DIV/0!</v>
      </c>
      <c r="X491" s="5" t="e">
        <f t="shared" si="109"/>
        <v>#DIV/0!</v>
      </c>
      <c r="Y491" s="5" t="e">
        <f t="shared" si="104"/>
        <v>#DIV/0!</v>
      </c>
      <c r="Z491" s="5" t="e">
        <f t="shared" si="105"/>
        <v>#DIV/0!</v>
      </c>
      <c r="AA491" s="5" t="e">
        <f t="shared" si="105"/>
        <v>#DIV/0!</v>
      </c>
      <c r="AM491" s="6"/>
      <c r="AN491" s="6"/>
    </row>
    <row r="492" spans="2:40" s="5" customFormat="1" ht="20.100000000000001" hidden="1" customHeight="1">
      <c r="B492" s="22" t="str">
        <f>+$B$13</f>
        <v xml:space="preserve"> Β' ΠΛΑΝΗΤΗΣ</v>
      </c>
      <c r="C492" s="15">
        <f>+$C$13</f>
        <v>0</v>
      </c>
      <c r="D492" s="13">
        <f>+D487+1</f>
        <v>49</v>
      </c>
      <c r="E492" s="15">
        <f>+(H492+I492)/2</f>
        <v>0</v>
      </c>
      <c r="F492" s="15">
        <f>+SQRT(E492*E492-G492*G492)</f>
        <v>0</v>
      </c>
      <c r="G492" s="15">
        <f>+(-H492+I492)/2</f>
        <v>0</v>
      </c>
      <c r="H492" s="15">
        <f>+$J$42</f>
        <v>0</v>
      </c>
      <c r="I492" s="15">
        <f>+$J$41</f>
        <v>0</v>
      </c>
      <c r="J492" s="15">
        <f>+$D$24</f>
        <v>0</v>
      </c>
      <c r="K492" s="15">
        <f>+ABS( C492-D492)</f>
        <v>49</v>
      </c>
      <c r="L492" s="15" t="e">
        <f>+F492*F492/E492/( 1- J492*COS(K493))</f>
        <v>#DIV/0!</v>
      </c>
      <c r="M492" s="14" t="e">
        <f t="shared" si="106"/>
        <v>#DIV/0!</v>
      </c>
      <c r="N492" s="49"/>
      <c r="O492" s="238">
        <f t="shared" si="107"/>
        <v>0</v>
      </c>
      <c r="P492" s="5" t="e">
        <f t="shared" si="110"/>
        <v>#DIV/0!</v>
      </c>
      <c r="Q492" s="5" t="e">
        <f t="shared" si="110"/>
        <v>#DIV/0!</v>
      </c>
      <c r="R492" s="5" t="e">
        <f t="shared" si="110"/>
        <v>#DIV/0!</v>
      </c>
      <c r="S492" s="5" t="e">
        <f t="shared" si="109"/>
        <v>#DIV/0!</v>
      </c>
      <c r="T492" s="5" t="e">
        <f t="shared" si="109"/>
        <v>#DIV/0!</v>
      </c>
      <c r="U492" s="5" t="e">
        <f t="shared" si="109"/>
        <v>#DIV/0!</v>
      </c>
      <c r="V492" s="5" t="e">
        <f t="shared" si="109"/>
        <v>#DIV/0!</v>
      </c>
      <c r="W492" s="5" t="e">
        <f t="shared" si="109"/>
        <v>#DIV/0!</v>
      </c>
      <c r="X492" s="5" t="e">
        <f t="shared" si="109"/>
        <v>#DIV/0!</v>
      </c>
      <c r="Y492" s="5" t="e">
        <f t="shared" si="104"/>
        <v>#DIV/0!</v>
      </c>
      <c r="Z492" s="5" t="e">
        <f t="shared" si="105"/>
        <v>#DIV/0!</v>
      </c>
      <c r="AA492" s="5" t="e">
        <f t="shared" si="105"/>
        <v>#DIV/0!</v>
      </c>
      <c r="AM492" s="6"/>
      <c r="AN492" s="6"/>
    </row>
    <row r="493" spans="2:40" s="5" customFormat="1" ht="20.100000000000001" hidden="1" customHeight="1">
      <c r="B493" s="26"/>
      <c r="C493" s="27">
        <f>3.14/180*C492</f>
        <v>0</v>
      </c>
      <c r="D493" s="27">
        <f>3.14/180*D492</f>
        <v>0.85477777777777786</v>
      </c>
      <c r="E493" s="28"/>
      <c r="F493" s="28"/>
      <c r="G493" s="28"/>
      <c r="H493" s="28"/>
      <c r="I493" s="28"/>
      <c r="J493" s="28"/>
      <c r="K493" s="28">
        <f>(3.14/180)*K492</f>
        <v>0.85477777777777786</v>
      </c>
      <c r="L493" s="14"/>
      <c r="M493" s="14" t="e">
        <f t="shared" si="106"/>
        <v>#DIV/0!</v>
      </c>
      <c r="N493" s="49"/>
      <c r="O493" s="238"/>
      <c r="P493" s="5" t="e">
        <f t="shared" si="110"/>
        <v>#DIV/0!</v>
      </c>
      <c r="Q493" s="5" t="e">
        <f t="shared" si="110"/>
        <v>#DIV/0!</v>
      </c>
      <c r="R493" s="5" t="e">
        <f t="shared" si="110"/>
        <v>#DIV/0!</v>
      </c>
      <c r="S493" s="5" t="e">
        <f t="shared" si="109"/>
        <v>#DIV/0!</v>
      </c>
      <c r="T493" s="5" t="e">
        <f t="shared" si="109"/>
        <v>#DIV/0!</v>
      </c>
      <c r="U493" s="5" t="e">
        <f t="shared" si="109"/>
        <v>#DIV/0!</v>
      </c>
      <c r="V493" s="5" t="e">
        <f t="shared" si="109"/>
        <v>#DIV/0!</v>
      </c>
      <c r="W493" s="5" t="e">
        <f t="shared" si="109"/>
        <v>#DIV/0!</v>
      </c>
      <c r="X493" s="5" t="e">
        <f t="shared" si="109"/>
        <v>#DIV/0!</v>
      </c>
      <c r="Y493" s="5" t="e">
        <f t="shared" ref="Y493:Y556" si="111">IF(AND(K493=MIN($B493:$M493),K493=MIN($O$176:$O$234)),AK492,0)</f>
        <v>#DIV/0!</v>
      </c>
      <c r="Z493" s="5" t="e">
        <f t="shared" ref="Z493:AA556" si="112">IF(AND(L493=MIN($B493:$M493),L493=MIN($O$176:$O$234)),AL492,0)</f>
        <v>#DIV/0!</v>
      </c>
      <c r="AA493" s="5" t="e">
        <f t="shared" si="112"/>
        <v>#DIV/0!</v>
      </c>
      <c r="AM493" s="6"/>
      <c r="AN493" s="6"/>
    </row>
    <row r="494" spans="2:40" s="5" customFormat="1" ht="20.100000000000001" hidden="1" customHeight="1">
      <c r="B494" s="15"/>
      <c r="C494" s="13"/>
      <c r="D494" s="13"/>
      <c r="E494" s="13"/>
      <c r="F494" s="13"/>
      <c r="G494" s="13"/>
      <c r="H494" s="13"/>
      <c r="I494" s="13"/>
      <c r="J494" s="13"/>
      <c r="K494" s="15"/>
      <c r="L494" s="14"/>
      <c r="M494" s="14" t="e">
        <f t="shared" si="106"/>
        <v>#DIV/0!</v>
      </c>
      <c r="N494" s="49"/>
      <c r="O494" s="238"/>
      <c r="P494" s="5" t="e">
        <f t="shared" si="110"/>
        <v>#DIV/0!</v>
      </c>
      <c r="Q494" s="5" t="e">
        <f t="shared" si="110"/>
        <v>#DIV/0!</v>
      </c>
      <c r="R494" s="5" t="e">
        <f t="shared" si="110"/>
        <v>#DIV/0!</v>
      </c>
      <c r="S494" s="5" t="e">
        <f t="shared" si="109"/>
        <v>#DIV/0!</v>
      </c>
      <c r="T494" s="5" t="e">
        <f t="shared" si="109"/>
        <v>#DIV/0!</v>
      </c>
      <c r="U494" s="5" t="e">
        <f t="shared" si="109"/>
        <v>#DIV/0!</v>
      </c>
      <c r="V494" s="5" t="e">
        <f t="shared" si="109"/>
        <v>#DIV/0!</v>
      </c>
      <c r="W494" s="5" t="e">
        <f t="shared" si="109"/>
        <v>#DIV/0!</v>
      </c>
      <c r="X494" s="5" t="e">
        <f t="shared" si="109"/>
        <v>#DIV/0!</v>
      </c>
      <c r="Y494" s="5" t="e">
        <f t="shared" si="111"/>
        <v>#DIV/0!</v>
      </c>
      <c r="Z494" s="5" t="e">
        <f t="shared" si="112"/>
        <v>#DIV/0!</v>
      </c>
      <c r="AA494" s="5" t="e">
        <f t="shared" si="112"/>
        <v>#DIV/0!</v>
      </c>
      <c r="AM494" s="6"/>
      <c r="AN494" s="6"/>
    </row>
    <row r="495" spans="2:40" s="5" customFormat="1" ht="20.100000000000001" hidden="1" customHeight="1">
      <c r="B495" s="22" t="str">
        <f>+$B$11</f>
        <v xml:space="preserve"> Α' ΠΛΑΝΗΤΗΣ</v>
      </c>
      <c r="C495" s="15">
        <f>+$C$11</f>
        <v>0</v>
      </c>
      <c r="D495" s="13">
        <f>+D490+1</f>
        <v>50</v>
      </c>
      <c r="E495" s="15">
        <f>+(H495+I495)/2</f>
        <v>0</v>
      </c>
      <c r="F495" s="15">
        <f>+SQRT(E495*E495-G495*G495)</f>
        <v>0</v>
      </c>
      <c r="G495" s="15">
        <f>+(-H495+I495)/2</f>
        <v>0</v>
      </c>
      <c r="H495" s="15">
        <f>+$J$40</f>
        <v>0</v>
      </c>
      <c r="I495" s="15">
        <f>+$J$39</f>
        <v>0</v>
      </c>
      <c r="J495" s="15">
        <f>+$D$22</f>
        <v>0</v>
      </c>
      <c r="K495" s="15">
        <f>+ABS( C495-D495)</f>
        <v>50</v>
      </c>
      <c r="L495" s="15" t="e">
        <f>(+F495*F495/E495)/( 1- J495*COS(K496))</f>
        <v>#DIV/0!</v>
      </c>
      <c r="M495" s="14" t="e">
        <f t="shared" si="106"/>
        <v>#DIV/0!</v>
      </c>
      <c r="N495" s="49"/>
      <c r="O495" s="238">
        <f t="shared" si="107"/>
        <v>0</v>
      </c>
      <c r="P495" s="5" t="e">
        <f t="shared" si="110"/>
        <v>#DIV/0!</v>
      </c>
      <c r="Q495" s="5" t="e">
        <f t="shared" si="110"/>
        <v>#DIV/0!</v>
      </c>
      <c r="R495" s="5" t="e">
        <f t="shared" si="110"/>
        <v>#DIV/0!</v>
      </c>
      <c r="S495" s="5" t="e">
        <f t="shared" si="109"/>
        <v>#DIV/0!</v>
      </c>
      <c r="T495" s="5" t="e">
        <f t="shared" si="109"/>
        <v>#DIV/0!</v>
      </c>
      <c r="U495" s="5" t="e">
        <f t="shared" si="109"/>
        <v>#DIV/0!</v>
      </c>
      <c r="V495" s="5" t="e">
        <f t="shared" si="109"/>
        <v>#DIV/0!</v>
      </c>
      <c r="W495" s="5" t="e">
        <f t="shared" si="109"/>
        <v>#DIV/0!</v>
      </c>
      <c r="X495" s="5" t="e">
        <f t="shared" si="109"/>
        <v>#DIV/0!</v>
      </c>
      <c r="Y495" s="5" t="e">
        <f t="shared" si="111"/>
        <v>#DIV/0!</v>
      </c>
      <c r="Z495" s="5" t="e">
        <f t="shared" si="112"/>
        <v>#DIV/0!</v>
      </c>
      <c r="AA495" s="5" t="e">
        <f t="shared" si="112"/>
        <v>#DIV/0!</v>
      </c>
      <c r="AM495" s="6"/>
      <c r="AN495" s="6"/>
    </row>
    <row r="496" spans="2:40" s="5" customFormat="1" ht="20.100000000000001" hidden="1" customHeight="1">
      <c r="B496" s="23" t="s">
        <v>32</v>
      </c>
      <c r="C496" s="24">
        <f>3.14/180*C495</f>
        <v>0</v>
      </c>
      <c r="D496" s="24">
        <v>50</v>
      </c>
      <c r="E496" s="25"/>
      <c r="F496" s="25"/>
      <c r="G496" s="25"/>
      <c r="H496" s="25"/>
      <c r="I496" s="25"/>
      <c r="J496" s="25"/>
      <c r="K496" s="25">
        <f>(3.14/180)*K495</f>
        <v>0.87222222222222234</v>
      </c>
      <c r="L496" s="14"/>
      <c r="M496" s="14" t="e">
        <f t="shared" si="106"/>
        <v>#DIV/0!</v>
      </c>
      <c r="N496" s="49"/>
      <c r="O496" s="238" t="e">
        <f t="shared" si="107"/>
        <v>#DIV/0!</v>
      </c>
      <c r="P496" s="5" t="e">
        <f t="shared" si="110"/>
        <v>#DIV/0!</v>
      </c>
      <c r="Q496" s="5" t="e">
        <f t="shared" si="110"/>
        <v>#DIV/0!</v>
      </c>
      <c r="R496" s="5" t="e">
        <f t="shared" si="110"/>
        <v>#DIV/0!</v>
      </c>
      <c r="S496" s="5" t="e">
        <f t="shared" si="109"/>
        <v>#DIV/0!</v>
      </c>
      <c r="T496" s="5" t="e">
        <f t="shared" si="109"/>
        <v>#DIV/0!</v>
      </c>
      <c r="U496" s="5" t="e">
        <f t="shared" si="109"/>
        <v>#DIV/0!</v>
      </c>
      <c r="V496" s="5" t="e">
        <f t="shared" si="109"/>
        <v>#DIV/0!</v>
      </c>
      <c r="W496" s="5" t="e">
        <f t="shared" si="109"/>
        <v>#DIV/0!</v>
      </c>
      <c r="X496" s="5" t="e">
        <f t="shared" si="109"/>
        <v>#DIV/0!</v>
      </c>
      <c r="Y496" s="5" t="e">
        <f t="shared" si="111"/>
        <v>#DIV/0!</v>
      </c>
      <c r="Z496" s="5" t="e">
        <f t="shared" si="112"/>
        <v>#DIV/0!</v>
      </c>
      <c r="AA496" s="5" t="e">
        <f t="shared" si="112"/>
        <v>#DIV/0!</v>
      </c>
      <c r="AM496" s="6"/>
      <c r="AN496" s="6"/>
    </row>
    <row r="497" spans="2:40" s="5" customFormat="1" ht="20.100000000000001" hidden="1" customHeight="1">
      <c r="B497" s="22" t="str">
        <f>+$B$13</f>
        <v xml:space="preserve"> Β' ΠΛΑΝΗΤΗΣ</v>
      </c>
      <c r="C497" s="15">
        <f>+$C$13</f>
        <v>0</v>
      </c>
      <c r="D497" s="13">
        <f>+D492+1</f>
        <v>50</v>
      </c>
      <c r="E497" s="15">
        <f>+(H497+I497)/2</f>
        <v>0</v>
      </c>
      <c r="F497" s="15">
        <f>+SQRT(E497*E497-G497*G497)</f>
        <v>0</v>
      </c>
      <c r="G497" s="15">
        <f>+(-H497+I497)/2</f>
        <v>0</v>
      </c>
      <c r="H497" s="15">
        <f>+$J$42</f>
        <v>0</v>
      </c>
      <c r="I497" s="15">
        <f>+$J$41</f>
        <v>0</v>
      </c>
      <c r="J497" s="15">
        <f>+$D$24</f>
        <v>0</v>
      </c>
      <c r="K497" s="15">
        <f>+ABS( C497-D497)</f>
        <v>50</v>
      </c>
      <c r="L497" s="15" t="e">
        <f>+F497*F497/E497/( 1- J497*COS(K498))</f>
        <v>#DIV/0!</v>
      </c>
      <c r="M497" s="14" t="e">
        <f t="shared" si="106"/>
        <v>#DIV/0!</v>
      </c>
      <c r="N497" s="49"/>
      <c r="O497" s="238">
        <f t="shared" si="107"/>
        <v>0</v>
      </c>
      <c r="P497" s="5" t="e">
        <f t="shared" si="110"/>
        <v>#DIV/0!</v>
      </c>
      <c r="Q497" s="5" t="e">
        <f t="shared" si="110"/>
        <v>#DIV/0!</v>
      </c>
      <c r="R497" s="5" t="e">
        <f t="shared" si="110"/>
        <v>#DIV/0!</v>
      </c>
      <c r="S497" s="5" t="e">
        <f t="shared" si="109"/>
        <v>#DIV/0!</v>
      </c>
      <c r="T497" s="5" t="e">
        <f t="shared" si="109"/>
        <v>#DIV/0!</v>
      </c>
      <c r="U497" s="5" t="e">
        <f t="shared" si="109"/>
        <v>#DIV/0!</v>
      </c>
      <c r="V497" s="5" t="e">
        <f t="shared" si="109"/>
        <v>#DIV/0!</v>
      </c>
      <c r="W497" s="5" t="e">
        <f t="shared" si="109"/>
        <v>#DIV/0!</v>
      </c>
      <c r="X497" s="5" t="e">
        <f t="shared" si="109"/>
        <v>#DIV/0!</v>
      </c>
      <c r="Y497" s="5" t="e">
        <f t="shared" si="111"/>
        <v>#DIV/0!</v>
      </c>
      <c r="Z497" s="5" t="e">
        <f t="shared" si="112"/>
        <v>#DIV/0!</v>
      </c>
      <c r="AA497" s="5" t="e">
        <f t="shared" si="112"/>
        <v>#DIV/0!</v>
      </c>
      <c r="AM497" s="6"/>
      <c r="AN497" s="6"/>
    </row>
    <row r="498" spans="2:40" s="5" customFormat="1" ht="20.100000000000001" hidden="1" customHeight="1">
      <c r="B498" s="26"/>
      <c r="C498" s="27">
        <f>3.14/180*C497</f>
        <v>0</v>
      </c>
      <c r="D498" s="27">
        <f>3.14/180*D497</f>
        <v>0.87222222222222234</v>
      </c>
      <c r="E498" s="28"/>
      <c r="F498" s="28"/>
      <c r="G498" s="28"/>
      <c r="H498" s="28"/>
      <c r="I498" s="28"/>
      <c r="J498" s="28"/>
      <c r="K498" s="28">
        <f>(3.14/180)*K497</f>
        <v>0.87222222222222234</v>
      </c>
      <c r="L498" s="14"/>
      <c r="M498" s="14" t="e">
        <f t="shared" si="106"/>
        <v>#DIV/0!</v>
      </c>
      <c r="N498" s="49"/>
      <c r="O498" s="238"/>
      <c r="P498" s="5" t="e">
        <f t="shared" si="110"/>
        <v>#DIV/0!</v>
      </c>
      <c r="Q498" s="5" t="e">
        <f t="shared" si="110"/>
        <v>#DIV/0!</v>
      </c>
      <c r="R498" s="5" t="e">
        <f t="shared" si="110"/>
        <v>#DIV/0!</v>
      </c>
      <c r="S498" s="5" t="e">
        <f t="shared" si="109"/>
        <v>#DIV/0!</v>
      </c>
      <c r="T498" s="5" t="e">
        <f t="shared" si="109"/>
        <v>#DIV/0!</v>
      </c>
      <c r="U498" s="5" t="e">
        <f t="shared" si="109"/>
        <v>#DIV/0!</v>
      </c>
      <c r="V498" s="5" t="e">
        <f t="shared" si="109"/>
        <v>#DIV/0!</v>
      </c>
      <c r="W498" s="5" t="e">
        <f t="shared" si="109"/>
        <v>#DIV/0!</v>
      </c>
      <c r="X498" s="5" t="e">
        <f t="shared" si="109"/>
        <v>#DIV/0!</v>
      </c>
      <c r="Y498" s="5" t="e">
        <f t="shared" si="111"/>
        <v>#DIV/0!</v>
      </c>
      <c r="Z498" s="5" t="e">
        <f t="shared" si="112"/>
        <v>#DIV/0!</v>
      </c>
      <c r="AA498" s="5" t="e">
        <f t="shared" si="112"/>
        <v>#DIV/0!</v>
      </c>
      <c r="AM498" s="6"/>
      <c r="AN498" s="6"/>
    </row>
    <row r="499" spans="2:40" s="5" customFormat="1" ht="20.100000000000001" hidden="1" customHeight="1">
      <c r="B499" s="15"/>
      <c r="C499" s="13"/>
      <c r="D499" s="13"/>
      <c r="E499" s="13"/>
      <c r="F499" s="13"/>
      <c r="G499" s="13"/>
      <c r="H499" s="13"/>
      <c r="I499" s="13"/>
      <c r="J499" s="13"/>
      <c r="K499" s="15"/>
      <c r="L499" s="14"/>
      <c r="M499" s="14" t="e">
        <f t="shared" si="106"/>
        <v>#DIV/0!</v>
      </c>
      <c r="N499" s="49"/>
      <c r="O499" s="238"/>
      <c r="P499" s="5" t="e">
        <f t="shared" si="110"/>
        <v>#DIV/0!</v>
      </c>
      <c r="Q499" s="5" t="e">
        <f t="shared" si="110"/>
        <v>#DIV/0!</v>
      </c>
      <c r="R499" s="5" t="e">
        <f t="shared" si="110"/>
        <v>#DIV/0!</v>
      </c>
      <c r="S499" s="5" t="e">
        <f t="shared" si="109"/>
        <v>#DIV/0!</v>
      </c>
      <c r="T499" s="5" t="e">
        <f t="shared" si="109"/>
        <v>#DIV/0!</v>
      </c>
      <c r="U499" s="5" t="e">
        <f t="shared" si="109"/>
        <v>#DIV/0!</v>
      </c>
      <c r="V499" s="5" t="e">
        <f t="shared" si="109"/>
        <v>#DIV/0!</v>
      </c>
      <c r="W499" s="5" t="e">
        <f t="shared" si="109"/>
        <v>#DIV/0!</v>
      </c>
      <c r="X499" s="5" t="e">
        <f t="shared" si="109"/>
        <v>#DIV/0!</v>
      </c>
      <c r="Y499" s="5" t="e">
        <f t="shared" si="111"/>
        <v>#DIV/0!</v>
      </c>
      <c r="Z499" s="5" t="e">
        <f t="shared" si="112"/>
        <v>#DIV/0!</v>
      </c>
      <c r="AA499" s="5" t="e">
        <f t="shared" si="112"/>
        <v>#DIV/0!</v>
      </c>
      <c r="AM499" s="6"/>
      <c r="AN499" s="6"/>
    </row>
    <row r="500" spans="2:40" s="5" customFormat="1" ht="20.100000000000001" hidden="1" customHeight="1">
      <c r="B500" s="22" t="str">
        <f>+$B$11</f>
        <v xml:space="preserve"> Α' ΠΛΑΝΗΤΗΣ</v>
      </c>
      <c r="C500" s="15">
        <f>+$C$11</f>
        <v>0</v>
      </c>
      <c r="D500" s="13">
        <f>+D495+1</f>
        <v>51</v>
      </c>
      <c r="E500" s="15">
        <f>+(H500+I500)/2</f>
        <v>0</v>
      </c>
      <c r="F500" s="15">
        <f>+SQRT(E500*E500-G500*G500)</f>
        <v>0</v>
      </c>
      <c r="G500" s="15">
        <f>+(-H500+I500)/2</f>
        <v>0</v>
      </c>
      <c r="H500" s="15">
        <f>+$J$40</f>
        <v>0</v>
      </c>
      <c r="I500" s="15">
        <f>+$J$39</f>
        <v>0</v>
      </c>
      <c r="J500" s="15">
        <f>+$D$22</f>
        <v>0</v>
      </c>
      <c r="K500" s="15">
        <f>+ABS( C500-D500)</f>
        <v>51</v>
      </c>
      <c r="L500" s="15" t="e">
        <f>(+F500*F500/E500)/( 1- J500*COS(K501))</f>
        <v>#DIV/0!</v>
      </c>
      <c r="M500" s="14" t="e">
        <f t="shared" si="106"/>
        <v>#DIV/0!</v>
      </c>
      <c r="N500" s="49"/>
      <c r="O500" s="238">
        <f t="shared" si="107"/>
        <v>0</v>
      </c>
      <c r="P500" s="5" t="e">
        <f t="shared" si="110"/>
        <v>#DIV/0!</v>
      </c>
      <c r="Q500" s="5" t="e">
        <f t="shared" si="110"/>
        <v>#DIV/0!</v>
      </c>
      <c r="R500" s="5" t="e">
        <f t="shared" si="110"/>
        <v>#DIV/0!</v>
      </c>
      <c r="S500" s="5" t="e">
        <f t="shared" si="109"/>
        <v>#DIV/0!</v>
      </c>
      <c r="T500" s="5" t="e">
        <f t="shared" si="109"/>
        <v>#DIV/0!</v>
      </c>
      <c r="U500" s="5" t="e">
        <f t="shared" si="109"/>
        <v>#DIV/0!</v>
      </c>
      <c r="V500" s="5" t="e">
        <f t="shared" si="109"/>
        <v>#DIV/0!</v>
      </c>
      <c r="W500" s="5" t="e">
        <f t="shared" si="109"/>
        <v>#DIV/0!</v>
      </c>
      <c r="X500" s="5" t="e">
        <f t="shared" si="109"/>
        <v>#DIV/0!</v>
      </c>
      <c r="Y500" s="5" t="e">
        <f t="shared" si="111"/>
        <v>#DIV/0!</v>
      </c>
      <c r="Z500" s="5" t="e">
        <f t="shared" si="112"/>
        <v>#DIV/0!</v>
      </c>
      <c r="AA500" s="5" t="e">
        <f t="shared" si="112"/>
        <v>#DIV/0!</v>
      </c>
      <c r="AM500" s="6"/>
      <c r="AN500" s="6"/>
    </row>
    <row r="501" spans="2:40" s="5" customFormat="1" ht="20.100000000000001" hidden="1" customHeight="1">
      <c r="B501" s="23" t="s">
        <v>32</v>
      </c>
      <c r="C501" s="24">
        <f>3.14/180*C500</f>
        <v>0</v>
      </c>
      <c r="D501" s="24">
        <v>51</v>
      </c>
      <c r="E501" s="25"/>
      <c r="F501" s="25"/>
      <c r="G501" s="25"/>
      <c r="H501" s="25"/>
      <c r="I501" s="25"/>
      <c r="J501" s="25"/>
      <c r="K501" s="25">
        <f>(3.14/180)*K500</f>
        <v>0.88966666666666672</v>
      </c>
      <c r="L501" s="14"/>
      <c r="M501" s="14" t="e">
        <f t="shared" si="106"/>
        <v>#DIV/0!</v>
      </c>
      <c r="N501" s="49"/>
      <c r="O501" s="238" t="e">
        <f t="shared" si="107"/>
        <v>#DIV/0!</v>
      </c>
      <c r="P501" s="5" t="e">
        <f t="shared" si="110"/>
        <v>#DIV/0!</v>
      </c>
      <c r="Q501" s="5" t="e">
        <f t="shared" si="110"/>
        <v>#DIV/0!</v>
      </c>
      <c r="R501" s="5" t="e">
        <f t="shared" si="110"/>
        <v>#DIV/0!</v>
      </c>
      <c r="S501" s="5" t="e">
        <f t="shared" si="109"/>
        <v>#DIV/0!</v>
      </c>
      <c r="T501" s="5" t="e">
        <f t="shared" si="109"/>
        <v>#DIV/0!</v>
      </c>
      <c r="U501" s="5" t="e">
        <f t="shared" si="109"/>
        <v>#DIV/0!</v>
      </c>
      <c r="V501" s="5" t="e">
        <f t="shared" si="109"/>
        <v>#DIV/0!</v>
      </c>
      <c r="W501" s="5" t="e">
        <f t="shared" si="109"/>
        <v>#DIV/0!</v>
      </c>
      <c r="X501" s="5" t="e">
        <f t="shared" si="109"/>
        <v>#DIV/0!</v>
      </c>
      <c r="Y501" s="5" t="e">
        <f t="shared" si="111"/>
        <v>#DIV/0!</v>
      </c>
      <c r="Z501" s="5" t="e">
        <f t="shared" si="112"/>
        <v>#DIV/0!</v>
      </c>
      <c r="AA501" s="5" t="e">
        <f t="shared" si="112"/>
        <v>#DIV/0!</v>
      </c>
      <c r="AM501" s="6"/>
      <c r="AN501" s="6"/>
    </row>
    <row r="502" spans="2:40" s="5" customFormat="1" ht="20.100000000000001" hidden="1" customHeight="1">
      <c r="B502" s="22" t="str">
        <f>+$B$13</f>
        <v xml:space="preserve"> Β' ΠΛΑΝΗΤΗΣ</v>
      </c>
      <c r="C502" s="15">
        <f>+$C$13</f>
        <v>0</v>
      </c>
      <c r="D502" s="13">
        <f>+D497+1</f>
        <v>51</v>
      </c>
      <c r="E502" s="15">
        <f>+(H502+I502)/2</f>
        <v>0</v>
      </c>
      <c r="F502" s="15">
        <f>+SQRT(E502*E502-G502*G502)</f>
        <v>0</v>
      </c>
      <c r="G502" s="15">
        <f>+(-H502+I502)/2</f>
        <v>0</v>
      </c>
      <c r="H502" s="15">
        <f>+$J$42</f>
        <v>0</v>
      </c>
      <c r="I502" s="15">
        <f>+$J$41</f>
        <v>0</v>
      </c>
      <c r="J502" s="15">
        <f>+$D$24</f>
        <v>0</v>
      </c>
      <c r="K502" s="15">
        <f>+ABS( C502-D502)</f>
        <v>51</v>
      </c>
      <c r="L502" s="15" t="e">
        <f>+F502*F502/E502/( 1- J502*COS(K503))</f>
        <v>#DIV/0!</v>
      </c>
      <c r="M502" s="14" t="e">
        <f t="shared" si="106"/>
        <v>#DIV/0!</v>
      </c>
      <c r="N502" s="49"/>
      <c r="O502" s="238">
        <f t="shared" si="107"/>
        <v>0</v>
      </c>
      <c r="P502" s="5" t="e">
        <f t="shared" si="110"/>
        <v>#DIV/0!</v>
      </c>
      <c r="Q502" s="5" t="e">
        <f t="shared" si="110"/>
        <v>#DIV/0!</v>
      </c>
      <c r="R502" s="5" t="e">
        <f t="shared" si="110"/>
        <v>#DIV/0!</v>
      </c>
      <c r="S502" s="5" t="e">
        <f t="shared" si="109"/>
        <v>#DIV/0!</v>
      </c>
      <c r="T502" s="5" t="e">
        <f t="shared" si="109"/>
        <v>#DIV/0!</v>
      </c>
      <c r="U502" s="5" t="e">
        <f t="shared" si="109"/>
        <v>#DIV/0!</v>
      </c>
      <c r="V502" s="5" t="e">
        <f t="shared" si="109"/>
        <v>#DIV/0!</v>
      </c>
      <c r="W502" s="5" t="e">
        <f t="shared" si="109"/>
        <v>#DIV/0!</v>
      </c>
      <c r="X502" s="5" t="e">
        <f t="shared" si="109"/>
        <v>#DIV/0!</v>
      </c>
      <c r="Y502" s="5" t="e">
        <f t="shared" si="111"/>
        <v>#DIV/0!</v>
      </c>
      <c r="Z502" s="5" t="e">
        <f t="shared" si="112"/>
        <v>#DIV/0!</v>
      </c>
      <c r="AA502" s="5" t="e">
        <f t="shared" si="112"/>
        <v>#DIV/0!</v>
      </c>
      <c r="AM502" s="6"/>
      <c r="AN502" s="6"/>
    </row>
    <row r="503" spans="2:40" s="5" customFormat="1" ht="20.100000000000001" hidden="1" customHeight="1">
      <c r="B503" s="26"/>
      <c r="C503" s="27">
        <f>3.14/180*C502</f>
        <v>0</v>
      </c>
      <c r="D503" s="27">
        <f>3.14/180*D502</f>
        <v>0.88966666666666672</v>
      </c>
      <c r="E503" s="28"/>
      <c r="F503" s="28"/>
      <c r="G503" s="28"/>
      <c r="H503" s="28"/>
      <c r="I503" s="28"/>
      <c r="J503" s="28"/>
      <c r="K503" s="28">
        <f>(3.14/180)*K502</f>
        <v>0.88966666666666672</v>
      </c>
      <c r="L503" s="14"/>
      <c r="M503" s="14" t="e">
        <f t="shared" ref="M503:M566" si="113">IF(O503=$O$2051,$D502,0)</f>
        <v>#DIV/0!</v>
      </c>
      <c r="N503" s="49"/>
      <c r="O503" s="238"/>
      <c r="P503" s="5" t="e">
        <f t="shared" si="110"/>
        <v>#DIV/0!</v>
      </c>
      <c r="Q503" s="5" t="e">
        <f t="shared" si="110"/>
        <v>#DIV/0!</v>
      </c>
      <c r="R503" s="5" t="e">
        <f t="shared" si="110"/>
        <v>#DIV/0!</v>
      </c>
      <c r="S503" s="5" t="e">
        <f t="shared" si="109"/>
        <v>#DIV/0!</v>
      </c>
      <c r="T503" s="5" t="e">
        <f t="shared" si="109"/>
        <v>#DIV/0!</v>
      </c>
      <c r="U503" s="5" t="e">
        <f t="shared" si="109"/>
        <v>#DIV/0!</v>
      </c>
      <c r="V503" s="5" t="e">
        <f t="shared" si="109"/>
        <v>#DIV/0!</v>
      </c>
      <c r="W503" s="5" t="e">
        <f t="shared" si="109"/>
        <v>#DIV/0!</v>
      </c>
      <c r="X503" s="5" t="e">
        <f t="shared" si="109"/>
        <v>#DIV/0!</v>
      </c>
      <c r="Y503" s="5" t="e">
        <f t="shared" si="111"/>
        <v>#DIV/0!</v>
      </c>
      <c r="Z503" s="5" t="e">
        <f t="shared" si="112"/>
        <v>#DIV/0!</v>
      </c>
      <c r="AA503" s="5" t="e">
        <f t="shared" si="112"/>
        <v>#DIV/0!</v>
      </c>
      <c r="AM503" s="6"/>
      <c r="AN503" s="6"/>
    </row>
    <row r="504" spans="2:40" s="5" customFormat="1" ht="20.100000000000001" hidden="1" customHeight="1">
      <c r="B504" s="15"/>
      <c r="C504" s="13"/>
      <c r="D504" s="13"/>
      <c r="E504" s="13"/>
      <c r="F504" s="13"/>
      <c r="G504" s="13"/>
      <c r="H504" s="13"/>
      <c r="I504" s="13"/>
      <c r="J504" s="13"/>
      <c r="K504" s="15"/>
      <c r="L504" s="14"/>
      <c r="M504" s="14" t="e">
        <f t="shared" si="113"/>
        <v>#DIV/0!</v>
      </c>
      <c r="N504" s="49"/>
      <c r="O504" s="238"/>
      <c r="P504" s="5" t="e">
        <f t="shared" si="110"/>
        <v>#DIV/0!</v>
      </c>
      <c r="Q504" s="5" t="e">
        <f t="shared" si="110"/>
        <v>#DIV/0!</v>
      </c>
      <c r="R504" s="5" t="e">
        <f t="shared" si="110"/>
        <v>#DIV/0!</v>
      </c>
      <c r="S504" s="5" t="e">
        <f t="shared" si="109"/>
        <v>#DIV/0!</v>
      </c>
      <c r="T504" s="5" t="e">
        <f t="shared" si="109"/>
        <v>#DIV/0!</v>
      </c>
      <c r="U504" s="5" t="e">
        <f t="shared" si="109"/>
        <v>#DIV/0!</v>
      </c>
      <c r="V504" s="5" t="e">
        <f t="shared" si="109"/>
        <v>#DIV/0!</v>
      </c>
      <c r="W504" s="5" t="e">
        <f t="shared" si="109"/>
        <v>#DIV/0!</v>
      </c>
      <c r="X504" s="5" t="e">
        <f t="shared" si="109"/>
        <v>#DIV/0!</v>
      </c>
      <c r="Y504" s="5" t="e">
        <f t="shared" si="111"/>
        <v>#DIV/0!</v>
      </c>
      <c r="Z504" s="5" t="e">
        <f t="shared" si="112"/>
        <v>#DIV/0!</v>
      </c>
      <c r="AA504" s="5" t="e">
        <f t="shared" si="112"/>
        <v>#DIV/0!</v>
      </c>
      <c r="AM504" s="6"/>
      <c r="AN504" s="6"/>
    </row>
    <row r="505" spans="2:40" s="5" customFormat="1" ht="20.100000000000001" hidden="1" customHeight="1">
      <c r="B505" s="22" t="str">
        <f>+$B$11</f>
        <v xml:space="preserve"> Α' ΠΛΑΝΗΤΗΣ</v>
      </c>
      <c r="C505" s="15">
        <f>+$C$11</f>
        <v>0</v>
      </c>
      <c r="D505" s="13">
        <f>+D500+1</f>
        <v>52</v>
      </c>
      <c r="E505" s="15">
        <f>+(H505+I505)/2</f>
        <v>0</v>
      </c>
      <c r="F505" s="15">
        <f>+SQRT(E505*E505-G505*G505)</f>
        <v>0</v>
      </c>
      <c r="G505" s="15">
        <f>+(-H505+I505)/2</f>
        <v>0</v>
      </c>
      <c r="H505" s="15">
        <f>+$J$40</f>
        <v>0</v>
      </c>
      <c r="I505" s="15">
        <f>+$J$39</f>
        <v>0</v>
      </c>
      <c r="J505" s="15">
        <f>+$D$22</f>
        <v>0</v>
      </c>
      <c r="K505" s="15">
        <f>+ABS( C505-D505)</f>
        <v>52</v>
      </c>
      <c r="L505" s="15" t="e">
        <f>(+F505*F505/E505)/( 1- J505*COS(K506))</f>
        <v>#DIV/0!</v>
      </c>
      <c r="M505" s="14" t="e">
        <f t="shared" si="113"/>
        <v>#DIV/0!</v>
      </c>
      <c r="N505" s="49"/>
      <c r="O505" s="238">
        <f t="shared" ref="O505:O566" si="114">+ABS(L504-L506)</f>
        <v>0</v>
      </c>
      <c r="P505" s="5" t="e">
        <f t="shared" si="110"/>
        <v>#DIV/0!</v>
      </c>
      <c r="Q505" s="5" t="e">
        <f t="shared" si="110"/>
        <v>#DIV/0!</v>
      </c>
      <c r="R505" s="5" t="e">
        <f t="shared" si="110"/>
        <v>#DIV/0!</v>
      </c>
      <c r="S505" s="5" t="e">
        <f t="shared" si="109"/>
        <v>#DIV/0!</v>
      </c>
      <c r="T505" s="5" t="e">
        <f t="shared" si="109"/>
        <v>#DIV/0!</v>
      </c>
      <c r="U505" s="5" t="e">
        <f t="shared" si="109"/>
        <v>#DIV/0!</v>
      </c>
      <c r="V505" s="5" t="e">
        <f t="shared" si="109"/>
        <v>#DIV/0!</v>
      </c>
      <c r="W505" s="5" t="e">
        <f t="shared" si="109"/>
        <v>#DIV/0!</v>
      </c>
      <c r="X505" s="5" t="e">
        <f t="shared" si="109"/>
        <v>#DIV/0!</v>
      </c>
      <c r="Y505" s="5" t="e">
        <f t="shared" si="111"/>
        <v>#DIV/0!</v>
      </c>
      <c r="Z505" s="5" t="e">
        <f t="shared" si="112"/>
        <v>#DIV/0!</v>
      </c>
      <c r="AA505" s="5" t="e">
        <f t="shared" si="112"/>
        <v>#DIV/0!</v>
      </c>
      <c r="AM505" s="6"/>
      <c r="AN505" s="6"/>
    </row>
    <row r="506" spans="2:40" s="5" customFormat="1" ht="20.100000000000001" hidden="1" customHeight="1">
      <c r="B506" s="23" t="s">
        <v>32</v>
      </c>
      <c r="C506" s="24">
        <f>3.14/180*C505</f>
        <v>0</v>
      </c>
      <c r="D506" s="24">
        <v>52</v>
      </c>
      <c r="E506" s="25"/>
      <c r="F506" s="25"/>
      <c r="G506" s="25"/>
      <c r="H506" s="25"/>
      <c r="I506" s="25"/>
      <c r="J506" s="25"/>
      <c r="K506" s="25">
        <f>(3.14/180)*K505</f>
        <v>0.9071111111111112</v>
      </c>
      <c r="L506" s="14"/>
      <c r="M506" s="14" t="e">
        <f t="shared" si="113"/>
        <v>#DIV/0!</v>
      </c>
      <c r="N506" s="49"/>
      <c r="O506" s="238" t="e">
        <f t="shared" si="114"/>
        <v>#DIV/0!</v>
      </c>
      <c r="P506" s="5" t="e">
        <f t="shared" si="110"/>
        <v>#DIV/0!</v>
      </c>
      <c r="Q506" s="5" t="e">
        <f t="shared" si="110"/>
        <v>#DIV/0!</v>
      </c>
      <c r="R506" s="5" t="e">
        <f t="shared" si="110"/>
        <v>#DIV/0!</v>
      </c>
      <c r="S506" s="5" t="e">
        <f t="shared" si="109"/>
        <v>#DIV/0!</v>
      </c>
      <c r="T506" s="5" t="e">
        <f t="shared" si="109"/>
        <v>#DIV/0!</v>
      </c>
      <c r="U506" s="5" t="e">
        <f t="shared" si="109"/>
        <v>#DIV/0!</v>
      </c>
      <c r="V506" s="5" t="e">
        <f t="shared" si="109"/>
        <v>#DIV/0!</v>
      </c>
      <c r="W506" s="5" t="e">
        <f t="shared" si="109"/>
        <v>#DIV/0!</v>
      </c>
      <c r="X506" s="5" t="e">
        <f t="shared" si="109"/>
        <v>#DIV/0!</v>
      </c>
      <c r="Y506" s="5" t="e">
        <f t="shared" si="111"/>
        <v>#DIV/0!</v>
      </c>
      <c r="Z506" s="5" t="e">
        <f t="shared" si="112"/>
        <v>#DIV/0!</v>
      </c>
      <c r="AA506" s="5" t="e">
        <f t="shared" si="112"/>
        <v>#DIV/0!</v>
      </c>
      <c r="AM506" s="6"/>
      <c r="AN506" s="6"/>
    </row>
    <row r="507" spans="2:40" s="5" customFormat="1" ht="20.100000000000001" hidden="1" customHeight="1">
      <c r="B507" s="22" t="str">
        <f>+$B$13</f>
        <v xml:space="preserve"> Β' ΠΛΑΝΗΤΗΣ</v>
      </c>
      <c r="C507" s="15">
        <f>+$C$13</f>
        <v>0</v>
      </c>
      <c r="D507" s="13">
        <f>+D502+1</f>
        <v>52</v>
      </c>
      <c r="E507" s="15">
        <f>+(H507+I507)/2</f>
        <v>0</v>
      </c>
      <c r="F507" s="15">
        <f>+SQRT(E507*E507-G507*G507)</f>
        <v>0</v>
      </c>
      <c r="G507" s="15">
        <f>+(-H507+I507)/2</f>
        <v>0</v>
      </c>
      <c r="H507" s="15">
        <f>+$J$42</f>
        <v>0</v>
      </c>
      <c r="I507" s="15">
        <f>+$J$41</f>
        <v>0</v>
      </c>
      <c r="J507" s="15">
        <f>+$D$24</f>
        <v>0</v>
      </c>
      <c r="K507" s="15">
        <f>+ABS( C507-D507)</f>
        <v>52</v>
      </c>
      <c r="L507" s="15" t="e">
        <f>+F507*F507/E507/( 1- J507*COS(K508))</f>
        <v>#DIV/0!</v>
      </c>
      <c r="M507" s="14" t="e">
        <f t="shared" si="113"/>
        <v>#DIV/0!</v>
      </c>
      <c r="N507" s="49"/>
      <c r="O507" s="238">
        <f t="shared" si="114"/>
        <v>0</v>
      </c>
      <c r="P507" s="5" t="e">
        <f t="shared" si="110"/>
        <v>#DIV/0!</v>
      </c>
      <c r="Q507" s="5" t="e">
        <f t="shared" si="110"/>
        <v>#DIV/0!</v>
      </c>
      <c r="R507" s="5" t="e">
        <f t="shared" si="110"/>
        <v>#DIV/0!</v>
      </c>
      <c r="S507" s="5" t="e">
        <f t="shared" si="109"/>
        <v>#DIV/0!</v>
      </c>
      <c r="T507" s="5" t="e">
        <f t="shared" si="109"/>
        <v>#DIV/0!</v>
      </c>
      <c r="U507" s="5" t="e">
        <f t="shared" si="109"/>
        <v>#DIV/0!</v>
      </c>
      <c r="V507" s="5" t="e">
        <f t="shared" si="109"/>
        <v>#DIV/0!</v>
      </c>
      <c r="W507" s="5" t="e">
        <f t="shared" si="109"/>
        <v>#DIV/0!</v>
      </c>
      <c r="X507" s="5" t="e">
        <f t="shared" si="109"/>
        <v>#DIV/0!</v>
      </c>
      <c r="Y507" s="5" t="e">
        <f t="shared" si="111"/>
        <v>#DIV/0!</v>
      </c>
      <c r="Z507" s="5" t="e">
        <f t="shared" si="112"/>
        <v>#DIV/0!</v>
      </c>
      <c r="AA507" s="5" t="e">
        <f t="shared" si="112"/>
        <v>#DIV/0!</v>
      </c>
      <c r="AM507" s="6"/>
      <c r="AN507" s="6"/>
    </row>
    <row r="508" spans="2:40" s="5" customFormat="1" ht="20.100000000000001" hidden="1" customHeight="1">
      <c r="B508" s="26"/>
      <c r="C508" s="27">
        <f>3.14/180*C507</f>
        <v>0</v>
      </c>
      <c r="D508" s="27">
        <f>3.14/180*D507</f>
        <v>0.9071111111111112</v>
      </c>
      <c r="E508" s="28"/>
      <c r="F508" s="28"/>
      <c r="G508" s="28"/>
      <c r="H508" s="28"/>
      <c r="I508" s="28"/>
      <c r="J508" s="28"/>
      <c r="K508" s="28">
        <f>(3.14/180)*K507</f>
        <v>0.9071111111111112</v>
      </c>
      <c r="L508" s="14"/>
      <c r="M508" s="14" t="e">
        <f t="shared" si="113"/>
        <v>#DIV/0!</v>
      </c>
      <c r="N508" s="49"/>
      <c r="O508" s="238"/>
      <c r="P508" s="5" t="e">
        <f t="shared" si="110"/>
        <v>#DIV/0!</v>
      </c>
      <c r="Q508" s="5" t="e">
        <f t="shared" si="110"/>
        <v>#DIV/0!</v>
      </c>
      <c r="R508" s="5" t="e">
        <f t="shared" si="110"/>
        <v>#DIV/0!</v>
      </c>
      <c r="S508" s="5" t="e">
        <f t="shared" si="109"/>
        <v>#DIV/0!</v>
      </c>
      <c r="T508" s="5" t="e">
        <f t="shared" si="109"/>
        <v>#DIV/0!</v>
      </c>
      <c r="U508" s="5" t="e">
        <f t="shared" si="109"/>
        <v>#DIV/0!</v>
      </c>
      <c r="V508" s="5" t="e">
        <f t="shared" si="109"/>
        <v>#DIV/0!</v>
      </c>
      <c r="W508" s="5" t="e">
        <f t="shared" si="109"/>
        <v>#DIV/0!</v>
      </c>
      <c r="X508" s="5" t="e">
        <f t="shared" si="109"/>
        <v>#DIV/0!</v>
      </c>
      <c r="Y508" s="5" t="e">
        <f t="shared" si="111"/>
        <v>#DIV/0!</v>
      </c>
      <c r="Z508" s="5" t="e">
        <f t="shared" si="112"/>
        <v>#DIV/0!</v>
      </c>
      <c r="AA508" s="5" t="e">
        <f t="shared" si="112"/>
        <v>#DIV/0!</v>
      </c>
      <c r="AM508" s="6"/>
      <c r="AN508" s="6"/>
    </row>
    <row r="509" spans="2:40" s="5" customFormat="1" ht="20.100000000000001" hidden="1" customHeight="1">
      <c r="B509" s="15"/>
      <c r="C509" s="13"/>
      <c r="D509" s="13"/>
      <c r="E509" s="13"/>
      <c r="F509" s="13"/>
      <c r="G509" s="13"/>
      <c r="H509" s="13"/>
      <c r="I509" s="13"/>
      <c r="J509" s="13"/>
      <c r="K509" s="15"/>
      <c r="L509" s="14"/>
      <c r="M509" s="14" t="e">
        <f t="shared" si="113"/>
        <v>#DIV/0!</v>
      </c>
      <c r="N509" s="49"/>
      <c r="O509" s="238"/>
      <c r="P509" s="5" t="e">
        <f t="shared" si="110"/>
        <v>#DIV/0!</v>
      </c>
      <c r="Q509" s="5" t="e">
        <f t="shared" si="110"/>
        <v>#DIV/0!</v>
      </c>
      <c r="R509" s="5" t="e">
        <f t="shared" si="110"/>
        <v>#DIV/0!</v>
      </c>
      <c r="S509" s="5" t="e">
        <f t="shared" si="109"/>
        <v>#DIV/0!</v>
      </c>
      <c r="T509" s="5" t="e">
        <f t="shared" si="109"/>
        <v>#DIV/0!</v>
      </c>
      <c r="U509" s="5" t="e">
        <f t="shared" si="109"/>
        <v>#DIV/0!</v>
      </c>
      <c r="V509" s="5" t="e">
        <f t="shared" si="109"/>
        <v>#DIV/0!</v>
      </c>
      <c r="W509" s="5" t="e">
        <f t="shared" si="109"/>
        <v>#DIV/0!</v>
      </c>
      <c r="X509" s="5" t="e">
        <f t="shared" si="109"/>
        <v>#DIV/0!</v>
      </c>
      <c r="Y509" s="5" t="e">
        <f t="shared" si="111"/>
        <v>#DIV/0!</v>
      </c>
      <c r="Z509" s="5" t="e">
        <f t="shared" si="112"/>
        <v>#DIV/0!</v>
      </c>
      <c r="AA509" s="5" t="e">
        <f t="shared" si="112"/>
        <v>#DIV/0!</v>
      </c>
      <c r="AM509" s="6"/>
      <c r="AN509" s="6"/>
    </row>
    <row r="510" spans="2:40" s="5" customFormat="1" ht="20.100000000000001" hidden="1" customHeight="1">
      <c r="B510" s="22" t="str">
        <f>+$B$11</f>
        <v xml:space="preserve"> Α' ΠΛΑΝΗΤΗΣ</v>
      </c>
      <c r="C510" s="15">
        <f>+$C$11</f>
        <v>0</v>
      </c>
      <c r="D510" s="13">
        <f>+D505+1</f>
        <v>53</v>
      </c>
      <c r="E510" s="15">
        <f>+(H510+I510)/2</f>
        <v>0</v>
      </c>
      <c r="F510" s="15">
        <f>+SQRT(E510*E510-G510*G510)</f>
        <v>0</v>
      </c>
      <c r="G510" s="15">
        <f>+(-H510+I510)/2</f>
        <v>0</v>
      </c>
      <c r="H510" s="15">
        <f>+$J$40</f>
        <v>0</v>
      </c>
      <c r="I510" s="15">
        <f>+$J$39</f>
        <v>0</v>
      </c>
      <c r="J510" s="15">
        <f>+$D$22</f>
        <v>0</v>
      </c>
      <c r="K510" s="15">
        <f>+ABS( C510-D510)</f>
        <v>53</v>
      </c>
      <c r="L510" s="15" t="e">
        <f>(+F510*F510/E510)/( 1- J510*COS(K511))</f>
        <v>#DIV/0!</v>
      </c>
      <c r="M510" s="14" t="e">
        <f t="shared" si="113"/>
        <v>#DIV/0!</v>
      </c>
      <c r="N510" s="49"/>
      <c r="O510" s="238">
        <f t="shared" si="114"/>
        <v>0</v>
      </c>
      <c r="P510" s="5" t="e">
        <f t="shared" si="110"/>
        <v>#DIV/0!</v>
      </c>
      <c r="Q510" s="5" t="e">
        <f t="shared" si="110"/>
        <v>#DIV/0!</v>
      </c>
      <c r="R510" s="5" t="e">
        <f t="shared" si="110"/>
        <v>#DIV/0!</v>
      </c>
      <c r="S510" s="5" t="e">
        <f t="shared" si="109"/>
        <v>#DIV/0!</v>
      </c>
      <c r="T510" s="5" t="e">
        <f t="shared" si="109"/>
        <v>#DIV/0!</v>
      </c>
      <c r="U510" s="5" t="e">
        <f t="shared" si="109"/>
        <v>#DIV/0!</v>
      </c>
      <c r="V510" s="5" t="e">
        <f t="shared" si="109"/>
        <v>#DIV/0!</v>
      </c>
      <c r="W510" s="5" t="e">
        <f t="shared" si="109"/>
        <v>#DIV/0!</v>
      </c>
      <c r="X510" s="5" t="e">
        <f t="shared" si="109"/>
        <v>#DIV/0!</v>
      </c>
      <c r="Y510" s="5" t="e">
        <f t="shared" si="111"/>
        <v>#DIV/0!</v>
      </c>
      <c r="Z510" s="5" t="e">
        <f t="shared" si="112"/>
        <v>#DIV/0!</v>
      </c>
      <c r="AA510" s="5" t="e">
        <f t="shared" si="112"/>
        <v>#DIV/0!</v>
      </c>
      <c r="AM510" s="6"/>
      <c r="AN510" s="6"/>
    </row>
    <row r="511" spans="2:40" s="5" customFormat="1" ht="20.100000000000001" hidden="1" customHeight="1">
      <c r="B511" s="23" t="s">
        <v>32</v>
      </c>
      <c r="C511" s="24">
        <f>3.14/180*C510</f>
        <v>0</v>
      </c>
      <c r="D511" s="24">
        <v>53</v>
      </c>
      <c r="E511" s="25"/>
      <c r="F511" s="25"/>
      <c r="G511" s="25"/>
      <c r="H511" s="25"/>
      <c r="I511" s="25"/>
      <c r="J511" s="25"/>
      <c r="K511" s="25">
        <f>(3.14/180)*K510</f>
        <v>0.92455555555555569</v>
      </c>
      <c r="L511" s="14"/>
      <c r="M511" s="14" t="e">
        <f t="shared" si="113"/>
        <v>#DIV/0!</v>
      </c>
      <c r="N511" s="49"/>
      <c r="O511" s="238" t="e">
        <f t="shared" si="114"/>
        <v>#DIV/0!</v>
      </c>
      <c r="P511" s="5" t="e">
        <f t="shared" si="110"/>
        <v>#DIV/0!</v>
      </c>
      <c r="Q511" s="5" t="e">
        <f t="shared" si="110"/>
        <v>#DIV/0!</v>
      </c>
      <c r="R511" s="5" t="e">
        <f t="shared" si="110"/>
        <v>#DIV/0!</v>
      </c>
      <c r="S511" s="5" t="e">
        <f t="shared" si="109"/>
        <v>#DIV/0!</v>
      </c>
      <c r="T511" s="5" t="e">
        <f t="shared" si="109"/>
        <v>#DIV/0!</v>
      </c>
      <c r="U511" s="5" t="e">
        <f t="shared" si="109"/>
        <v>#DIV/0!</v>
      </c>
      <c r="V511" s="5" t="e">
        <f t="shared" si="109"/>
        <v>#DIV/0!</v>
      </c>
      <c r="W511" s="5" t="e">
        <f t="shared" si="109"/>
        <v>#DIV/0!</v>
      </c>
      <c r="X511" s="5" t="e">
        <f t="shared" si="109"/>
        <v>#DIV/0!</v>
      </c>
      <c r="Y511" s="5" t="e">
        <f t="shared" si="111"/>
        <v>#DIV/0!</v>
      </c>
      <c r="Z511" s="5" t="e">
        <f t="shared" si="112"/>
        <v>#DIV/0!</v>
      </c>
      <c r="AA511" s="5" t="e">
        <f t="shared" si="112"/>
        <v>#DIV/0!</v>
      </c>
      <c r="AM511" s="6"/>
      <c r="AN511" s="6"/>
    </row>
    <row r="512" spans="2:40" s="5" customFormat="1" ht="20.100000000000001" hidden="1" customHeight="1">
      <c r="B512" s="22" t="str">
        <f>+$B$13</f>
        <v xml:space="preserve"> Β' ΠΛΑΝΗΤΗΣ</v>
      </c>
      <c r="C512" s="15">
        <f>+$C$13</f>
        <v>0</v>
      </c>
      <c r="D512" s="13">
        <f>+D507+1</f>
        <v>53</v>
      </c>
      <c r="E512" s="15">
        <f>+(H512+I512)/2</f>
        <v>0</v>
      </c>
      <c r="F512" s="15">
        <f>+SQRT(E512*E512-G512*G512)</f>
        <v>0</v>
      </c>
      <c r="G512" s="15">
        <f>+(-H512+I512)/2</f>
        <v>0</v>
      </c>
      <c r="H512" s="15">
        <f>+$J$42</f>
        <v>0</v>
      </c>
      <c r="I512" s="15">
        <f>+$J$41</f>
        <v>0</v>
      </c>
      <c r="J512" s="15">
        <f>+$D$24</f>
        <v>0</v>
      </c>
      <c r="K512" s="15">
        <f>+ABS( C512-D512)</f>
        <v>53</v>
      </c>
      <c r="L512" s="15" t="e">
        <f>+F512*F512/E512/( 1- J512*COS(K513))</f>
        <v>#DIV/0!</v>
      </c>
      <c r="M512" s="14" t="e">
        <f t="shared" si="113"/>
        <v>#DIV/0!</v>
      </c>
      <c r="N512" s="49"/>
      <c r="O512" s="238">
        <f t="shared" si="114"/>
        <v>0</v>
      </c>
      <c r="P512" s="5" t="e">
        <f t="shared" si="110"/>
        <v>#DIV/0!</v>
      </c>
      <c r="Q512" s="5" t="e">
        <f t="shared" si="110"/>
        <v>#DIV/0!</v>
      </c>
      <c r="R512" s="5" t="e">
        <f t="shared" si="110"/>
        <v>#DIV/0!</v>
      </c>
      <c r="S512" s="5" t="e">
        <f t="shared" si="109"/>
        <v>#DIV/0!</v>
      </c>
      <c r="T512" s="5" t="e">
        <f t="shared" si="109"/>
        <v>#DIV/0!</v>
      </c>
      <c r="U512" s="5" t="e">
        <f t="shared" si="109"/>
        <v>#DIV/0!</v>
      </c>
      <c r="V512" s="5" t="e">
        <f t="shared" si="109"/>
        <v>#DIV/0!</v>
      </c>
      <c r="W512" s="5" t="e">
        <f t="shared" si="109"/>
        <v>#DIV/0!</v>
      </c>
      <c r="X512" s="5" t="e">
        <f t="shared" si="109"/>
        <v>#DIV/0!</v>
      </c>
      <c r="Y512" s="5" t="e">
        <f t="shared" si="111"/>
        <v>#DIV/0!</v>
      </c>
      <c r="Z512" s="5" t="e">
        <f t="shared" si="112"/>
        <v>#DIV/0!</v>
      </c>
      <c r="AA512" s="5" t="e">
        <f t="shared" si="112"/>
        <v>#DIV/0!</v>
      </c>
      <c r="AM512" s="6"/>
      <c r="AN512" s="6"/>
    </row>
    <row r="513" spans="2:40" s="5" customFormat="1" ht="20.100000000000001" hidden="1" customHeight="1">
      <c r="B513" s="26"/>
      <c r="C513" s="27">
        <f>3.14/180*C512</f>
        <v>0</v>
      </c>
      <c r="D513" s="27">
        <f>3.14/180*D512</f>
        <v>0.92455555555555569</v>
      </c>
      <c r="E513" s="28"/>
      <c r="F513" s="28"/>
      <c r="G513" s="28"/>
      <c r="H513" s="28"/>
      <c r="I513" s="28"/>
      <c r="J513" s="28"/>
      <c r="K513" s="28">
        <f>(3.14/180)*K512</f>
        <v>0.92455555555555569</v>
      </c>
      <c r="L513" s="14"/>
      <c r="M513" s="14" t="e">
        <f t="shared" si="113"/>
        <v>#DIV/0!</v>
      </c>
      <c r="N513" s="49"/>
      <c r="O513" s="238"/>
      <c r="P513" s="5" t="e">
        <f t="shared" si="110"/>
        <v>#DIV/0!</v>
      </c>
      <c r="Q513" s="5" t="e">
        <f t="shared" si="110"/>
        <v>#DIV/0!</v>
      </c>
      <c r="R513" s="5" t="e">
        <f t="shared" si="110"/>
        <v>#DIV/0!</v>
      </c>
      <c r="S513" s="5" t="e">
        <f t="shared" si="109"/>
        <v>#DIV/0!</v>
      </c>
      <c r="T513" s="5" t="e">
        <f t="shared" si="109"/>
        <v>#DIV/0!</v>
      </c>
      <c r="U513" s="5" t="e">
        <f t="shared" si="109"/>
        <v>#DIV/0!</v>
      </c>
      <c r="V513" s="5" t="e">
        <f t="shared" si="109"/>
        <v>#DIV/0!</v>
      </c>
      <c r="W513" s="5" t="e">
        <f t="shared" si="109"/>
        <v>#DIV/0!</v>
      </c>
      <c r="X513" s="5" t="e">
        <f t="shared" si="109"/>
        <v>#DIV/0!</v>
      </c>
      <c r="Y513" s="5" t="e">
        <f t="shared" si="111"/>
        <v>#DIV/0!</v>
      </c>
      <c r="Z513" s="5" t="e">
        <f t="shared" si="112"/>
        <v>#DIV/0!</v>
      </c>
      <c r="AA513" s="5" t="e">
        <f t="shared" si="112"/>
        <v>#DIV/0!</v>
      </c>
      <c r="AM513" s="6"/>
      <c r="AN513" s="6"/>
    </row>
    <row r="514" spans="2:40" s="5" customFormat="1" ht="20.100000000000001" hidden="1" customHeight="1">
      <c r="B514" s="15"/>
      <c r="C514" s="13"/>
      <c r="D514" s="13"/>
      <c r="E514" s="13"/>
      <c r="F514" s="13"/>
      <c r="G514" s="13"/>
      <c r="H514" s="13"/>
      <c r="I514" s="13"/>
      <c r="J514" s="13"/>
      <c r="K514" s="15"/>
      <c r="L514" s="14"/>
      <c r="M514" s="14" t="e">
        <f t="shared" si="113"/>
        <v>#DIV/0!</v>
      </c>
      <c r="N514" s="49"/>
      <c r="O514" s="238"/>
      <c r="P514" s="5" t="e">
        <f t="shared" si="110"/>
        <v>#DIV/0!</v>
      </c>
      <c r="Q514" s="5" t="e">
        <f t="shared" si="110"/>
        <v>#DIV/0!</v>
      </c>
      <c r="R514" s="5" t="e">
        <f t="shared" si="110"/>
        <v>#DIV/0!</v>
      </c>
      <c r="S514" s="5" t="e">
        <f t="shared" si="109"/>
        <v>#DIV/0!</v>
      </c>
      <c r="T514" s="5" t="e">
        <f t="shared" si="109"/>
        <v>#DIV/0!</v>
      </c>
      <c r="U514" s="5" t="e">
        <f t="shared" si="109"/>
        <v>#DIV/0!</v>
      </c>
      <c r="V514" s="5" t="e">
        <f t="shared" si="109"/>
        <v>#DIV/0!</v>
      </c>
      <c r="W514" s="5" t="e">
        <f t="shared" si="109"/>
        <v>#DIV/0!</v>
      </c>
      <c r="X514" s="5" t="e">
        <f t="shared" si="109"/>
        <v>#DIV/0!</v>
      </c>
      <c r="Y514" s="5" t="e">
        <f t="shared" si="111"/>
        <v>#DIV/0!</v>
      </c>
      <c r="Z514" s="5" t="e">
        <f t="shared" si="112"/>
        <v>#DIV/0!</v>
      </c>
      <c r="AA514" s="5" t="e">
        <f t="shared" si="112"/>
        <v>#DIV/0!</v>
      </c>
      <c r="AM514" s="6"/>
      <c r="AN514" s="6"/>
    </row>
    <row r="515" spans="2:40" s="5" customFormat="1" ht="20.100000000000001" hidden="1" customHeight="1">
      <c r="B515" s="22" t="str">
        <f>+$B$11</f>
        <v xml:space="preserve"> Α' ΠΛΑΝΗΤΗΣ</v>
      </c>
      <c r="C515" s="15">
        <f>+$C$11</f>
        <v>0</v>
      </c>
      <c r="D515" s="13">
        <f>+D510+1</f>
        <v>54</v>
      </c>
      <c r="E515" s="15">
        <f>+(H515+I515)/2</f>
        <v>0</v>
      </c>
      <c r="F515" s="15">
        <f>+SQRT(E515*E515-G515*G515)</f>
        <v>0</v>
      </c>
      <c r="G515" s="15">
        <f>+(-H515+I515)/2</f>
        <v>0</v>
      </c>
      <c r="H515" s="15">
        <f>+$J$40</f>
        <v>0</v>
      </c>
      <c r="I515" s="15">
        <f>+$J$39</f>
        <v>0</v>
      </c>
      <c r="J515" s="15">
        <f>+$D$22</f>
        <v>0</v>
      </c>
      <c r="K515" s="15">
        <f>+ABS( C515-D515)</f>
        <v>54</v>
      </c>
      <c r="L515" s="15" t="e">
        <f>(+F515*F515/E515)/( 1- J515*COS(K516))</f>
        <v>#DIV/0!</v>
      </c>
      <c r="M515" s="14" t="e">
        <f t="shared" si="113"/>
        <v>#DIV/0!</v>
      </c>
      <c r="N515" s="49"/>
      <c r="O515" s="238">
        <f t="shared" si="114"/>
        <v>0</v>
      </c>
      <c r="P515" s="5" t="e">
        <f t="shared" si="110"/>
        <v>#DIV/0!</v>
      </c>
      <c r="Q515" s="5" t="e">
        <f t="shared" si="110"/>
        <v>#DIV/0!</v>
      </c>
      <c r="R515" s="5" t="e">
        <f t="shared" si="110"/>
        <v>#DIV/0!</v>
      </c>
      <c r="S515" s="5" t="e">
        <f t="shared" si="109"/>
        <v>#DIV/0!</v>
      </c>
      <c r="T515" s="5" t="e">
        <f t="shared" si="109"/>
        <v>#DIV/0!</v>
      </c>
      <c r="U515" s="5" t="e">
        <f t="shared" si="109"/>
        <v>#DIV/0!</v>
      </c>
      <c r="V515" s="5" t="e">
        <f t="shared" si="109"/>
        <v>#DIV/0!</v>
      </c>
      <c r="W515" s="5" t="e">
        <f t="shared" si="109"/>
        <v>#DIV/0!</v>
      </c>
      <c r="X515" s="5" t="e">
        <f t="shared" si="109"/>
        <v>#DIV/0!</v>
      </c>
      <c r="Y515" s="5" t="e">
        <f t="shared" si="111"/>
        <v>#DIV/0!</v>
      </c>
      <c r="Z515" s="5" t="e">
        <f t="shared" si="112"/>
        <v>#DIV/0!</v>
      </c>
      <c r="AA515" s="5" t="e">
        <f t="shared" si="112"/>
        <v>#DIV/0!</v>
      </c>
      <c r="AM515" s="6"/>
      <c r="AN515" s="6"/>
    </row>
    <row r="516" spans="2:40" s="5" customFormat="1" ht="20.100000000000001" hidden="1" customHeight="1">
      <c r="B516" s="23" t="s">
        <v>32</v>
      </c>
      <c r="C516" s="24">
        <f>3.14/180*C515</f>
        <v>0</v>
      </c>
      <c r="D516" s="24">
        <v>54</v>
      </c>
      <c r="E516" s="25"/>
      <c r="F516" s="25"/>
      <c r="G516" s="25"/>
      <c r="H516" s="25"/>
      <c r="I516" s="25"/>
      <c r="J516" s="25"/>
      <c r="K516" s="25">
        <f>(3.14/180)*K515</f>
        <v>0.94200000000000006</v>
      </c>
      <c r="L516" s="14"/>
      <c r="M516" s="14" t="e">
        <f t="shared" si="113"/>
        <v>#DIV/0!</v>
      </c>
      <c r="N516" s="49"/>
      <c r="O516" s="238" t="e">
        <f t="shared" si="114"/>
        <v>#DIV/0!</v>
      </c>
      <c r="P516" s="5" t="e">
        <f t="shared" si="110"/>
        <v>#DIV/0!</v>
      </c>
      <c r="Q516" s="5" t="e">
        <f t="shared" si="110"/>
        <v>#DIV/0!</v>
      </c>
      <c r="R516" s="5" t="e">
        <f t="shared" si="110"/>
        <v>#DIV/0!</v>
      </c>
      <c r="S516" s="5" t="e">
        <f t="shared" si="109"/>
        <v>#DIV/0!</v>
      </c>
      <c r="T516" s="5" t="e">
        <f t="shared" si="109"/>
        <v>#DIV/0!</v>
      </c>
      <c r="U516" s="5" t="e">
        <f t="shared" si="109"/>
        <v>#DIV/0!</v>
      </c>
      <c r="V516" s="5" t="e">
        <f t="shared" si="109"/>
        <v>#DIV/0!</v>
      </c>
      <c r="W516" s="5" t="e">
        <f t="shared" si="109"/>
        <v>#DIV/0!</v>
      </c>
      <c r="X516" s="5" t="e">
        <f t="shared" si="109"/>
        <v>#DIV/0!</v>
      </c>
      <c r="Y516" s="5" t="e">
        <f t="shared" si="111"/>
        <v>#DIV/0!</v>
      </c>
      <c r="Z516" s="5" t="e">
        <f t="shared" si="112"/>
        <v>#DIV/0!</v>
      </c>
      <c r="AA516" s="5" t="e">
        <f t="shared" si="112"/>
        <v>#DIV/0!</v>
      </c>
      <c r="AM516" s="6"/>
      <c r="AN516" s="6"/>
    </row>
    <row r="517" spans="2:40" s="5" customFormat="1" ht="20.100000000000001" hidden="1" customHeight="1">
      <c r="B517" s="22" t="str">
        <f>+$B$13</f>
        <v xml:space="preserve"> Β' ΠΛΑΝΗΤΗΣ</v>
      </c>
      <c r="C517" s="15">
        <f>+$C$13</f>
        <v>0</v>
      </c>
      <c r="D517" s="13">
        <f>+D512+1</f>
        <v>54</v>
      </c>
      <c r="E517" s="15">
        <f>+(H517+I517)/2</f>
        <v>0</v>
      </c>
      <c r="F517" s="15">
        <f>+SQRT(E517*E517-G517*G517)</f>
        <v>0</v>
      </c>
      <c r="G517" s="15">
        <f>+(-H517+I517)/2</f>
        <v>0</v>
      </c>
      <c r="H517" s="15">
        <f>+$J$42</f>
        <v>0</v>
      </c>
      <c r="I517" s="15">
        <f>+$J$41</f>
        <v>0</v>
      </c>
      <c r="J517" s="15">
        <f>+$D$24</f>
        <v>0</v>
      </c>
      <c r="K517" s="15">
        <f>+ABS( C517-D517)</f>
        <v>54</v>
      </c>
      <c r="L517" s="15" t="e">
        <f>+F517*F517/E517/( 1- J517*COS(K518))</f>
        <v>#DIV/0!</v>
      </c>
      <c r="M517" s="14" t="e">
        <f t="shared" si="113"/>
        <v>#DIV/0!</v>
      </c>
      <c r="N517" s="49"/>
      <c r="O517" s="238">
        <f t="shared" si="114"/>
        <v>0</v>
      </c>
      <c r="P517" s="5" t="e">
        <f t="shared" si="110"/>
        <v>#DIV/0!</v>
      </c>
      <c r="Q517" s="5" t="e">
        <f t="shared" si="110"/>
        <v>#DIV/0!</v>
      </c>
      <c r="R517" s="5" t="e">
        <f t="shared" si="110"/>
        <v>#DIV/0!</v>
      </c>
      <c r="S517" s="5" t="e">
        <f t="shared" si="109"/>
        <v>#DIV/0!</v>
      </c>
      <c r="T517" s="5" t="e">
        <f t="shared" si="109"/>
        <v>#DIV/0!</v>
      </c>
      <c r="U517" s="5" t="e">
        <f t="shared" si="109"/>
        <v>#DIV/0!</v>
      </c>
      <c r="V517" s="5" t="e">
        <f t="shared" si="109"/>
        <v>#DIV/0!</v>
      </c>
      <c r="W517" s="5" t="e">
        <f t="shared" si="109"/>
        <v>#DIV/0!</v>
      </c>
      <c r="X517" s="5" t="e">
        <f t="shared" si="109"/>
        <v>#DIV/0!</v>
      </c>
      <c r="Y517" s="5" t="e">
        <f t="shared" si="111"/>
        <v>#DIV/0!</v>
      </c>
      <c r="Z517" s="5" t="e">
        <f t="shared" si="112"/>
        <v>#DIV/0!</v>
      </c>
      <c r="AA517" s="5" t="e">
        <f t="shared" si="112"/>
        <v>#DIV/0!</v>
      </c>
      <c r="AM517" s="6"/>
      <c r="AN517" s="6"/>
    </row>
    <row r="518" spans="2:40" s="5" customFormat="1" ht="20.100000000000001" hidden="1" customHeight="1">
      <c r="B518" s="26"/>
      <c r="C518" s="27">
        <f>3.14/180*C517</f>
        <v>0</v>
      </c>
      <c r="D518" s="27">
        <f>3.14/180*D517</f>
        <v>0.94200000000000006</v>
      </c>
      <c r="E518" s="28"/>
      <c r="F518" s="28"/>
      <c r="G518" s="28"/>
      <c r="H518" s="28"/>
      <c r="I518" s="28"/>
      <c r="J518" s="28"/>
      <c r="K518" s="28">
        <f>(3.14/180)*K517</f>
        <v>0.94200000000000006</v>
      </c>
      <c r="L518" s="14"/>
      <c r="M518" s="14" t="e">
        <f t="shared" si="113"/>
        <v>#DIV/0!</v>
      </c>
      <c r="N518" s="49"/>
      <c r="O518" s="238"/>
      <c r="P518" s="5" t="e">
        <f t="shared" si="110"/>
        <v>#DIV/0!</v>
      </c>
      <c r="Q518" s="5" t="e">
        <f t="shared" si="110"/>
        <v>#DIV/0!</v>
      </c>
      <c r="R518" s="5" t="e">
        <f t="shared" si="110"/>
        <v>#DIV/0!</v>
      </c>
      <c r="S518" s="5" t="e">
        <f t="shared" si="109"/>
        <v>#DIV/0!</v>
      </c>
      <c r="T518" s="5" t="e">
        <f t="shared" si="109"/>
        <v>#DIV/0!</v>
      </c>
      <c r="U518" s="5" t="e">
        <f t="shared" si="109"/>
        <v>#DIV/0!</v>
      </c>
      <c r="V518" s="5" t="e">
        <f t="shared" ref="V518:X581" si="115">IF(AND(H518=MIN($B518:$M518),H518=MIN($O$176:$O$234)),AH517,0)</f>
        <v>#DIV/0!</v>
      </c>
      <c r="W518" s="5" t="e">
        <f t="shared" si="115"/>
        <v>#DIV/0!</v>
      </c>
      <c r="X518" s="5" t="e">
        <f t="shared" si="115"/>
        <v>#DIV/0!</v>
      </c>
      <c r="Y518" s="5" t="e">
        <f t="shared" si="111"/>
        <v>#DIV/0!</v>
      </c>
      <c r="Z518" s="5" t="e">
        <f t="shared" si="112"/>
        <v>#DIV/0!</v>
      </c>
      <c r="AA518" s="5" t="e">
        <f t="shared" si="112"/>
        <v>#DIV/0!</v>
      </c>
      <c r="AM518" s="6"/>
      <c r="AN518" s="6"/>
    </row>
    <row r="519" spans="2:40" s="5" customFormat="1" ht="20.100000000000001" hidden="1" customHeight="1">
      <c r="B519" s="15"/>
      <c r="C519" s="13"/>
      <c r="D519" s="13"/>
      <c r="E519" s="13"/>
      <c r="F519" s="13"/>
      <c r="G519" s="13"/>
      <c r="H519" s="13"/>
      <c r="I519" s="13"/>
      <c r="J519" s="13"/>
      <c r="K519" s="15"/>
      <c r="L519" s="14"/>
      <c r="M519" s="14" t="e">
        <f t="shared" si="113"/>
        <v>#DIV/0!</v>
      </c>
      <c r="N519" s="49"/>
      <c r="O519" s="238"/>
      <c r="P519" s="5" t="e">
        <f t="shared" si="110"/>
        <v>#DIV/0!</v>
      </c>
      <c r="Q519" s="5" t="e">
        <f t="shared" si="110"/>
        <v>#DIV/0!</v>
      </c>
      <c r="R519" s="5" t="e">
        <f t="shared" si="110"/>
        <v>#DIV/0!</v>
      </c>
      <c r="S519" s="5" t="e">
        <f t="shared" si="110"/>
        <v>#DIV/0!</v>
      </c>
      <c r="T519" s="5" t="e">
        <f t="shared" si="110"/>
        <v>#DIV/0!</v>
      </c>
      <c r="U519" s="5" t="e">
        <f t="shared" si="110"/>
        <v>#DIV/0!</v>
      </c>
      <c r="V519" s="5" t="e">
        <f t="shared" si="115"/>
        <v>#DIV/0!</v>
      </c>
      <c r="W519" s="5" t="e">
        <f t="shared" si="115"/>
        <v>#DIV/0!</v>
      </c>
      <c r="X519" s="5" t="e">
        <f t="shared" si="115"/>
        <v>#DIV/0!</v>
      </c>
      <c r="Y519" s="5" t="e">
        <f t="shared" si="111"/>
        <v>#DIV/0!</v>
      </c>
      <c r="Z519" s="5" t="e">
        <f t="shared" si="112"/>
        <v>#DIV/0!</v>
      </c>
      <c r="AA519" s="5" t="e">
        <f t="shared" si="112"/>
        <v>#DIV/0!</v>
      </c>
      <c r="AM519" s="6"/>
      <c r="AN519" s="6"/>
    </row>
    <row r="520" spans="2:40" s="5" customFormat="1" ht="20.100000000000001" hidden="1" customHeight="1">
      <c r="B520" s="22" t="str">
        <f>+$B$11</f>
        <v xml:space="preserve"> Α' ΠΛΑΝΗΤΗΣ</v>
      </c>
      <c r="C520" s="15">
        <f>+$C$11</f>
        <v>0</v>
      </c>
      <c r="D520" s="13">
        <f>+D515+1</f>
        <v>55</v>
      </c>
      <c r="E520" s="15">
        <f>+(H520+I520)/2</f>
        <v>0</v>
      </c>
      <c r="F520" s="15">
        <f>+SQRT(E520*E520-G520*G520)</f>
        <v>0</v>
      </c>
      <c r="G520" s="15">
        <f>+(-H520+I520)/2</f>
        <v>0</v>
      </c>
      <c r="H520" s="15">
        <f>+$J$40</f>
        <v>0</v>
      </c>
      <c r="I520" s="15">
        <f>+$J$39</f>
        <v>0</v>
      </c>
      <c r="J520" s="15">
        <f>+$D$22</f>
        <v>0</v>
      </c>
      <c r="K520" s="15">
        <f>+ABS( C520-D520)</f>
        <v>55</v>
      </c>
      <c r="L520" s="15" t="e">
        <f>(+F520*F520/E520)/( 1- J520*COS(K521))</f>
        <v>#DIV/0!</v>
      </c>
      <c r="M520" s="14" t="e">
        <f t="shared" si="113"/>
        <v>#DIV/0!</v>
      </c>
      <c r="N520" s="49"/>
      <c r="O520" s="238">
        <f t="shared" si="114"/>
        <v>0</v>
      </c>
      <c r="P520" s="5" t="e">
        <f t="shared" si="110"/>
        <v>#DIV/0!</v>
      </c>
      <c r="Q520" s="5" t="e">
        <f t="shared" si="110"/>
        <v>#DIV/0!</v>
      </c>
      <c r="R520" s="5" t="e">
        <f t="shared" si="110"/>
        <v>#DIV/0!</v>
      </c>
      <c r="S520" s="5" t="e">
        <f t="shared" si="110"/>
        <v>#DIV/0!</v>
      </c>
      <c r="T520" s="5" t="e">
        <f t="shared" si="110"/>
        <v>#DIV/0!</v>
      </c>
      <c r="U520" s="5" t="e">
        <f t="shared" si="110"/>
        <v>#DIV/0!</v>
      </c>
      <c r="V520" s="5" t="e">
        <f t="shared" si="115"/>
        <v>#DIV/0!</v>
      </c>
      <c r="W520" s="5" t="e">
        <f t="shared" si="115"/>
        <v>#DIV/0!</v>
      </c>
      <c r="X520" s="5" t="e">
        <f t="shared" si="115"/>
        <v>#DIV/0!</v>
      </c>
      <c r="Y520" s="5" t="e">
        <f t="shared" si="111"/>
        <v>#DIV/0!</v>
      </c>
      <c r="Z520" s="5" t="e">
        <f t="shared" si="112"/>
        <v>#DIV/0!</v>
      </c>
      <c r="AA520" s="5" t="e">
        <f t="shared" si="112"/>
        <v>#DIV/0!</v>
      </c>
      <c r="AM520" s="6"/>
      <c r="AN520" s="6"/>
    </row>
    <row r="521" spans="2:40" s="5" customFormat="1" ht="20.100000000000001" hidden="1" customHeight="1">
      <c r="B521" s="23" t="s">
        <v>32</v>
      </c>
      <c r="C521" s="24">
        <f>3.14/180*C520</f>
        <v>0</v>
      </c>
      <c r="D521" s="24">
        <v>55</v>
      </c>
      <c r="E521" s="25"/>
      <c r="F521" s="25"/>
      <c r="G521" s="25"/>
      <c r="H521" s="25"/>
      <c r="I521" s="25"/>
      <c r="J521" s="25"/>
      <c r="K521" s="25">
        <f>(3.14/180)*K520</f>
        <v>0.95944444444444454</v>
      </c>
      <c r="L521" s="14"/>
      <c r="M521" s="14" t="e">
        <f t="shared" si="113"/>
        <v>#DIV/0!</v>
      </c>
      <c r="N521" s="49"/>
      <c r="O521" s="238" t="e">
        <f t="shared" si="114"/>
        <v>#DIV/0!</v>
      </c>
      <c r="P521" s="5" t="e">
        <f t="shared" si="110"/>
        <v>#DIV/0!</v>
      </c>
      <c r="Q521" s="5" t="e">
        <f t="shared" si="110"/>
        <v>#DIV/0!</v>
      </c>
      <c r="R521" s="5" t="e">
        <f t="shared" si="110"/>
        <v>#DIV/0!</v>
      </c>
      <c r="S521" s="5" t="e">
        <f t="shared" si="110"/>
        <v>#DIV/0!</v>
      </c>
      <c r="T521" s="5" t="e">
        <f t="shared" si="110"/>
        <v>#DIV/0!</v>
      </c>
      <c r="U521" s="5" t="e">
        <f t="shared" si="110"/>
        <v>#DIV/0!</v>
      </c>
      <c r="V521" s="5" t="e">
        <f t="shared" si="115"/>
        <v>#DIV/0!</v>
      </c>
      <c r="W521" s="5" t="e">
        <f t="shared" si="115"/>
        <v>#DIV/0!</v>
      </c>
      <c r="X521" s="5" t="e">
        <f t="shared" si="115"/>
        <v>#DIV/0!</v>
      </c>
      <c r="Y521" s="5" t="e">
        <f t="shared" si="111"/>
        <v>#DIV/0!</v>
      </c>
      <c r="Z521" s="5" t="e">
        <f t="shared" si="112"/>
        <v>#DIV/0!</v>
      </c>
      <c r="AA521" s="5" t="e">
        <f t="shared" si="112"/>
        <v>#DIV/0!</v>
      </c>
      <c r="AM521" s="6"/>
      <c r="AN521" s="6"/>
    </row>
    <row r="522" spans="2:40" s="5" customFormat="1" ht="20.100000000000001" hidden="1" customHeight="1">
      <c r="B522" s="22" t="str">
        <f>+$B$13</f>
        <v xml:space="preserve"> Β' ΠΛΑΝΗΤΗΣ</v>
      </c>
      <c r="C522" s="15">
        <f>+$C$13</f>
        <v>0</v>
      </c>
      <c r="D522" s="13">
        <f>+D517+1</f>
        <v>55</v>
      </c>
      <c r="E522" s="15">
        <f>+(H522+I522)/2</f>
        <v>0</v>
      </c>
      <c r="F522" s="15">
        <f>+SQRT(E522*E522-G522*G522)</f>
        <v>0</v>
      </c>
      <c r="G522" s="15">
        <f>+(-H522+I522)/2</f>
        <v>0</v>
      </c>
      <c r="H522" s="15">
        <f>+$J$42</f>
        <v>0</v>
      </c>
      <c r="I522" s="15">
        <f>+$J$41</f>
        <v>0</v>
      </c>
      <c r="J522" s="15">
        <f>+$D$24</f>
        <v>0</v>
      </c>
      <c r="K522" s="15">
        <f>+ABS( C522-D522)</f>
        <v>55</v>
      </c>
      <c r="L522" s="15" t="e">
        <f>+F522*F522/E522/( 1- J522*COS(K523))</f>
        <v>#DIV/0!</v>
      </c>
      <c r="M522" s="14" t="e">
        <f t="shared" si="113"/>
        <v>#DIV/0!</v>
      </c>
      <c r="N522" s="49"/>
      <c r="O522" s="238">
        <f t="shared" si="114"/>
        <v>0</v>
      </c>
      <c r="P522" s="5" t="e">
        <f t="shared" si="110"/>
        <v>#DIV/0!</v>
      </c>
      <c r="Q522" s="5" t="e">
        <f t="shared" si="110"/>
        <v>#DIV/0!</v>
      </c>
      <c r="R522" s="5" t="e">
        <f t="shared" si="110"/>
        <v>#DIV/0!</v>
      </c>
      <c r="S522" s="5" t="e">
        <f t="shared" si="110"/>
        <v>#DIV/0!</v>
      </c>
      <c r="T522" s="5" t="e">
        <f t="shared" si="110"/>
        <v>#DIV/0!</v>
      </c>
      <c r="U522" s="5" t="e">
        <f t="shared" si="110"/>
        <v>#DIV/0!</v>
      </c>
      <c r="V522" s="5" t="e">
        <f t="shared" si="115"/>
        <v>#DIV/0!</v>
      </c>
      <c r="W522" s="5" t="e">
        <f t="shared" si="115"/>
        <v>#DIV/0!</v>
      </c>
      <c r="X522" s="5" t="e">
        <f t="shared" si="115"/>
        <v>#DIV/0!</v>
      </c>
      <c r="Y522" s="5" t="e">
        <f t="shared" si="111"/>
        <v>#DIV/0!</v>
      </c>
      <c r="Z522" s="5" t="e">
        <f t="shared" si="112"/>
        <v>#DIV/0!</v>
      </c>
      <c r="AA522" s="5" t="e">
        <f t="shared" si="112"/>
        <v>#DIV/0!</v>
      </c>
      <c r="AM522" s="6"/>
      <c r="AN522" s="6"/>
    </row>
    <row r="523" spans="2:40" s="5" customFormat="1" ht="20.100000000000001" hidden="1" customHeight="1">
      <c r="B523" s="26"/>
      <c r="C523" s="27">
        <f>3.14/180*C522</f>
        <v>0</v>
      </c>
      <c r="D523" s="27">
        <f>3.14/180*D522</f>
        <v>0.95944444444444454</v>
      </c>
      <c r="E523" s="28"/>
      <c r="F523" s="28"/>
      <c r="G523" s="28"/>
      <c r="H523" s="28"/>
      <c r="I523" s="28"/>
      <c r="J523" s="28"/>
      <c r="K523" s="28">
        <f>(3.14/180)*K522</f>
        <v>0.95944444444444454</v>
      </c>
      <c r="L523" s="14"/>
      <c r="M523" s="14" t="e">
        <f t="shared" si="113"/>
        <v>#DIV/0!</v>
      </c>
      <c r="N523" s="49"/>
      <c r="O523" s="238"/>
      <c r="P523" s="5" t="e">
        <f t="shared" si="110"/>
        <v>#DIV/0!</v>
      </c>
      <c r="Q523" s="5" t="e">
        <f t="shared" si="110"/>
        <v>#DIV/0!</v>
      </c>
      <c r="R523" s="5" t="e">
        <f t="shared" si="110"/>
        <v>#DIV/0!</v>
      </c>
      <c r="S523" s="5" t="e">
        <f t="shared" si="110"/>
        <v>#DIV/0!</v>
      </c>
      <c r="T523" s="5" t="e">
        <f t="shared" si="110"/>
        <v>#DIV/0!</v>
      </c>
      <c r="U523" s="5" t="e">
        <f t="shared" si="110"/>
        <v>#DIV/0!</v>
      </c>
      <c r="V523" s="5" t="e">
        <f t="shared" si="115"/>
        <v>#DIV/0!</v>
      </c>
      <c r="W523" s="5" t="e">
        <f t="shared" si="115"/>
        <v>#DIV/0!</v>
      </c>
      <c r="X523" s="5" t="e">
        <f t="shared" si="115"/>
        <v>#DIV/0!</v>
      </c>
      <c r="Y523" s="5" t="e">
        <f t="shared" si="111"/>
        <v>#DIV/0!</v>
      </c>
      <c r="Z523" s="5" t="e">
        <f t="shared" si="112"/>
        <v>#DIV/0!</v>
      </c>
      <c r="AA523" s="5" t="e">
        <f t="shared" si="112"/>
        <v>#DIV/0!</v>
      </c>
      <c r="AM523" s="6"/>
      <c r="AN523" s="6"/>
    </row>
    <row r="524" spans="2:40" s="5" customFormat="1" ht="20.100000000000001" hidden="1" customHeight="1">
      <c r="B524" s="15"/>
      <c r="C524" s="13"/>
      <c r="D524" s="13"/>
      <c r="E524" s="13"/>
      <c r="F524" s="13"/>
      <c r="G524" s="13"/>
      <c r="H524" s="13"/>
      <c r="I524" s="13"/>
      <c r="J524" s="13"/>
      <c r="K524" s="15"/>
      <c r="L524" s="14"/>
      <c r="M524" s="14" t="e">
        <f t="shared" si="113"/>
        <v>#DIV/0!</v>
      </c>
      <c r="N524" s="49"/>
      <c r="O524" s="238"/>
      <c r="P524" s="5" t="e">
        <f t="shared" si="110"/>
        <v>#DIV/0!</v>
      </c>
      <c r="Q524" s="5" t="e">
        <f t="shared" si="110"/>
        <v>#DIV/0!</v>
      </c>
      <c r="R524" s="5" t="e">
        <f t="shared" si="110"/>
        <v>#DIV/0!</v>
      </c>
      <c r="S524" s="5" t="e">
        <f t="shared" si="110"/>
        <v>#DIV/0!</v>
      </c>
      <c r="T524" s="5" t="e">
        <f t="shared" si="110"/>
        <v>#DIV/0!</v>
      </c>
      <c r="U524" s="5" t="e">
        <f t="shared" si="110"/>
        <v>#DIV/0!</v>
      </c>
      <c r="V524" s="5" t="e">
        <f t="shared" si="115"/>
        <v>#DIV/0!</v>
      </c>
      <c r="W524" s="5" t="e">
        <f t="shared" si="115"/>
        <v>#DIV/0!</v>
      </c>
      <c r="X524" s="5" t="e">
        <f t="shared" si="115"/>
        <v>#DIV/0!</v>
      </c>
      <c r="Y524" s="5" t="e">
        <f t="shared" si="111"/>
        <v>#DIV/0!</v>
      </c>
      <c r="Z524" s="5" t="e">
        <f t="shared" si="112"/>
        <v>#DIV/0!</v>
      </c>
      <c r="AA524" s="5" t="e">
        <f t="shared" si="112"/>
        <v>#DIV/0!</v>
      </c>
      <c r="AM524" s="6"/>
      <c r="AN524" s="6"/>
    </row>
    <row r="525" spans="2:40" s="5" customFormat="1" ht="20.100000000000001" hidden="1" customHeight="1">
      <c r="B525" s="22" t="str">
        <f>+$B$11</f>
        <v xml:space="preserve"> Α' ΠΛΑΝΗΤΗΣ</v>
      </c>
      <c r="C525" s="15">
        <f>+$C$11</f>
        <v>0</v>
      </c>
      <c r="D525" s="13">
        <f>+D520+1</f>
        <v>56</v>
      </c>
      <c r="E525" s="15">
        <f>+(H525+I525)/2</f>
        <v>0</v>
      </c>
      <c r="F525" s="15">
        <f>+SQRT(E525*E525-G525*G525)</f>
        <v>0</v>
      </c>
      <c r="G525" s="15">
        <f>+(-H525+I525)/2</f>
        <v>0</v>
      </c>
      <c r="H525" s="15">
        <f>+$J$40</f>
        <v>0</v>
      </c>
      <c r="I525" s="15">
        <f>+$J$39</f>
        <v>0</v>
      </c>
      <c r="J525" s="15">
        <f>+$D$22</f>
        <v>0</v>
      </c>
      <c r="K525" s="15">
        <f>+ABS( C525-D525)</f>
        <v>56</v>
      </c>
      <c r="L525" s="15" t="e">
        <f>(+F525*F525/E525)/( 1- J525*COS(K526))</f>
        <v>#DIV/0!</v>
      </c>
      <c r="M525" s="14" t="e">
        <f t="shared" si="113"/>
        <v>#DIV/0!</v>
      </c>
      <c r="N525" s="49"/>
      <c r="O525" s="238">
        <f t="shared" si="114"/>
        <v>0</v>
      </c>
      <c r="P525" s="5" t="e">
        <f t="shared" si="110"/>
        <v>#DIV/0!</v>
      </c>
      <c r="Q525" s="5" t="e">
        <f t="shared" si="110"/>
        <v>#DIV/0!</v>
      </c>
      <c r="R525" s="5" t="e">
        <f t="shared" si="110"/>
        <v>#DIV/0!</v>
      </c>
      <c r="S525" s="5" t="e">
        <f t="shared" si="110"/>
        <v>#DIV/0!</v>
      </c>
      <c r="T525" s="5" t="e">
        <f t="shared" si="110"/>
        <v>#DIV/0!</v>
      </c>
      <c r="U525" s="5" t="e">
        <f t="shared" si="110"/>
        <v>#DIV/0!</v>
      </c>
      <c r="V525" s="5" t="e">
        <f t="shared" si="115"/>
        <v>#DIV/0!</v>
      </c>
      <c r="W525" s="5" t="e">
        <f t="shared" si="115"/>
        <v>#DIV/0!</v>
      </c>
      <c r="X525" s="5" t="e">
        <f t="shared" si="115"/>
        <v>#DIV/0!</v>
      </c>
      <c r="Y525" s="5" t="e">
        <f t="shared" si="111"/>
        <v>#DIV/0!</v>
      </c>
      <c r="Z525" s="5" t="e">
        <f t="shared" si="112"/>
        <v>#DIV/0!</v>
      </c>
      <c r="AA525" s="5" t="e">
        <f t="shared" si="112"/>
        <v>#DIV/0!</v>
      </c>
      <c r="AM525" s="6"/>
      <c r="AN525" s="6"/>
    </row>
    <row r="526" spans="2:40" s="5" customFormat="1" ht="20.100000000000001" hidden="1" customHeight="1">
      <c r="B526" s="23" t="s">
        <v>32</v>
      </c>
      <c r="C526" s="24">
        <f>3.14/180*C525</f>
        <v>0</v>
      </c>
      <c r="D526" s="24">
        <v>56</v>
      </c>
      <c r="E526" s="25"/>
      <c r="F526" s="25"/>
      <c r="G526" s="25"/>
      <c r="H526" s="25"/>
      <c r="I526" s="25"/>
      <c r="J526" s="25"/>
      <c r="K526" s="25">
        <f>(3.14/180)*K525</f>
        <v>0.97688888888888903</v>
      </c>
      <c r="L526" s="14"/>
      <c r="M526" s="14" t="e">
        <f t="shared" si="113"/>
        <v>#DIV/0!</v>
      </c>
      <c r="N526" s="49"/>
      <c r="O526" s="238" t="e">
        <f t="shared" si="114"/>
        <v>#DIV/0!</v>
      </c>
      <c r="P526" s="5" t="e">
        <f t="shared" si="110"/>
        <v>#DIV/0!</v>
      </c>
      <c r="Q526" s="5" t="e">
        <f t="shared" si="110"/>
        <v>#DIV/0!</v>
      </c>
      <c r="R526" s="5" t="e">
        <f t="shared" si="110"/>
        <v>#DIV/0!</v>
      </c>
      <c r="S526" s="5" t="e">
        <f t="shared" si="110"/>
        <v>#DIV/0!</v>
      </c>
      <c r="T526" s="5" t="e">
        <f t="shared" si="110"/>
        <v>#DIV/0!</v>
      </c>
      <c r="U526" s="5" t="e">
        <f t="shared" si="110"/>
        <v>#DIV/0!</v>
      </c>
      <c r="V526" s="5" t="e">
        <f t="shared" si="115"/>
        <v>#DIV/0!</v>
      </c>
      <c r="W526" s="5" t="e">
        <f t="shared" si="115"/>
        <v>#DIV/0!</v>
      </c>
      <c r="X526" s="5" t="e">
        <f t="shared" si="115"/>
        <v>#DIV/0!</v>
      </c>
      <c r="Y526" s="5" t="e">
        <f t="shared" si="111"/>
        <v>#DIV/0!</v>
      </c>
      <c r="Z526" s="5" t="e">
        <f t="shared" si="112"/>
        <v>#DIV/0!</v>
      </c>
      <c r="AA526" s="5" t="e">
        <f t="shared" si="112"/>
        <v>#DIV/0!</v>
      </c>
      <c r="AM526" s="6"/>
      <c r="AN526" s="6"/>
    </row>
    <row r="527" spans="2:40" s="5" customFormat="1" ht="20.100000000000001" hidden="1" customHeight="1">
      <c r="B527" s="22" t="str">
        <f>+$B$13</f>
        <v xml:space="preserve"> Β' ΠΛΑΝΗΤΗΣ</v>
      </c>
      <c r="C527" s="15">
        <f>+$C$13</f>
        <v>0</v>
      </c>
      <c r="D527" s="13">
        <f>+D522+1</f>
        <v>56</v>
      </c>
      <c r="E527" s="15">
        <f>+(H527+I527)/2</f>
        <v>0</v>
      </c>
      <c r="F527" s="15">
        <f>+SQRT(E527*E527-G527*G527)</f>
        <v>0</v>
      </c>
      <c r="G527" s="15">
        <f>+(-H527+I527)/2</f>
        <v>0</v>
      </c>
      <c r="H527" s="15">
        <f>+$J$42</f>
        <v>0</v>
      </c>
      <c r="I527" s="15">
        <f>+$J$41</f>
        <v>0</v>
      </c>
      <c r="J527" s="15">
        <f>+$D$24</f>
        <v>0</v>
      </c>
      <c r="K527" s="15">
        <f>+ABS( C527-D527)</f>
        <v>56</v>
      </c>
      <c r="L527" s="15" t="e">
        <f>+F527*F527/E527/( 1- J527*COS(K528))</f>
        <v>#DIV/0!</v>
      </c>
      <c r="M527" s="14" t="e">
        <f t="shared" si="113"/>
        <v>#DIV/0!</v>
      </c>
      <c r="N527" s="49"/>
      <c r="O527" s="238">
        <f t="shared" si="114"/>
        <v>0</v>
      </c>
      <c r="P527" s="5" t="e">
        <f t="shared" si="110"/>
        <v>#DIV/0!</v>
      </c>
      <c r="Q527" s="5" t="e">
        <f t="shared" si="110"/>
        <v>#DIV/0!</v>
      </c>
      <c r="R527" s="5" t="e">
        <f t="shared" si="110"/>
        <v>#DIV/0!</v>
      </c>
      <c r="S527" s="5" t="e">
        <f t="shared" si="110"/>
        <v>#DIV/0!</v>
      </c>
      <c r="T527" s="5" t="e">
        <f t="shared" si="110"/>
        <v>#DIV/0!</v>
      </c>
      <c r="U527" s="5" t="e">
        <f t="shared" si="110"/>
        <v>#DIV/0!</v>
      </c>
      <c r="V527" s="5" t="e">
        <f t="shared" si="115"/>
        <v>#DIV/0!</v>
      </c>
      <c r="W527" s="5" t="e">
        <f t="shared" si="115"/>
        <v>#DIV/0!</v>
      </c>
      <c r="X527" s="5" t="e">
        <f t="shared" si="115"/>
        <v>#DIV/0!</v>
      </c>
      <c r="Y527" s="5" t="e">
        <f t="shared" si="111"/>
        <v>#DIV/0!</v>
      </c>
      <c r="Z527" s="5" t="e">
        <f t="shared" si="112"/>
        <v>#DIV/0!</v>
      </c>
      <c r="AA527" s="5" t="e">
        <f t="shared" si="112"/>
        <v>#DIV/0!</v>
      </c>
      <c r="AM527" s="6"/>
      <c r="AN527" s="6"/>
    </row>
    <row r="528" spans="2:40" s="5" customFormat="1" ht="20.100000000000001" hidden="1" customHeight="1">
      <c r="B528" s="26"/>
      <c r="C528" s="27">
        <f>3.14/180*C527</f>
        <v>0</v>
      </c>
      <c r="D528" s="27">
        <f>3.14/180*D527</f>
        <v>0.97688888888888903</v>
      </c>
      <c r="E528" s="28"/>
      <c r="F528" s="28"/>
      <c r="G528" s="28"/>
      <c r="H528" s="28"/>
      <c r="I528" s="28"/>
      <c r="J528" s="28"/>
      <c r="K528" s="28">
        <f>(3.14/180)*K527</f>
        <v>0.97688888888888903</v>
      </c>
      <c r="L528" s="14"/>
      <c r="M528" s="14" t="e">
        <f t="shared" si="113"/>
        <v>#DIV/0!</v>
      </c>
      <c r="N528" s="49"/>
      <c r="O528" s="238"/>
      <c r="P528" s="5" t="e">
        <f t="shared" si="110"/>
        <v>#DIV/0!</v>
      </c>
      <c r="Q528" s="5" t="e">
        <f t="shared" si="110"/>
        <v>#DIV/0!</v>
      </c>
      <c r="R528" s="5" t="e">
        <f t="shared" si="110"/>
        <v>#DIV/0!</v>
      </c>
      <c r="S528" s="5" t="e">
        <f t="shared" si="110"/>
        <v>#DIV/0!</v>
      </c>
      <c r="T528" s="5" t="e">
        <f t="shared" si="110"/>
        <v>#DIV/0!</v>
      </c>
      <c r="U528" s="5" t="e">
        <f t="shared" si="110"/>
        <v>#DIV/0!</v>
      </c>
      <c r="V528" s="5" t="e">
        <f t="shared" si="115"/>
        <v>#DIV/0!</v>
      </c>
      <c r="W528" s="5" t="e">
        <f t="shared" si="115"/>
        <v>#DIV/0!</v>
      </c>
      <c r="X528" s="5" t="e">
        <f t="shared" si="115"/>
        <v>#DIV/0!</v>
      </c>
      <c r="Y528" s="5" t="e">
        <f t="shared" si="111"/>
        <v>#DIV/0!</v>
      </c>
      <c r="Z528" s="5" t="e">
        <f t="shared" si="112"/>
        <v>#DIV/0!</v>
      </c>
      <c r="AA528" s="5" t="e">
        <f t="shared" si="112"/>
        <v>#DIV/0!</v>
      </c>
      <c r="AM528" s="6"/>
      <c r="AN528" s="6"/>
    </row>
    <row r="529" spans="2:40" s="5" customFormat="1" ht="20.100000000000001" hidden="1" customHeight="1">
      <c r="B529" s="15"/>
      <c r="C529" s="13"/>
      <c r="D529" s="13"/>
      <c r="E529" s="13"/>
      <c r="F529" s="13"/>
      <c r="G529" s="13"/>
      <c r="H529" s="13"/>
      <c r="I529" s="13"/>
      <c r="J529" s="13"/>
      <c r="K529" s="15"/>
      <c r="L529" s="14"/>
      <c r="M529" s="14" t="e">
        <f t="shared" si="113"/>
        <v>#DIV/0!</v>
      </c>
      <c r="N529" s="49"/>
      <c r="O529" s="238"/>
      <c r="P529" s="5" t="e">
        <f t="shared" si="110"/>
        <v>#DIV/0!</v>
      </c>
      <c r="Q529" s="5" t="e">
        <f t="shared" si="110"/>
        <v>#DIV/0!</v>
      </c>
      <c r="R529" s="5" t="e">
        <f t="shared" si="110"/>
        <v>#DIV/0!</v>
      </c>
      <c r="S529" s="5" t="e">
        <f t="shared" si="110"/>
        <v>#DIV/0!</v>
      </c>
      <c r="T529" s="5" t="e">
        <f t="shared" si="110"/>
        <v>#DIV/0!</v>
      </c>
      <c r="U529" s="5" t="e">
        <f t="shared" si="110"/>
        <v>#DIV/0!</v>
      </c>
      <c r="V529" s="5" t="e">
        <f t="shared" si="115"/>
        <v>#DIV/0!</v>
      </c>
      <c r="W529" s="5" t="e">
        <f t="shared" si="115"/>
        <v>#DIV/0!</v>
      </c>
      <c r="X529" s="5" t="e">
        <f t="shared" si="115"/>
        <v>#DIV/0!</v>
      </c>
      <c r="Y529" s="5" t="e">
        <f t="shared" si="111"/>
        <v>#DIV/0!</v>
      </c>
      <c r="Z529" s="5" t="e">
        <f t="shared" si="112"/>
        <v>#DIV/0!</v>
      </c>
      <c r="AA529" s="5" t="e">
        <f t="shared" si="112"/>
        <v>#DIV/0!</v>
      </c>
      <c r="AM529" s="6"/>
      <c r="AN529" s="6"/>
    </row>
    <row r="530" spans="2:40" s="5" customFormat="1" ht="20.100000000000001" hidden="1" customHeight="1">
      <c r="B530" s="22" t="str">
        <f>+$B$11</f>
        <v xml:space="preserve"> Α' ΠΛΑΝΗΤΗΣ</v>
      </c>
      <c r="C530" s="15">
        <f>+$C$11</f>
        <v>0</v>
      </c>
      <c r="D530" s="13">
        <f>+D525+1</f>
        <v>57</v>
      </c>
      <c r="E530" s="15">
        <f>+(H530+I530)/2</f>
        <v>0</v>
      </c>
      <c r="F530" s="15">
        <f>+SQRT(E530*E530-G530*G530)</f>
        <v>0</v>
      </c>
      <c r="G530" s="15">
        <f>+(-H530+I530)/2</f>
        <v>0</v>
      </c>
      <c r="H530" s="15">
        <f>+$J$40</f>
        <v>0</v>
      </c>
      <c r="I530" s="15">
        <f>+$J$39</f>
        <v>0</v>
      </c>
      <c r="J530" s="15">
        <f>+$D$22</f>
        <v>0</v>
      </c>
      <c r="K530" s="15">
        <f>+ABS( C530-D530)</f>
        <v>57</v>
      </c>
      <c r="L530" s="15" t="e">
        <f>(+F530*F530/E530)/( 1- J530*COS(K531))</f>
        <v>#DIV/0!</v>
      </c>
      <c r="M530" s="14" t="e">
        <f t="shared" si="113"/>
        <v>#DIV/0!</v>
      </c>
      <c r="N530" s="49"/>
      <c r="O530" s="238">
        <f t="shared" si="114"/>
        <v>0</v>
      </c>
      <c r="P530" s="5" t="e">
        <f t="shared" si="110"/>
        <v>#DIV/0!</v>
      </c>
      <c r="Q530" s="5" t="e">
        <f t="shared" si="110"/>
        <v>#DIV/0!</v>
      </c>
      <c r="R530" s="5" t="e">
        <f t="shared" si="110"/>
        <v>#DIV/0!</v>
      </c>
      <c r="S530" s="5" t="e">
        <f t="shared" si="110"/>
        <v>#DIV/0!</v>
      </c>
      <c r="T530" s="5" t="e">
        <f t="shared" si="110"/>
        <v>#DIV/0!</v>
      </c>
      <c r="U530" s="5" t="e">
        <f t="shared" si="110"/>
        <v>#DIV/0!</v>
      </c>
      <c r="V530" s="5" t="e">
        <f t="shared" si="115"/>
        <v>#DIV/0!</v>
      </c>
      <c r="W530" s="5" t="e">
        <f t="shared" si="115"/>
        <v>#DIV/0!</v>
      </c>
      <c r="X530" s="5" t="e">
        <f t="shared" si="115"/>
        <v>#DIV/0!</v>
      </c>
      <c r="Y530" s="5" t="e">
        <f t="shared" si="111"/>
        <v>#DIV/0!</v>
      </c>
      <c r="Z530" s="5" t="e">
        <f t="shared" si="112"/>
        <v>#DIV/0!</v>
      </c>
      <c r="AA530" s="5" t="e">
        <f t="shared" si="112"/>
        <v>#DIV/0!</v>
      </c>
      <c r="AM530" s="6"/>
      <c r="AN530" s="6"/>
    </row>
    <row r="531" spans="2:40" s="5" customFormat="1" ht="20.100000000000001" hidden="1" customHeight="1">
      <c r="B531" s="23" t="s">
        <v>32</v>
      </c>
      <c r="C531" s="24">
        <f>3.14/180*C530</f>
        <v>0</v>
      </c>
      <c r="D531" s="24">
        <v>57</v>
      </c>
      <c r="E531" s="25"/>
      <c r="F531" s="25"/>
      <c r="G531" s="25"/>
      <c r="H531" s="25"/>
      <c r="I531" s="25"/>
      <c r="J531" s="25"/>
      <c r="K531" s="25">
        <f>(3.14/180)*K530</f>
        <v>0.9943333333333334</v>
      </c>
      <c r="L531" s="14"/>
      <c r="M531" s="14" t="e">
        <f t="shared" si="113"/>
        <v>#DIV/0!</v>
      </c>
      <c r="N531" s="49"/>
      <c r="O531" s="238" t="e">
        <f t="shared" si="114"/>
        <v>#DIV/0!</v>
      </c>
      <c r="P531" s="5" t="e">
        <f t="shared" si="110"/>
        <v>#DIV/0!</v>
      </c>
      <c r="Q531" s="5" t="e">
        <f t="shared" si="110"/>
        <v>#DIV/0!</v>
      </c>
      <c r="R531" s="5" t="e">
        <f t="shared" si="110"/>
        <v>#DIV/0!</v>
      </c>
      <c r="S531" s="5" t="e">
        <f t="shared" si="110"/>
        <v>#DIV/0!</v>
      </c>
      <c r="T531" s="5" t="e">
        <f t="shared" si="110"/>
        <v>#DIV/0!</v>
      </c>
      <c r="U531" s="5" t="e">
        <f t="shared" si="110"/>
        <v>#DIV/0!</v>
      </c>
      <c r="V531" s="5" t="e">
        <f t="shared" si="115"/>
        <v>#DIV/0!</v>
      </c>
      <c r="W531" s="5" t="e">
        <f t="shared" si="115"/>
        <v>#DIV/0!</v>
      </c>
      <c r="X531" s="5" t="e">
        <f t="shared" si="115"/>
        <v>#DIV/0!</v>
      </c>
      <c r="Y531" s="5" t="e">
        <f t="shared" si="111"/>
        <v>#DIV/0!</v>
      </c>
      <c r="Z531" s="5" t="e">
        <f t="shared" si="112"/>
        <v>#DIV/0!</v>
      </c>
      <c r="AA531" s="5" t="e">
        <f t="shared" si="112"/>
        <v>#DIV/0!</v>
      </c>
      <c r="AM531" s="6"/>
      <c r="AN531" s="6"/>
    </row>
    <row r="532" spans="2:40" s="5" customFormat="1" ht="20.100000000000001" hidden="1" customHeight="1">
      <c r="B532" s="22" t="str">
        <f>+$B$13</f>
        <v xml:space="preserve"> Β' ΠΛΑΝΗΤΗΣ</v>
      </c>
      <c r="C532" s="15">
        <f>+$C$13</f>
        <v>0</v>
      </c>
      <c r="D532" s="13">
        <f>+D527+1</f>
        <v>57</v>
      </c>
      <c r="E532" s="15">
        <f>+(H532+I532)/2</f>
        <v>0</v>
      </c>
      <c r="F532" s="15">
        <f>+SQRT(E532*E532-G532*G532)</f>
        <v>0</v>
      </c>
      <c r="G532" s="15">
        <f>+(-H532+I532)/2</f>
        <v>0</v>
      </c>
      <c r="H532" s="15">
        <f>+$J$42</f>
        <v>0</v>
      </c>
      <c r="I532" s="15">
        <f>+$J$41</f>
        <v>0</v>
      </c>
      <c r="J532" s="15">
        <f>+$D$24</f>
        <v>0</v>
      </c>
      <c r="K532" s="15">
        <f>+ABS( C532-D532)</f>
        <v>57</v>
      </c>
      <c r="L532" s="15" t="e">
        <f>+F532*F532/E532/( 1- J532*COS(K533))</f>
        <v>#DIV/0!</v>
      </c>
      <c r="M532" s="14" t="e">
        <f t="shared" si="113"/>
        <v>#DIV/0!</v>
      </c>
      <c r="N532" s="49"/>
      <c r="O532" s="238">
        <f t="shared" si="114"/>
        <v>0</v>
      </c>
      <c r="P532" s="5" t="e">
        <f t="shared" si="110"/>
        <v>#DIV/0!</v>
      </c>
      <c r="Q532" s="5" t="e">
        <f t="shared" si="110"/>
        <v>#DIV/0!</v>
      </c>
      <c r="R532" s="5" t="e">
        <f t="shared" si="110"/>
        <v>#DIV/0!</v>
      </c>
      <c r="S532" s="5" t="e">
        <f t="shared" si="110"/>
        <v>#DIV/0!</v>
      </c>
      <c r="T532" s="5" t="e">
        <f t="shared" si="110"/>
        <v>#DIV/0!</v>
      </c>
      <c r="U532" s="5" t="e">
        <f t="shared" si="110"/>
        <v>#DIV/0!</v>
      </c>
      <c r="V532" s="5" t="e">
        <f t="shared" si="115"/>
        <v>#DIV/0!</v>
      </c>
      <c r="W532" s="5" t="e">
        <f t="shared" si="115"/>
        <v>#DIV/0!</v>
      </c>
      <c r="X532" s="5" t="e">
        <f t="shared" si="115"/>
        <v>#DIV/0!</v>
      </c>
      <c r="Y532" s="5" t="e">
        <f t="shared" si="111"/>
        <v>#DIV/0!</v>
      </c>
      <c r="Z532" s="5" t="e">
        <f t="shared" si="112"/>
        <v>#DIV/0!</v>
      </c>
      <c r="AA532" s="5" t="e">
        <f t="shared" si="112"/>
        <v>#DIV/0!</v>
      </c>
      <c r="AM532" s="6"/>
      <c r="AN532" s="6"/>
    </row>
    <row r="533" spans="2:40" s="5" customFormat="1" ht="20.100000000000001" hidden="1" customHeight="1">
      <c r="B533" s="26"/>
      <c r="C533" s="27">
        <f>3.14/180*C532</f>
        <v>0</v>
      </c>
      <c r="D533" s="27">
        <f>3.14/180*D532</f>
        <v>0.9943333333333334</v>
      </c>
      <c r="E533" s="28"/>
      <c r="F533" s="28"/>
      <c r="G533" s="28"/>
      <c r="H533" s="28"/>
      <c r="I533" s="28"/>
      <c r="J533" s="28"/>
      <c r="K533" s="28">
        <f>(3.14/180)*K532</f>
        <v>0.9943333333333334</v>
      </c>
      <c r="L533" s="14"/>
      <c r="M533" s="14" t="e">
        <f t="shared" si="113"/>
        <v>#DIV/0!</v>
      </c>
      <c r="N533" s="49"/>
      <c r="O533" s="238"/>
      <c r="P533" s="5" t="e">
        <f t="shared" si="110"/>
        <v>#DIV/0!</v>
      </c>
      <c r="Q533" s="5" t="e">
        <f t="shared" si="110"/>
        <v>#DIV/0!</v>
      </c>
      <c r="R533" s="5" t="e">
        <f t="shared" si="110"/>
        <v>#DIV/0!</v>
      </c>
      <c r="S533" s="5" t="e">
        <f t="shared" si="110"/>
        <v>#DIV/0!</v>
      </c>
      <c r="T533" s="5" t="e">
        <f t="shared" si="110"/>
        <v>#DIV/0!</v>
      </c>
      <c r="U533" s="5" t="e">
        <f t="shared" si="110"/>
        <v>#DIV/0!</v>
      </c>
      <c r="V533" s="5" t="e">
        <f t="shared" si="115"/>
        <v>#DIV/0!</v>
      </c>
      <c r="W533" s="5" t="e">
        <f t="shared" si="115"/>
        <v>#DIV/0!</v>
      </c>
      <c r="X533" s="5" t="e">
        <f t="shared" si="115"/>
        <v>#DIV/0!</v>
      </c>
      <c r="Y533" s="5" t="e">
        <f t="shared" si="111"/>
        <v>#DIV/0!</v>
      </c>
      <c r="Z533" s="5" t="e">
        <f t="shared" si="112"/>
        <v>#DIV/0!</v>
      </c>
      <c r="AA533" s="5" t="e">
        <f t="shared" si="112"/>
        <v>#DIV/0!</v>
      </c>
      <c r="AM533" s="6"/>
      <c r="AN533" s="6"/>
    </row>
    <row r="534" spans="2:40" s="5" customFormat="1" ht="20.100000000000001" hidden="1" customHeight="1">
      <c r="B534" s="15"/>
      <c r="C534" s="13"/>
      <c r="D534" s="13"/>
      <c r="E534" s="13"/>
      <c r="F534" s="13"/>
      <c r="G534" s="13"/>
      <c r="H534" s="13"/>
      <c r="I534" s="13"/>
      <c r="J534" s="13"/>
      <c r="K534" s="15"/>
      <c r="L534" s="14"/>
      <c r="M534" s="14" t="e">
        <f t="shared" si="113"/>
        <v>#DIV/0!</v>
      </c>
      <c r="N534" s="49"/>
      <c r="O534" s="238"/>
      <c r="P534" s="5" t="e">
        <f t="shared" si="110"/>
        <v>#DIV/0!</v>
      </c>
      <c r="Q534" s="5" t="e">
        <f t="shared" si="110"/>
        <v>#DIV/0!</v>
      </c>
      <c r="R534" s="5" t="e">
        <f t="shared" si="110"/>
        <v>#DIV/0!</v>
      </c>
      <c r="S534" s="5" t="e">
        <f t="shared" si="110"/>
        <v>#DIV/0!</v>
      </c>
      <c r="T534" s="5" t="e">
        <f t="shared" si="110"/>
        <v>#DIV/0!</v>
      </c>
      <c r="U534" s="5" t="e">
        <f t="shared" si="110"/>
        <v>#DIV/0!</v>
      </c>
      <c r="V534" s="5" t="e">
        <f t="shared" si="115"/>
        <v>#DIV/0!</v>
      </c>
      <c r="W534" s="5" t="e">
        <f t="shared" si="115"/>
        <v>#DIV/0!</v>
      </c>
      <c r="X534" s="5" t="e">
        <f t="shared" si="115"/>
        <v>#DIV/0!</v>
      </c>
      <c r="Y534" s="5" t="e">
        <f t="shared" si="111"/>
        <v>#DIV/0!</v>
      </c>
      <c r="Z534" s="5" t="e">
        <f t="shared" si="112"/>
        <v>#DIV/0!</v>
      </c>
      <c r="AA534" s="5" t="e">
        <f t="shared" si="112"/>
        <v>#DIV/0!</v>
      </c>
      <c r="AM534" s="6"/>
      <c r="AN534" s="6"/>
    </row>
    <row r="535" spans="2:40" s="5" customFormat="1" ht="20.100000000000001" hidden="1" customHeight="1">
      <c r="B535" s="22" t="str">
        <f>+$B$11</f>
        <v xml:space="preserve"> Α' ΠΛΑΝΗΤΗΣ</v>
      </c>
      <c r="C535" s="15">
        <f>+$C$11</f>
        <v>0</v>
      </c>
      <c r="D535" s="13">
        <f>+D530+1</f>
        <v>58</v>
      </c>
      <c r="E535" s="15">
        <f>+(H535+I535)/2</f>
        <v>0</v>
      </c>
      <c r="F535" s="15">
        <f>+SQRT(E535*E535-G535*G535)</f>
        <v>0</v>
      </c>
      <c r="G535" s="15">
        <f>+(-H535+I535)/2</f>
        <v>0</v>
      </c>
      <c r="H535" s="15">
        <f>+$J$40</f>
        <v>0</v>
      </c>
      <c r="I535" s="15">
        <f>+$J$39</f>
        <v>0</v>
      </c>
      <c r="J535" s="15">
        <f>+$D$22</f>
        <v>0</v>
      </c>
      <c r="K535" s="15">
        <f>+ABS( C535-D535)</f>
        <v>58</v>
      </c>
      <c r="L535" s="15" t="e">
        <f>(+F535*F535/E535)/( 1- J535*COS(K536))</f>
        <v>#DIV/0!</v>
      </c>
      <c r="M535" s="14" t="e">
        <f t="shared" si="113"/>
        <v>#DIV/0!</v>
      </c>
      <c r="N535" s="49"/>
      <c r="O535" s="238">
        <f t="shared" si="114"/>
        <v>0</v>
      </c>
      <c r="P535" s="5" t="e">
        <f t="shared" si="110"/>
        <v>#DIV/0!</v>
      </c>
      <c r="Q535" s="5" t="e">
        <f t="shared" si="110"/>
        <v>#DIV/0!</v>
      </c>
      <c r="R535" s="5" t="e">
        <f t="shared" si="110"/>
        <v>#DIV/0!</v>
      </c>
      <c r="S535" s="5" t="e">
        <f t="shared" si="110"/>
        <v>#DIV/0!</v>
      </c>
      <c r="T535" s="5" t="e">
        <f t="shared" si="110"/>
        <v>#DIV/0!</v>
      </c>
      <c r="U535" s="5" t="e">
        <f t="shared" si="110"/>
        <v>#DIV/0!</v>
      </c>
      <c r="V535" s="5" t="e">
        <f t="shared" si="115"/>
        <v>#DIV/0!</v>
      </c>
      <c r="W535" s="5" t="e">
        <f t="shared" si="115"/>
        <v>#DIV/0!</v>
      </c>
      <c r="X535" s="5" t="e">
        <f t="shared" si="115"/>
        <v>#DIV/0!</v>
      </c>
      <c r="Y535" s="5" t="e">
        <f t="shared" si="111"/>
        <v>#DIV/0!</v>
      </c>
      <c r="Z535" s="5" t="e">
        <f t="shared" si="112"/>
        <v>#DIV/0!</v>
      </c>
      <c r="AA535" s="5" t="e">
        <f t="shared" si="112"/>
        <v>#DIV/0!</v>
      </c>
      <c r="AM535" s="6"/>
      <c r="AN535" s="6"/>
    </row>
    <row r="536" spans="2:40" s="5" customFormat="1" ht="20.100000000000001" hidden="1" customHeight="1">
      <c r="B536" s="23" t="s">
        <v>32</v>
      </c>
      <c r="C536" s="24">
        <f>3.14/180*C535</f>
        <v>0</v>
      </c>
      <c r="D536" s="24">
        <v>58</v>
      </c>
      <c r="E536" s="25"/>
      <c r="F536" s="25"/>
      <c r="G536" s="25"/>
      <c r="H536" s="25"/>
      <c r="I536" s="25"/>
      <c r="J536" s="25"/>
      <c r="K536" s="25">
        <f>(3.14/180)*K535</f>
        <v>1.0117777777777779</v>
      </c>
      <c r="L536" s="14"/>
      <c r="M536" s="14" t="e">
        <f t="shared" si="113"/>
        <v>#DIV/0!</v>
      </c>
      <c r="N536" s="49"/>
      <c r="O536" s="238" t="e">
        <f t="shared" si="114"/>
        <v>#DIV/0!</v>
      </c>
      <c r="P536" s="5" t="e">
        <f t="shared" si="110"/>
        <v>#DIV/0!</v>
      </c>
      <c r="Q536" s="5" t="e">
        <f t="shared" si="110"/>
        <v>#DIV/0!</v>
      </c>
      <c r="R536" s="5" t="e">
        <f t="shared" si="110"/>
        <v>#DIV/0!</v>
      </c>
      <c r="S536" s="5" t="e">
        <f t="shared" si="110"/>
        <v>#DIV/0!</v>
      </c>
      <c r="T536" s="5" t="e">
        <f t="shared" si="110"/>
        <v>#DIV/0!</v>
      </c>
      <c r="U536" s="5" t="e">
        <f t="shared" si="110"/>
        <v>#DIV/0!</v>
      </c>
      <c r="V536" s="5" t="e">
        <f t="shared" si="115"/>
        <v>#DIV/0!</v>
      </c>
      <c r="W536" s="5" t="e">
        <f t="shared" si="115"/>
        <v>#DIV/0!</v>
      </c>
      <c r="X536" s="5" t="e">
        <f t="shared" si="115"/>
        <v>#DIV/0!</v>
      </c>
      <c r="Y536" s="5" t="e">
        <f t="shared" si="111"/>
        <v>#DIV/0!</v>
      </c>
      <c r="Z536" s="5" t="e">
        <f t="shared" si="112"/>
        <v>#DIV/0!</v>
      </c>
      <c r="AA536" s="5" t="e">
        <f t="shared" si="112"/>
        <v>#DIV/0!</v>
      </c>
      <c r="AM536" s="6"/>
      <c r="AN536" s="6"/>
    </row>
    <row r="537" spans="2:40" s="5" customFormat="1" ht="20.100000000000001" hidden="1" customHeight="1">
      <c r="B537" s="22" t="str">
        <f>+$B$13</f>
        <v xml:space="preserve"> Β' ΠΛΑΝΗΤΗΣ</v>
      </c>
      <c r="C537" s="15">
        <f>+$C$13</f>
        <v>0</v>
      </c>
      <c r="D537" s="13">
        <f>+D532+1</f>
        <v>58</v>
      </c>
      <c r="E537" s="15">
        <f>+(H537+I537)/2</f>
        <v>0</v>
      </c>
      <c r="F537" s="15">
        <f>+SQRT(E537*E537-G537*G537)</f>
        <v>0</v>
      </c>
      <c r="G537" s="15">
        <f>+(-H537+I537)/2</f>
        <v>0</v>
      </c>
      <c r="H537" s="15">
        <f>+$J$42</f>
        <v>0</v>
      </c>
      <c r="I537" s="15">
        <f>+$J$41</f>
        <v>0</v>
      </c>
      <c r="J537" s="15">
        <f>+$D$24</f>
        <v>0</v>
      </c>
      <c r="K537" s="15">
        <f>+ABS( C537-D537)</f>
        <v>58</v>
      </c>
      <c r="L537" s="15" t="e">
        <f>+F537*F537/E537/( 1- J537*COS(K538))</f>
        <v>#DIV/0!</v>
      </c>
      <c r="M537" s="14" t="e">
        <f t="shared" si="113"/>
        <v>#DIV/0!</v>
      </c>
      <c r="N537" s="49"/>
      <c r="O537" s="238">
        <f t="shared" si="114"/>
        <v>0</v>
      </c>
      <c r="P537" s="5" t="e">
        <f t="shared" si="110"/>
        <v>#DIV/0!</v>
      </c>
      <c r="Q537" s="5" t="e">
        <f t="shared" si="110"/>
        <v>#DIV/0!</v>
      </c>
      <c r="R537" s="5" t="e">
        <f t="shared" si="110"/>
        <v>#DIV/0!</v>
      </c>
      <c r="S537" s="5" t="e">
        <f t="shared" si="110"/>
        <v>#DIV/0!</v>
      </c>
      <c r="T537" s="5" t="e">
        <f t="shared" si="110"/>
        <v>#DIV/0!</v>
      </c>
      <c r="U537" s="5" t="e">
        <f t="shared" si="110"/>
        <v>#DIV/0!</v>
      </c>
      <c r="V537" s="5" t="e">
        <f t="shared" si="115"/>
        <v>#DIV/0!</v>
      </c>
      <c r="W537" s="5" t="e">
        <f t="shared" si="115"/>
        <v>#DIV/0!</v>
      </c>
      <c r="X537" s="5" t="e">
        <f t="shared" si="115"/>
        <v>#DIV/0!</v>
      </c>
      <c r="Y537" s="5" t="e">
        <f t="shared" si="111"/>
        <v>#DIV/0!</v>
      </c>
      <c r="Z537" s="5" t="e">
        <f t="shared" si="112"/>
        <v>#DIV/0!</v>
      </c>
      <c r="AA537" s="5" t="e">
        <f t="shared" si="112"/>
        <v>#DIV/0!</v>
      </c>
      <c r="AM537" s="6"/>
      <c r="AN537" s="6"/>
    </row>
    <row r="538" spans="2:40" s="5" customFormat="1" ht="20.100000000000001" hidden="1" customHeight="1">
      <c r="B538" s="26"/>
      <c r="C538" s="27">
        <f>3.14/180*C537</f>
        <v>0</v>
      </c>
      <c r="D538" s="27">
        <f>3.14/180*D537</f>
        <v>1.0117777777777779</v>
      </c>
      <c r="E538" s="28"/>
      <c r="F538" s="28"/>
      <c r="G538" s="28"/>
      <c r="H538" s="28"/>
      <c r="I538" s="28"/>
      <c r="J538" s="28"/>
      <c r="K538" s="28">
        <f>(3.14/180)*K537</f>
        <v>1.0117777777777779</v>
      </c>
      <c r="L538" s="14"/>
      <c r="M538" s="14" t="e">
        <f t="shared" si="113"/>
        <v>#DIV/0!</v>
      </c>
      <c r="N538" s="49"/>
      <c r="O538" s="238"/>
      <c r="P538" s="5" t="e">
        <f t="shared" si="110"/>
        <v>#DIV/0!</v>
      </c>
      <c r="Q538" s="5" t="e">
        <f t="shared" si="110"/>
        <v>#DIV/0!</v>
      </c>
      <c r="R538" s="5" t="e">
        <f t="shared" si="110"/>
        <v>#DIV/0!</v>
      </c>
      <c r="S538" s="5" t="e">
        <f t="shared" si="110"/>
        <v>#DIV/0!</v>
      </c>
      <c r="T538" s="5" t="e">
        <f t="shared" si="110"/>
        <v>#DIV/0!</v>
      </c>
      <c r="U538" s="5" t="e">
        <f t="shared" si="110"/>
        <v>#DIV/0!</v>
      </c>
      <c r="V538" s="5" t="e">
        <f t="shared" si="115"/>
        <v>#DIV/0!</v>
      </c>
      <c r="W538" s="5" t="e">
        <f t="shared" si="115"/>
        <v>#DIV/0!</v>
      </c>
      <c r="X538" s="5" t="e">
        <f t="shared" si="115"/>
        <v>#DIV/0!</v>
      </c>
      <c r="Y538" s="5" t="e">
        <f t="shared" si="111"/>
        <v>#DIV/0!</v>
      </c>
      <c r="Z538" s="5" t="e">
        <f t="shared" si="112"/>
        <v>#DIV/0!</v>
      </c>
      <c r="AA538" s="5" t="e">
        <f t="shared" si="112"/>
        <v>#DIV/0!</v>
      </c>
      <c r="AM538" s="6"/>
      <c r="AN538" s="6"/>
    </row>
    <row r="539" spans="2:40" s="5" customFormat="1" ht="20.100000000000001" hidden="1" customHeight="1">
      <c r="B539" s="15"/>
      <c r="C539" s="13"/>
      <c r="D539" s="13"/>
      <c r="E539" s="13"/>
      <c r="F539" s="13"/>
      <c r="G539" s="13"/>
      <c r="H539" s="13"/>
      <c r="I539" s="13"/>
      <c r="J539" s="13"/>
      <c r="K539" s="15"/>
      <c r="L539" s="14"/>
      <c r="M539" s="14" t="e">
        <f t="shared" si="113"/>
        <v>#DIV/0!</v>
      </c>
      <c r="N539" s="49"/>
      <c r="O539" s="238"/>
      <c r="P539" s="5" t="e">
        <f t="shared" si="110"/>
        <v>#DIV/0!</v>
      </c>
      <c r="Q539" s="5" t="e">
        <f t="shared" si="110"/>
        <v>#DIV/0!</v>
      </c>
      <c r="R539" s="5" t="e">
        <f t="shared" si="110"/>
        <v>#DIV/0!</v>
      </c>
      <c r="S539" s="5" t="e">
        <f t="shared" si="110"/>
        <v>#DIV/0!</v>
      </c>
      <c r="T539" s="5" t="e">
        <f t="shared" si="110"/>
        <v>#DIV/0!</v>
      </c>
      <c r="U539" s="5" t="e">
        <f t="shared" si="110"/>
        <v>#DIV/0!</v>
      </c>
      <c r="V539" s="5" t="e">
        <f t="shared" si="115"/>
        <v>#DIV/0!</v>
      </c>
      <c r="W539" s="5" t="e">
        <f t="shared" si="115"/>
        <v>#DIV/0!</v>
      </c>
      <c r="X539" s="5" t="e">
        <f t="shared" si="115"/>
        <v>#DIV/0!</v>
      </c>
      <c r="Y539" s="5" t="e">
        <f t="shared" si="111"/>
        <v>#DIV/0!</v>
      </c>
      <c r="Z539" s="5" t="e">
        <f t="shared" si="112"/>
        <v>#DIV/0!</v>
      </c>
      <c r="AA539" s="5" t="e">
        <f t="shared" si="112"/>
        <v>#DIV/0!</v>
      </c>
      <c r="AM539" s="6"/>
      <c r="AN539" s="6"/>
    </row>
    <row r="540" spans="2:40" s="5" customFormat="1" ht="20.100000000000001" hidden="1" customHeight="1">
      <c r="B540" s="22" t="str">
        <f>+$B$11</f>
        <v xml:space="preserve"> Α' ΠΛΑΝΗΤΗΣ</v>
      </c>
      <c r="C540" s="15">
        <f>+$C$11</f>
        <v>0</v>
      </c>
      <c r="D540" s="13">
        <f>+D535+1</f>
        <v>59</v>
      </c>
      <c r="E540" s="15">
        <f>+(H540+I540)/2</f>
        <v>0</v>
      </c>
      <c r="F540" s="15">
        <f>+SQRT(E540*E540-G540*G540)</f>
        <v>0</v>
      </c>
      <c r="G540" s="15">
        <f>+(-H540+I540)/2</f>
        <v>0</v>
      </c>
      <c r="H540" s="15">
        <f>+$J$40</f>
        <v>0</v>
      </c>
      <c r="I540" s="15">
        <f>+$J$39</f>
        <v>0</v>
      </c>
      <c r="J540" s="15">
        <f>+$D$22</f>
        <v>0</v>
      </c>
      <c r="K540" s="15">
        <f>+ABS( C540-D540)</f>
        <v>59</v>
      </c>
      <c r="L540" s="15" t="e">
        <f>(+F540*F540/E540)/( 1- J540*COS(K541))</f>
        <v>#DIV/0!</v>
      </c>
      <c r="M540" s="14" t="e">
        <f t="shared" si="113"/>
        <v>#DIV/0!</v>
      </c>
      <c r="N540" s="49"/>
      <c r="O540" s="238">
        <f t="shared" si="114"/>
        <v>0</v>
      </c>
      <c r="P540" s="5" t="e">
        <f t="shared" si="110"/>
        <v>#DIV/0!</v>
      </c>
      <c r="Q540" s="5" t="e">
        <f t="shared" si="110"/>
        <v>#DIV/0!</v>
      </c>
      <c r="R540" s="5" t="e">
        <f t="shared" si="110"/>
        <v>#DIV/0!</v>
      </c>
      <c r="S540" s="5" t="e">
        <f t="shared" ref="S540:X603" si="116">IF(AND(E540=MIN($B540:$M540),E540=MIN($O$176:$O$234)),AE539,0)</f>
        <v>#DIV/0!</v>
      </c>
      <c r="T540" s="5" t="e">
        <f t="shared" si="116"/>
        <v>#DIV/0!</v>
      </c>
      <c r="U540" s="5" t="e">
        <f t="shared" si="116"/>
        <v>#DIV/0!</v>
      </c>
      <c r="V540" s="5" t="e">
        <f t="shared" si="115"/>
        <v>#DIV/0!</v>
      </c>
      <c r="W540" s="5" t="e">
        <f t="shared" si="115"/>
        <v>#DIV/0!</v>
      </c>
      <c r="X540" s="5" t="e">
        <f t="shared" si="115"/>
        <v>#DIV/0!</v>
      </c>
      <c r="Y540" s="5" t="e">
        <f t="shared" si="111"/>
        <v>#DIV/0!</v>
      </c>
      <c r="Z540" s="5" t="e">
        <f t="shared" si="112"/>
        <v>#DIV/0!</v>
      </c>
      <c r="AA540" s="5" t="e">
        <f t="shared" si="112"/>
        <v>#DIV/0!</v>
      </c>
      <c r="AM540" s="6"/>
      <c r="AN540" s="6"/>
    </row>
    <row r="541" spans="2:40" s="5" customFormat="1" ht="20.100000000000001" hidden="1" customHeight="1">
      <c r="B541" s="23" t="s">
        <v>32</v>
      </c>
      <c r="C541" s="24">
        <f>3.14/180*C540</f>
        <v>0</v>
      </c>
      <c r="D541" s="24">
        <v>59</v>
      </c>
      <c r="E541" s="25"/>
      <c r="F541" s="25"/>
      <c r="G541" s="25"/>
      <c r="H541" s="25"/>
      <c r="I541" s="25"/>
      <c r="J541" s="25"/>
      <c r="K541" s="25">
        <f>(3.14/180)*K540</f>
        <v>1.0292222222222223</v>
      </c>
      <c r="L541" s="14"/>
      <c r="M541" s="14" t="e">
        <f t="shared" si="113"/>
        <v>#DIV/0!</v>
      </c>
      <c r="N541" s="49"/>
      <c r="O541" s="238" t="e">
        <f t="shared" si="114"/>
        <v>#DIV/0!</v>
      </c>
      <c r="P541" s="5" t="e">
        <f t="shared" ref="P541:U604" si="117">IF(AND(B541=MIN($B541:$M541),B541=MIN($O$176:$O$234)),AB540,0)</f>
        <v>#DIV/0!</v>
      </c>
      <c r="Q541" s="5" t="e">
        <f t="shared" si="117"/>
        <v>#DIV/0!</v>
      </c>
      <c r="R541" s="5" t="e">
        <f t="shared" si="117"/>
        <v>#DIV/0!</v>
      </c>
      <c r="S541" s="5" t="e">
        <f t="shared" si="116"/>
        <v>#DIV/0!</v>
      </c>
      <c r="T541" s="5" t="e">
        <f t="shared" si="116"/>
        <v>#DIV/0!</v>
      </c>
      <c r="U541" s="5" t="e">
        <f t="shared" si="116"/>
        <v>#DIV/0!</v>
      </c>
      <c r="V541" s="5" t="e">
        <f t="shared" si="115"/>
        <v>#DIV/0!</v>
      </c>
      <c r="W541" s="5" t="e">
        <f t="shared" si="115"/>
        <v>#DIV/0!</v>
      </c>
      <c r="X541" s="5" t="e">
        <f t="shared" si="115"/>
        <v>#DIV/0!</v>
      </c>
      <c r="Y541" s="5" t="e">
        <f t="shared" si="111"/>
        <v>#DIV/0!</v>
      </c>
      <c r="Z541" s="5" t="e">
        <f t="shared" si="112"/>
        <v>#DIV/0!</v>
      </c>
      <c r="AA541" s="5" t="e">
        <f t="shared" si="112"/>
        <v>#DIV/0!</v>
      </c>
      <c r="AM541" s="6"/>
      <c r="AN541" s="6"/>
    </row>
    <row r="542" spans="2:40" s="5" customFormat="1" ht="20.100000000000001" hidden="1" customHeight="1">
      <c r="B542" s="22" t="str">
        <f>+$B$13</f>
        <v xml:space="preserve"> Β' ΠΛΑΝΗΤΗΣ</v>
      </c>
      <c r="C542" s="15">
        <f>+$C$13</f>
        <v>0</v>
      </c>
      <c r="D542" s="13">
        <f>+D537+1</f>
        <v>59</v>
      </c>
      <c r="E542" s="15">
        <f>+(H542+I542)/2</f>
        <v>0</v>
      </c>
      <c r="F542" s="15">
        <f>+SQRT(E542*E542-G542*G542)</f>
        <v>0</v>
      </c>
      <c r="G542" s="15">
        <f>+(-H542+I542)/2</f>
        <v>0</v>
      </c>
      <c r="H542" s="15">
        <f>+$J$42</f>
        <v>0</v>
      </c>
      <c r="I542" s="15">
        <f>+$J$41</f>
        <v>0</v>
      </c>
      <c r="J542" s="15">
        <f>+$D$24</f>
        <v>0</v>
      </c>
      <c r="K542" s="15">
        <f>+ABS( C542-D542)</f>
        <v>59</v>
      </c>
      <c r="L542" s="15" t="e">
        <f>+F542*F542/E542/( 1- J542*COS(K543))</f>
        <v>#DIV/0!</v>
      </c>
      <c r="M542" s="14" t="e">
        <f t="shared" si="113"/>
        <v>#DIV/0!</v>
      </c>
      <c r="N542" s="49"/>
      <c r="O542" s="238">
        <f t="shared" si="114"/>
        <v>0</v>
      </c>
      <c r="P542" s="5" t="e">
        <f t="shared" si="117"/>
        <v>#DIV/0!</v>
      </c>
      <c r="Q542" s="5" t="e">
        <f t="shared" si="117"/>
        <v>#DIV/0!</v>
      </c>
      <c r="R542" s="5" t="e">
        <f t="shared" si="117"/>
        <v>#DIV/0!</v>
      </c>
      <c r="S542" s="5" t="e">
        <f t="shared" si="116"/>
        <v>#DIV/0!</v>
      </c>
      <c r="T542" s="5" t="e">
        <f t="shared" si="116"/>
        <v>#DIV/0!</v>
      </c>
      <c r="U542" s="5" t="e">
        <f t="shared" si="116"/>
        <v>#DIV/0!</v>
      </c>
      <c r="V542" s="5" t="e">
        <f t="shared" si="115"/>
        <v>#DIV/0!</v>
      </c>
      <c r="W542" s="5" t="e">
        <f t="shared" si="115"/>
        <v>#DIV/0!</v>
      </c>
      <c r="X542" s="5" t="e">
        <f t="shared" si="115"/>
        <v>#DIV/0!</v>
      </c>
      <c r="Y542" s="5" t="e">
        <f t="shared" si="111"/>
        <v>#DIV/0!</v>
      </c>
      <c r="Z542" s="5" t="e">
        <f t="shared" si="112"/>
        <v>#DIV/0!</v>
      </c>
      <c r="AA542" s="5" t="e">
        <f t="shared" si="112"/>
        <v>#DIV/0!</v>
      </c>
      <c r="AM542" s="6"/>
      <c r="AN542" s="6"/>
    </row>
    <row r="543" spans="2:40" s="5" customFormat="1" ht="20.100000000000001" hidden="1" customHeight="1">
      <c r="B543" s="26"/>
      <c r="C543" s="27">
        <f>3.14/180*C542</f>
        <v>0</v>
      </c>
      <c r="D543" s="27">
        <f>3.14/180*D542</f>
        <v>1.0292222222222223</v>
      </c>
      <c r="E543" s="28"/>
      <c r="F543" s="28"/>
      <c r="G543" s="28"/>
      <c r="H543" s="28"/>
      <c r="I543" s="28"/>
      <c r="J543" s="28"/>
      <c r="K543" s="28">
        <f>(3.14/180)*K542</f>
        <v>1.0292222222222223</v>
      </c>
      <c r="L543" s="14"/>
      <c r="M543" s="14" t="e">
        <f t="shared" si="113"/>
        <v>#DIV/0!</v>
      </c>
      <c r="N543" s="49"/>
      <c r="O543" s="238"/>
      <c r="P543" s="5" t="e">
        <f t="shared" si="117"/>
        <v>#DIV/0!</v>
      </c>
      <c r="Q543" s="5" t="e">
        <f t="shared" si="117"/>
        <v>#DIV/0!</v>
      </c>
      <c r="R543" s="5" t="e">
        <f t="shared" si="117"/>
        <v>#DIV/0!</v>
      </c>
      <c r="S543" s="5" t="e">
        <f t="shared" si="116"/>
        <v>#DIV/0!</v>
      </c>
      <c r="T543" s="5" t="e">
        <f t="shared" si="116"/>
        <v>#DIV/0!</v>
      </c>
      <c r="U543" s="5" t="e">
        <f t="shared" si="116"/>
        <v>#DIV/0!</v>
      </c>
      <c r="V543" s="5" t="e">
        <f t="shared" si="115"/>
        <v>#DIV/0!</v>
      </c>
      <c r="W543" s="5" t="e">
        <f t="shared" si="115"/>
        <v>#DIV/0!</v>
      </c>
      <c r="X543" s="5" t="e">
        <f t="shared" si="115"/>
        <v>#DIV/0!</v>
      </c>
      <c r="Y543" s="5" t="e">
        <f t="shared" si="111"/>
        <v>#DIV/0!</v>
      </c>
      <c r="Z543" s="5" t="e">
        <f t="shared" si="112"/>
        <v>#DIV/0!</v>
      </c>
      <c r="AA543" s="5" t="e">
        <f t="shared" si="112"/>
        <v>#DIV/0!</v>
      </c>
      <c r="AM543" s="6"/>
      <c r="AN543" s="6"/>
    </row>
    <row r="544" spans="2:40" s="5" customFormat="1" ht="20.100000000000001" hidden="1" customHeight="1">
      <c r="B544" s="15"/>
      <c r="C544" s="13"/>
      <c r="D544" s="13"/>
      <c r="E544" s="13"/>
      <c r="F544" s="13"/>
      <c r="G544" s="13"/>
      <c r="H544" s="13"/>
      <c r="I544" s="13"/>
      <c r="J544" s="13"/>
      <c r="K544" s="15"/>
      <c r="L544" s="14"/>
      <c r="M544" s="14" t="e">
        <f t="shared" si="113"/>
        <v>#DIV/0!</v>
      </c>
      <c r="N544" s="49"/>
      <c r="O544" s="238"/>
      <c r="P544" s="5" t="e">
        <f t="shared" si="117"/>
        <v>#DIV/0!</v>
      </c>
      <c r="Q544" s="5" t="e">
        <f t="shared" si="117"/>
        <v>#DIV/0!</v>
      </c>
      <c r="R544" s="5" t="e">
        <f t="shared" si="117"/>
        <v>#DIV/0!</v>
      </c>
      <c r="S544" s="5" t="e">
        <f t="shared" si="116"/>
        <v>#DIV/0!</v>
      </c>
      <c r="T544" s="5" t="e">
        <f t="shared" si="116"/>
        <v>#DIV/0!</v>
      </c>
      <c r="U544" s="5" t="e">
        <f t="shared" si="116"/>
        <v>#DIV/0!</v>
      </c>
      <c r="V544" s="5" t="e">
        <f t="shared" si="115"/>
        <v>#DIV/0!</v>
      </c>
      <c r="W544" s="5" t="e">
        <f t="shared" si="115"/>
        <v>#DIV/0!</v>
      </c>
      <c r="X544" s="5" t="e">
        <f t="shared" si="115"/>
        <v>#DIV/0!</v>
      </c>
      <c r="Y544" s="5" t="e">
        <f t="shared" si="111"/>
        <v>#DIV/0!</v>
      </c>
      <c r="Z544" s="5" t="e">
        <f t="shared" si="112"/>
        <v>#DIV/0!</v>
      </c>
      <c r="AA544" s="5" t="e">
        <f t="shared" si="112"/>
        <v>#DIV/0!</v>
      </c>
      <c r="AM544" s="6"/>
      <c r="AN544" s="6"/>
    </row>
    <row r="545" spans="2:40" s="5" customFormat="1" ht="20.100000000000001" hidden="1" customHeight="1">
      <c r="B545" s="22" t="str">
        <f>+$B$11</f>
        <v xml:space="preserve"> Α' ΠΛΑΝΗΤΗΣ</v>
      </c>
      <c r="C545" s="15">
        <f>+$C$11</f>
        <v>0</v>
      </c>
      <c r="D545" s="13">
        <f>+D540+1</f>
        <v>60</v>
      </c>
      <c r="E545" s="15">
        <f>+(H545+I545)/2</f>
        <v>0</v>
      </c>
      <c r="F545" s="15">
        <f>+SQRT(E545*E545-G545*G545)</f>
        <v>0</v>
      </c>
      <c r="G545" s="15">
        <f>+(-H545+I545)/2</f>
        <v>0</v>
      </c>
      <c r="H545" s="15">
        <f>+$J$40</f>
        <v>0</v>
      </c>
      <c r="I545" s="15">
        <f>+$J$39</f>
        <v>0</v>
      </c>
      <c r="J545" s="15">
        <f>+$D$22</f>
        <v>0</v>
      </c>
      <c r="K545" s="15">
        <f>+ABS( C545-D545)</f>
        <v>60</v>
      </c>
      <c r="L545" s="15" t="e">
        <f>(+F545*F545/E545)/( 1- J545*COS(K546))</f>
        <v>#DIV/0!</v>
      </c>
      <c r="M545" s="14" t="e">
        <f t="shared" si="113"/>
        <v>#DIV/0!</v>
      </c>
      <c r="N545" s="49"/>
      <c r="O545" s="238">
        <f t="shared" si="114"/>
        <v>0</v>
      </c>
      <c r="P545" s="5" t="e">
        <f t="shared" si="117"/>
        <v>#DIV/0!</v>
      </c>
      <c r="Q545" s="5" t="e">
        <f t="shared" si="117"/>
        <v>#DIV/0!</v>
      </c>
      <c r="R545" s="5" t="e">
        <f t="shared" si="117"/>
        <v>#DIV/0!</v>
      </c>
      <c r="S545" s="5" t="e">
        <f t="shared" si="116"/>
        <v>#DIV/0!</v>
      </c>
      <c r="T545" s="5" t="e">
        <f t="shared" si="116"/>
        <v>#DIV/0!</v>
      </c>
      <c r="U545" s="5" t="e">
        <f t="shared" si="116"/>
        <v>#DIV/0!</v>
      </c>
      <c r="V545" s="5" t="e">
        <f t="shared" si="115"/>
        <v>#DIV/0!</v>
      </c>
      <c r="W545" s="5" t="e">
        <f t="shared" si="115"/>
        <v>#DIV/0!</v>
      </c>
      <c r="X545" s="5" t="e">
        <f t="shared" si="115"/>
        <v>#DIV/0!</v>
      </c>
      <c r="Y545" s="5" t="e">
        <f t="shared" si="111"/>
        <v>#DIV/0!</v>
      </c>
      <c r="Z545" s="5" t="e">
        <f t="shared" si="112"/>
        <v>#DIV/0!</v>
      </c>
      <c r="AA545" s="5" t="e">
        <f t="shared" si="112"/>
        <v>#DIV/0!</v>
      </c>
      <c r="AM545" s="6"/>
      <c r="AN545" s="6"/>
    </row>
    <row r="546" spans="2:40" s="5" customFormat="1" ht="20.100000000000001" hidden="1" customHeight="1">
      <c r="B546" s="23" t="s">
        <v>32</v>
      </c>
      <c r="C546" s="24">
        <f>3.14/180*C545</f>
        <v>0</v>
      </c>
      <c r="D546" s="24">
        <v>60</v>
      </c>
      <c r="E546" s="25"/>
      <c r="F546" s="25"/>
      <c r="G546" s="25"/>
      <c r="H546" s="25"/>
      <c r="I546" s="25"/>
      <c r="J546" s="25"/>
      <c r="K546" s="25">
        <f>(3.14/180)*K545</f>
        <v>1.0466666666666669</v>
      </c>
      <c r="L546" s="14"/>
      <c r="M546" s="14" t="e">
        <f t="shared" si="113"/>
        <v>#DIV/0!</v>
      </c>
      <c r="N546" s="49"/>
      <c r="O546" s="238" t="e">
        <f t="shared" si="114"/>
        <v>#DIV/0!</v>
      </c>
      <c r="P546" s="5" t="e">
        <f t="shared" si="117"/>
        <v>#DIV/0!</v>
      </c>
      <c r="Q546" s="5" t="e">
        <f t="shared" si="117"/>
        <v>#DIV/0!</v>
      </c>
      <c r="R546" s="5" t="e">
        <f t="shared" si="117"/>
        <v>#DIV/0!</v>
      </c>
      <c r="S546" s="5" t="e">
        <f t="shared" si="116"/>
        <v>#DIV/0!</v>
      </c>
      <c r="T546" s="5" t="e">
        <f t="shared" si="116"/>
        <v>#DIV/0!</v>
      </c>
      <c r="U546" s="5" t="e">
        <f t="shared" si="116"/>
        <v>#DIV/0!</v>
      </c>
      <c r="V546" s="5" t="e">
        <f t="shared" si="115"/>
        <v>#DIV/0!</v>
      </c>
      <c r="W546" s="5" t="e">
        <f t="shared" si="115"/>
        <v>#DIV/0!</v>
      </c>
      <c r="X546" s="5" t="e">
        <f t="shared" si="115"/>
        <v>#DIV/0!</v>
      </c>
      <c r="Y546" s="5" t="e">
        <f t="shared" si="111"/>
        <v>#DIV/0!</v>
      </c>
      <c r="Z546" s="5" t="e">
        <f t="shared" si="112"/>
        <v>#DIV/0!</v>
      </c>
      <c r="AA546" s="5" t="e">
        <f t="shared" si="112"/>
        <v>#DIV/0!</v>
      </c>
      <c r="AM546" s="6"/>
      <c r="AN546" s="6"/>
    </row>
    <row r="547" spans="2:40" s="5" customFormat="1" ht="20.100000000000001" hidden="1" customHeight="1">
      <c r="B547" s="22" t="str">
        <f>+$B$13</f>
        <v xml:space="preserve"> Β' ΠΛΑΝΗΤΗΣ</v>
      </c>
      <c r="C547" s="15">
        <f>+$C$13</f>
        <v>0</v>
      </c>
      <c r="D547" s="13">
        <f>+D542+1</f>
        <v>60</v>
      </c>
      <c r="E547" s="15">
        <f>+(H547+I547)/2</f>
        <v>0</v>
      </c>
      <c r="F547" s="15">
        <f>+SQRT(E547*E547-G547*G547)</f>
        <v>0</v>
      </c>
      <c r="G547" s="15">
        <f>+(-H547+I547)/2</f>
        <v>0</v>
      </c>
      <c r="H547" s="15">
        <f>+$J$42</f>
        <v>0</v>
      </c>
      <c r="I547" s="15">
        <f>+$J$41</f>
        <v>0</v>
      </c>
      <c r="J547" s="15">
        <f>+$D$24</f>
        <v>0</v>
      </c>
      <c r="K547" s="15">
        <f>+ABS( C547-D547)</f>
        <v>60</v>
      </c>
      <c r="L547" s="15" t="e">
        <f>+F547*F547/E547/( 1- J547*COS(K548))</f>
        <v>#DIV/0!</v>
      </c>
      <c r="M547" s="14" t="e">
        <f t="shared" si="113"/>
        <v>#DIV/0!</v>
      </c>
      <c r="N547" s="49"/>
      <c r="O547" s="238">
        <f t="shared" si="114"/>
        <v>0</v>
      </c>
      <c r="P547" s="5" t="e">
        <f t="shared" si="117"/>
        <v>#DIV/0!</v>
      </c>
      <c r="Q547" s="5" t="e">
        <f t="shared" si="117"/>
        <v>#DIV/0!</v>
      </c>
      <c r="R547" s="5" t="e">
        <f t="shared" si="117"/>
        <v>#DIV/0!</v>
      </c>
      <c r="S547" s="5" t="e">
        <f t="shared" si="116"/>
        <v>#DIV/0!</v>
      </c>
      <c r="T547" s="5" t="e">
        <f t="shared" si="116"/>
        <v>#DIV/0!</v>
      </c>
      <c r="U547" s="5" t="e">
        <f t="shared" si="116"/>
        <v>#DIV/0!</v>
      </c>
      <c r="V547" s="5" t="e">
        <f t="shared" si="115"/>
        <v>#DIV/0!</v>
      </c>
      <c r="W547" s="5" t="e">
        <f t="shared" si="115"/>
        <v>#DIV/0!</v>
      </c>
      <c r="X547" s="5" t="e">
        <f t="shared" si="115"/>
        <v>#DIV/0!</v>
      </c>
      <c r="Y547" s="5" t="e">
        <f t="shared" si="111"/>
        <v>#DIV/0!</v>
      </c>
      <c r="Z547" s="5" t="e">
        <f t="shared" si="112"/>
        <v>#DIV/0!</v>
      </c>
      <c r="AA547" s="5" t="e">
        <f t="shared" si="112"/>
        <v>#DIV/0!</v>
      </c>
      <c r="AM547" s="6"/>
      <c r="AN547" s="6"/>
    </row>
    <row r="548" spans="2:40" s="5" customFormat="1" ht="20.100000000000001" hidden="1" customHeight="1">
      <c r="B548" s="26"/>
      <c r="C548" s="27">
        <f>3.14/180*C547</f>
        <v>0</v>
      </c>
      <c r="D548" s="27">
        <f>3.14/180*D547</f>
        <v>1.0466666666666669</v>
      </c>
      <c r="E548" s="28"/>
      <c r="F548" s="28"/>
      <c r="G548" s="28"/>
      <c r="H548" s="28"/>
      <c r="I548" s="28"/>
      <c r="J548" s="28"/>
      <c r="K548" s="28">
        <f>(3.14/180)*K547</f>
        <v>1.0466666666666669</v>
      </c>
      <c r="L548" s="14"/>
      <c r="M548" s="14" t="e">
        <f t="shared" si="113"/>
        <v>#DIV/0!</v>
      </c>
      <c r="N548" s="49"/>
      <c r="O548" s="238"/>
      <c r="P548" s="5" t="e">
        <f t="shared" si="117"/>
        <v>#DIV/0!</v>
      </c>
      <c r="Q548" s="5" t="e">
        <f t="shared" si="117"/>
        <v>#DIV/0!</v>
      </c>
      <c r="R548" s="5" t="e">
        <f t="shared" si="117"/>
        <v>#DIV/0!</v>
      </c>
      <c r="S548" s="5" t="e">
        <f t="shared" si="116"/>
        <v>#DIV/0!</v>
      </c>
      <c r="T548" s="5" t="e">
        <f t="shared" si="116"/>
        <v>#DIV/0!</v>
      </c>
      <c r="U548" s="5" t="e">
        <f t="shared" si="116"/>
        <v>#DIV/0!</v>
      </c>
      <c r="V548" s="5" t="e">
        <f t="shared" si="115"/>
        <v>#DIV/0!</v>
      </c>
      <c r="W548" s="5" t="e">
        <f t="shared" si="115"/>
        <v>#DIV/0!</v>
      </c>
      <c r="X548" s="5" t="e">
        <f t="shared" si="115"/>
        <v>#DIV/0!</v>
      </c>
      <c r="Y548" s="5" t="e">
        <f t="shared" si="111"/>
        <v>#DIV/0!</v>
      </c>
      <c r="Z548" s="5" t="e">
        <f t="shared" si="112"/>
        <v>#DIV/0!</v>
      </c>
      <c r="AA548" s="5" t="e">
        <f t="shared" si="112"/>
        <v>#DIV/0!</v>
      </c>
      <c r="AM548" s="6"/>
      <c r="AN548" s="6"/>
    </row>
    <row r="549" spans="2:40" s="5" customFormat="1" ht="20.100000000000001" hidden="1" customHeight="1">
      <c r="B549" s="15"/>
      <c r="C549" s="13"/>
      <c r="D549" s="13"/>
      <c r="E549" s="13"/>
      <c r="F549" s="13"/>
      <c r="G549" s="13"/>
      <c r="H549" s="13"/>
      <c r="I549" s="13"/>
      <c r="J549" s="13"/>
      <c r="K549" s="15"/>
      <c r="L549" s="14"/>
      <c r="M549" s="14" t="e">
        <f t="shared" si="113"/>
        <v>#DIV/0!</v>
      </c>
      <c r="N549" s="49"/>
      <c r="O549" s="238"/>
      <c r="P549" s="5" t="e">
        <f t="shared" si="117"/>
        <v>#DIV/0!</v>
      </c>
      <c r="Q549" s="5" t="e">
        <f t="shared" si="117"/>
        <v>#DIV/0!</v>
      </c>
      <c r="R549" s="5" t="e">
        <f t="shared" si="117"/>
        <v>#DIV/0!</v>
      </c>
      <c r="S549" s="5" t="e">
        <f t="shared" si="116"/>
        <v>#DIV/0!</v>
      </c>
      <c r="T549" s="5" t="e">
        <f t="shared" si="116"/>
        <v>#DIV/0!</v>
      </c>
      <c r="U549" s="5" t="e">
        <f t="shared" si="116"/>
        <v>#DIV/0!</v>
      </c>
      <c r="V549" s="5" t="e">
        <f t="shared" si="115"/>
        <v>#DIV/0!</v>
      </c>
      <c r="W549" s="5" t="e">
        <f t="shared" si="115"/>
        <v>#DIV/0!</v>
      </c>
      <c r="X549" s="5" t="e">
        <f t="shared" si="115"/>
        <v>#DIV/0!</v>
      </c>
      <c r="Y549" s="5" t="e">
        <f t="shared" si="111"/>
        <v>#DIV/0!</v>
      </c>
      <c r="Z549" s="5" t="e">
        <f t="shared" si="112"/>
        <v>#DIV/0!</v>
      </c>
      <c r="AA549" s="5" t="e">
        <f t="shared" si="112"/>
        <v>#DIV/0!</v>
      </c>
      <c r="AM549" s="6"/>
      <c r="AN549" s="6"/>
    </row>
    <row r="550" spans="2:40" s="5" customFormat="1" ht="20.100000000000001" hidden="1" customHeight="1">
      <c r="B550" s="22" t="str">
        <f>+$B$11</f>
        <v xml:space="preserve"> Α' ΠΛΑΝΗΤΗΣ</v>
      </c>
      <c r="C550" s="15">
        <f>+$C$11</f>
        <v>0</v>
      </c>
      <c r="D550" s="13">
        <f>+D545+1</f>
        <v>61</v>
      </c>
      <c r="E550" s="15">
        <f>+(H550+I550)/2</f>
        <v>0</v>
      </c>
      <c r="F550" s="15">
        <f>+SQRT(E550*E550-G550*G550)</f>
        <v>0</v>
      </c>
      <c r="G550" s="15">
        <f>+(-H550+I550)/2</f>
        <v>0</v>
      </c>
      <c r="H550" s="15">
        <f>+$J$40</f>
        <v>0</v>
      </c>
      <c r="I550" s="15">
        <f>+$J$39</f>
        <v>0</v>
      </c>
      <c r="J550" s="15">
        <f>+$D$22</f>
        <v>0</v>
      </c>
      <c r="K550" s="15">
        <f>+ABS( C550-D550)</f>
        <v>61</v>
      </c>
      <c r="L550" s="15" t="e">
        <f>(+F550*F550/E550)/( 1- J550*COS(K551))</f>
        <v>#DIV/0!</v>
      </c>
      <c r="M550" s="14" t="e">
        <f t="shared" si="113"/>
        <v>#DIV/0!</v>
      </c>
      <c r="N550" s="49"/>
      <c r="O550" s="238">
        <f t="shared" si="114"/>
        <v>0</v>
      </c>
      <c r="P550" s="5" t="e">
        <f t="shared" si="117"/>
        <v>#DIV/0!</v>
      </c>
      <c r="Q550" s="5" t="e">
        <f t="shared" si="117"/>
        <v>#DIV/0!</v>
      </c>
      <c r="R550" s="5" t="e">
        <f t="shared" si="117"/>
        <v>#DIV/0!</v>
      </c>
      <c r="S550" s="5" t="e">
        <f t="shared" si="116"/>
        <v>#DIV/0!</v>
      </c>
      <c r="T550" s="5" t="e">
        <f t="shared" si="116"/>
        <v>#DIV/0!</v>
      </c>
      <c r="U550" s="5" t="e">
        <f t="shared" si="116"/>
        <v>#DIV/0!</v>
      </c>
      <c r="V550" s="5" t="e">
        <f t="shared" si="115"/>
        <v>#DIV/0!</v>
      </c>
      <c r="W550" s="5" t="e">
        <f t="shared" si="115"/>
        <v>#DIV/0!</v>
      </c>
      <c r="X550" s="5" t="e">
        <f t="shared" si="115"/>
        <v>#DIV/0!</v>
      </c>
      <c r="Y550" s="5" t="e">
        <f t="shared" si="111"/>
        <v>#DIV/0!</v>
      </c>
      <c r="Z550" s="5" t="e">
        <f t="shared" si="112"/>
        <v>#DIV/0!</v>
      </c>
      <c r="AA550" s="5" t="e">
        <f t="shared" si="112"/>
        <v>#DIV/0!</v>
      </c>
      <c r="AM550" s="6"/>
      <c r="AN550" s="6"/>
    </row>
    <row r="551" spans="2:40" s="5" customFormat="1" ht="20.100000000000001" hidden="1" customHeight="1">
      <c r="B551" s="23" t="s">
        <v>32</v>
      </c>
      <c r="C551" s="24">
        <f>3.14/180*C550</f>
        <v>0</v>
      </c>
      <c r="D551" s="24">
        <v>61</v>
      </c>
      <c r="E551" s="25"/>
      <c r="F551" s="25"/>
      <c r="G551" s="25"/>
      <c r="H551" s="25"/>
      <c r="I551" s="25"/>
      <c r="J551" s="25"/>
      <c r="K551" s="25">
        <f>(3.14/180)*K550</f>
        <v>1.0641111111111112</v>
      </c>
      <c r="L551" s="14"/>
      <c r="M551" s="14" t="e">
        <f t="shared" si="113"/>
        <v>#DIV/0!</v>
      </c>
      <c r="N551" s="49"/>
      <c r="O551" s="238" t="e">
        <f t="shared" si="114"/>
        <v>#DIV/0!</v>
      </c>
      <c r="P551" s="5" t="e">
        <f t="shared" si="117"/>
        <v>#DIV/0!</v>
      </c>
      <c r="Q551" s="5" t="e">
        <f t="shared" si="117"/>
        <v>#DIV/0!</v>
      </c>
      <c r="R551" s="5" t="e">
        <f t="shared" si="117"/>
        <v>#DIV/0!</v>
      </c>
      <c r="S551" s="5" t="e">
        <f t="shared" si="116"/>
        <v>#DIV/0!</v>
      </c>
      <c r="T551" s="5" t="e">
        <f t="shared" si="116"/>
        <v>#DIV/0!</v>
      </c>
      <c r="U551" s="5" t="e">
        <f t="shared" si="116"/>
        <v>#DIV/0!</v>
      </c>
      <c r="V551" s="5" t="e">
        <f t="shared" si="115"/>
        <v>#DIV/0!</v>
      </c>
      <c r="W551" s="5" t="e">
        <f t="shared" si="115"/>
        <v>#DIV/0!</v>
      </c>
      <c r="X551" s="5" t="e">
        <f t="shared" si="115"/>
        <v>#DIV/0!</v>
      </c>
      <c r="Y551" s="5" t="e">
        <f t="shared" si="111"/>
        <v>#DIV/0!</v>
      </c>
      <c r="Z551" s="5" t="e">
        <f t="shared" si="112"/>
        <v>#DIV/0!</v>
      </c>
      <c r="AA551" s="5" t="e">
        <f t="shared" si="112"/>
        <v>#DIV/0!</v>
      </c>
      <c r="AM551" s="6"/>
      <c r="AN551" s="6"/>
    </row>
    <row r="552" spans="2:40" s="5" customFormat="1" ht="20.100000000000001" hidden="1" customHeight="1">
      <c r="B552" s="22" t="str">
        <f>+$B$13</f>
        <v xml:space="preserve"> Β' ΠΛΑΝΗΤΗΣ</v>
      </c>
      <c r="C552" s="15">
        <f>+$C$13</f>
        <v>0</v>
      </c>
      <c r="D552" s="13">
        <f>+D547+1</f>
        <v>61</v>
      </c>
      <c r="E552" s="15">
        <f>+(H552+I552)/2</f>
        <v>0</v>
      </c>
      <c r="F552" s="15">
        <f>+SQRT(E552*E552-G552*G552)</f>
        <v>0</v>
      </c>
      <c r="G552" s="15">
        <f>+(-H552+I552)/2</f>
        <v>0</v>
      </c>
      <c r="H552" s="15">
        <f>+$J$42</f>
        <v>0</v>
      </c>
      <c r="I552" s="15">
        <f>+$J$41</f>
        <v>0</v>
      </c>
      <c r="J552" s="15">
        <f>+$D$24</f>
        <v>0</v>
      </c>
      <c r="K552" s="15">
        <f>+ABS( C552-D552)</f>
        <v>61</v>
      </c>
      <c r="L552" s="15" t="e">
        <f>+F552*F552/E552/( 1- J552*COS(K553))</f>
        <v>#DIV/0!</v>
      </c>
      <c r="M552" s="14" t="e">
        <f t="shared" si="113"/>
        <v>#DIV/0!</v>
      </c>
      <c r="N552" s="49"/>
      <c r="O552" s="238">
        <f t="shared" si="114"/>
        <v>0</v>
      </c>
      <c r="P552" s="5" t="e">
        <f t="shared" si="117"/>
        <v>#DIV/0!</v>
      </c>
      <c r="Q552" s="5" t="e">
        <f t="shared" si="117"/>
        <v>#DIV/0!</v>
      </c>
      <c r="R552" s="5" t="e">
        <f t="shared" si="117"/>
        <v>#DIV/0!</v>
      </c>
      <c r="S552" s="5" t="e">
        <f t="shared" si="116"/>
        <v>#DIV/0!</v>
      </c>
      <c r="T552" s="5" t="e">
        <f t="shared" si="116"/>
        <v>#DIV/0!</v>
      </c>
      <c r="U552" s="5" t="e">
        <f t="shared" si="116"/>
        <v>#DIV/0!</v>
      </c>
      <c r="V552" s="5" t="e">
        <f t="shared" si="115"/>
        <v>#DIV/0!</v>
      </c>
      <c r="W552" s="5" t="e">
        <f t="shared" si="115"/>
        <v>#DIV/0!</v>
      </c>
      <c r="X552" s="5" t="e">
        <f t="shared" si="115"/>
        <v>#DIV/0!</v>
      </c>
      <c r="Y552" s="5" t="e">
        <f t="shared" si="111"/>
        <v>#DIV/0!</v>
      </c>
      <c r="Z552" s="5" t="e">
        <f t="shared" si="112"/>
        <v>#DIV/0!</v>
      </c>
      <c r="AA552" s="5" t="e">
        <f t="shared" si="112"/>
        <v>#DIV/0!</v>
      </c>
      <c r="AM552" s="6"/>
      <c r="AN552" s="6"/>
    </row>
    <row r="553" spans="2:40" s="5" customFormat="1" ht="20.100000000000001" hidden="1" customHeight="1">
      <c r="B553" s="26"/>
      <c r="C553" s="27">
        <f>3.14/180*C552</f>
        <v>0</v>
      </c>
      <c r="D553" s="27">
        <f>3.14/180*D552</f>
        <v>1.0641111111111112</v>
      </c>
      <c r="E553" s="28"/>
      <c r="F553" s="28"/>
      <c r="G553" s="28"/>
      <c r="H553" s="28"/>
      <c r="I553" s="28"/>
      <c r="J553" s="28"/>
      <c r="K553" s="28">
        <f>(3.14/180)*K552</f>
        <v>1.0641111111111112</v>
      </c>
      <c r="L553" s="14"/>
      <c r="M553" s="14" t="e">
        <f t="shared" si="113"/>
        <v>#DIV/0!</v>
      </c>
      <c r="N553" s="49"/>
      <c r="O553" s="238"/>
      <c r="P553" s="5" t="e">
        <f t="shared" si="117"/>
        <v>#DIV/0!</v>
      </c>
      <c r="Q553" s="5" t="e">
        <f t="shared" si="117"/>
        <v>#DIV/0!</v>
      </c>
      <c r="R553" s="5" t="e">
        <f t="shared" si="117"/>
        <v>#DIV/0!</v>
      </c>
      <c r="S553" s="5" t="e">
        <f t="shared" si="116"/>
        <v>#DIV/0!</v>
      </c>
      <c r="T553" s="5" t="e">
        <f t="shared" si="116"/>
        <v>#DIV/0!</v>
      </c>
      <c r="U553" s="5" t="e">
        <f t="shared" si="116"/>
        <v>#DIV/0!</v>
      </c>
      <c r="V553" s="5" t="e">
        <f t="shared" si="115"/>
        <v>#DIV/0!</v>
      </c>
      <c r="W553" s="5" t="e">
        <f t="shared" si="115"/>
        <v>#DIV/0!</v>
      </c>
      <c r="X553" s="5" t="e">
        <f t="shared" si="115"/>
        <v>#DIV/0!</v>
      </c>
      <c r="Y553" s="5" t="e">
        <f t="shared" si="111"/>
        <v>#DIV/0!</v>
      </c>
      <c r="Z553" s="5" t="e">
        <f t="shared" si="112"/>
        <v>#DIV/0!</v>
      </c>
      <c r="AA553" s="5" t="e">
        <f t="shared" si="112"/>
        <v>#DIV/0!</v>
      </c>
      <c r="AM553" s="6"/>
      <c r="AN553" s="6"/>
    </row>
    <row r="554" spans="2:40" s="5" customFormat="1" ht="20.100000000000001" hidden="1" customHeight="1">
      <c r="B554" s="15"/>
      <c r="C554" s="13"/>
      <c r="D554" s="13"/>
      <c r="E554" s="13"/>
      <c r="F554" s="13"/>
      <c r="G554" s="13"/>
      <c r="H554" s="13"/>
      <c r="I554" s="13"/>
      <c r="J554" s="13"/>
      <c r="K554" s="15"/>
      <c r="L554" s="14"/>
      <c r="M554" s="14" t="e">
        <f t="shared" si="113"/>
        <v>#DIV/0!</v>
      </c>
      <c r="N554" s="49"/>
      <c r="O554" s="238"/>
      <c r="P554" s="5" t="e">
        <f t="shared" si="117"/>
        <v>#DIV/0!</v>
      </c>
      <c r="Q554" s="5" t="e">
        <f t="shared" si="117"/>
        <v>#DIV/0!</v>
      </c>
      <c r="R554" s="5" t="e">
        <f t="shared" si="117"/>
        <v>#DIV/0!</v>
      </c>
      <c r="S554" s="5" t="e">
        <f t="shared" si="116"/>
        <v>#DIV/0!</v>
      </c>
      <c r="T554" s="5" t="e">
        <f t="shared" si="116"/>
        <v>#DIV/0!</v>
      </c>
      <c r="U554" s="5" t="e">
        <f t="shared" si="116"/>
        <v>#DIV/0!</v>
      </c>
      <c r="V554" s="5" t="e">
        <f t="shared" si="115"/>
        <v>#DIV/0!</v>
      </c>
      <c r="W554" s="5" t="e">
        <f t="shared" si="115"/>
        <v>#DIV/0!</v>
      </c>
      <c r="X554" s="5" t="e">
        <f t="shared" si="115"/>
        <v>#DIV/0!</v>
      </c>
      <c r="Y554" s="5" t="e">
        <f t="shared" si="111"/>
        <v>#DIV/0!</v>
      </c>
      <c r="Z554" s="5" t="e">
        <f t="shared" si="112"/>
        <v>#DIV/0!</v>
      </c>
      <c r="AA554" s="5" t="e">
        <f t="shared" si="112"/>
        <v>#DIV/0!</v>
      </c>
      <c r="AM554" s="6"/>
      <c r="AN554" s="6"/>
    </row>
    <row r="555" spans="2:40" s="5" customFormat="1" ht="20.100000000000001" hidden="1" customHeight="1">
      <c r="B555" s="22" t="str">
        <f>+$B$11</f>
        <v xml:space="preserve"> Α' ΠΛΑΝΗΤΗΣ</v>
      </c>
      <c r="C555" s="15">
        <f>+$C$11</f>
        <v>0</v>
      </c>
      <c r="D555" s="13">
        <f>+D550+1</f>
        <v>62</v>
      </c>
      <c r="E555" s="15">
        <f>+(H555+I555)/2</f>
        <v>0</v>
      </c>
      <c r="F555" s="15">
        <f>+SQRT(E555*E555-G555*G555)</f>
        <v>0</v>
      </c>
      <c r="G555" s="15">
        <f>+(-H555+I555)/2</f>
        <v>0</v>
      </c>
      <c r="H555" s="15">
        <f>+$J$40</f>
        <v>0</v>
      </c>
      <c r="I555" s="15">
        <f>+$J$39</f>
        <v>0</v>
      </c>
      <c r="J555" s="15">
        <f>+$D$22</f>
        <v>0</v>
      </c>
      <c r="K555" s="15">
        <f>+ABS( C555-D555)</f>
        <v>62</v>
      </c>
      <c r="L555" s="15" t="e">
        <f>(+F555*F555/E555)/( 1- J555*COS(K556))</f>
        <v>#DIV/0!</v>
      </c>
      <c r="M555" s="14" t="e">
        <f t="shared" si="113"/>
        <v>#DIV/0!</v>
      </c>
      <c r="N555" s="49"/>
      <c r="O555" s="238">
        <f t="shared" si="114"/>
        <v>0</v>
      </c>
      <c r="P555" s="5" t="e">
        <f t="shared" si="117"/>
        <v>#DIV/0!</v>
      </c>
      <c r="Q555" s="5" t="e">
        <f t="shared" si="117"/>
        <v>#DIV/0!</v>
      </c>
      <c r="R555" s="5" t="e">
        <f t="shared" si="117"/>
        <v>#DIV/0!</v>
      </c>
      <c r="S555" s="5" t="e">
        <f t="shared" si="116"/>
        <v>#DIV/0!</v>
      </c>
      <c r="T555" s="5" t="e">
        <f t="shared" si="116"/>
        <v>#DIV/0!</v>
      </c>
      <c r="U555" s="5" t="e">
        <f t="shared" si="116"/>
        <v>#DIV/0!</v>
      </c>
      <c r="V555" s="5" t="e">
        <f t="shared" si="115"/>
        <v>#DIV/0!</v>
      </c>
      <c r="W555" s="5" t="e">
        <f t="shared" si="115"/>
        <v>#DIV/0!</v>
      </c>
      <c r="X555" s="5" t="e">
        <f t="shared" si="115"/>
        <v>#DIV/0!</v>
      </c>
      <c r="Y555" s="5" t="e">
        <f t="shared" si="111"/>
        <v>#DIV/0!</v>
      </c>
      <c r="Z555" s="5" t="e">
        <f t="shared" si="112"/>
        <v>#DIV/0!</v>
      </c>
      <c r="AA555" s="5" t="e">
        <f t="shared" si="112"/>
        <v>#DIV/0!</v>
      </c>
      <c r="AM555" s="6"/>
      <c r="AN555" s="6"/>
    </row>
    <row r="556" spans="2:40" s="5" customFormat="1" ht="20.100000000000001" hidden="1" customHeight="1">
      <c r="B556" s="23" t="s">
        <v>32</v>
      </c>
      <c r="C556" s="24">
        <f>3.14/180*C555</f>
        <v>0</v>
      </c>
      <c r="D556" s="24">
        <v>62</v>
      </c>
      <c r="E556" s="25"/>
      <c r="F556" s="25"/>
      <c r="G556" s="25"/>
      <c r="H556" s="25"/>
      <c r="I556" s="25"/>
      <c r="J556" s="25"/>
      <c r="K556" s="25">
        <f>(3.14/180)*K555</f>
        <v>1.0815555555555556</v>
      </c>
      <c r="L556" s="14"/>
      <c r="M556" s="14" t="e">
        <f t="shared" si="113"/>
        <v>#DIV/0!</v>
      </c>
      <c r="N556" s="49"/>
      <c r="O556" s="238" t="e">
        <f t="shared" si="114"/>
        <v>#DIV/0!</v>
      </c>
      <c r="P556" s="5" t="e">
        <f t="shared" si="117"/>
        <v>#DIV/0!</v>
      </c>
      <c r="Q556" s="5" t="e">
        <f t="shared" si="117"/>
        <v>#DIV/0!</v>
      </c>
      <c r="R556" s="5" t="e">
        <f t="shared" si="117"/>
        <v>#DIV/0!</v>
      </c>
      <c r="S556" s="5" t="e">
        <f t="shared" si="116"/>
        <v>#DIV/0!</v>
      </c>
      <c r="T556" s="5" t="e">
        <f t="shared" si="116"/>
        <v>#DIV/0!</v>
      </c>
      <c r="U556" s="5" t="e">
        <f t="shared" si="116"/>
        <v>#DIV/0!</v>
      </c>
      <c r="V556" s="5" t="e">
        <f t="shared" si="115"/>
        <v>#DIV/0!</v>
      </c>
      <c r="W556" s="5" t="e">
        <f t="shared" si="115"/>
        <v>#DIV/0!</v>
      </c>
      <c r="X556" s="5" t="e">
        <f t="shared" si="115"/>
        <v>#DIV/0!</v>
      </c>
      <c r="Y556" s="5" t="e">
        <f t="shared" si="111"/>
        <v>#DIV/0!</v>
      </c>
      <c r="Z556" s="5" t="e">
        <f t="shared" si="112"/>
        <v>#DIV/0!</v>
      </c>
      <c r="AA556" s="5" t="e">
        <f t="shared" si="112"/>
        <v>#DIV/0!</v>
      </c>
      <c r="AM556" s="6"/>
      <c r="AN556" s="6"/>
    </row>
    <row r="557" spans="2:40" s="5" customFormat="1" ht="20.100000000000001" hidden="1" customHeight="1">
      <c r="B557" s="22" t="str">
        <f>+$B$13</f>
        <v xml:space="preserve"> Β' ΠΛΑΝΗΤΗΣ</v>
      </c>
      <c r="C557" s="15">
        <f>+$C$13</f>
        <v>0</v>
      </c>
      <c r="D557" s="13">
        <f>+D552+1</f>
        <v>62</v>
      </c>
      <c r="E557" s="15">
        <f>+(H557+I557)/2</f>
        <v>0</v>
      </c>
      <c r="F557" s="15">
        <f>+SQRT(E557*E557-G557*G557)</f>
        <v>0</v>
      </c>
      <c r="G557" s="15">
        <f>+(-H557+I557)/2</f>
        <v>0</v>
      </c>
      <c r="H557" s="15">
        <f>+$J$42</f>
        <v>0</v>
      </c>
      <c r="I557" s="15">
        <f>+$J$41</f>
        <v>0</v>
      </c>
      <c r="J557" s="15">
        <f>+$D$24</f>
        <v>0</v>
      </c>
      <c r="K557" s="15">
        <f>+ABS( C557-D557)</f>
        <v>62</v>
      </c>
      <c r="L557" s="15" t="e">
        <f>+F557*F557/E557/( 1- J557*COS(K558))</f>
        <v>#DIV/0!</v>
      </c>
      <c r="M557" s="14" t="e">
        <f t="shared" si="113"/>
        <v>#DIV/0!</v>
      </c>
      <c r="N557" s="49"/>
      <c r="O557" s="238">
        <f t="shared" si="114"/>
        <v>0</v>
      </c>
      <c r="P557" s="5" t="e">
        <f t="shared" si="117"/>
        <v>#DIV/0!</v>
      </c>
      <c r="Q557" s="5" t="e">
        <f t="shared" si="117"/>
        <v>#DIV/0!</v>
      </c>
      <c r="R557" s="5" t="e">
        <f t="shared" si="117"/>
        <v>#DIV/0!</v>
      </c>
      <c r="S557" s="5" t="e">
        <f t="shared" si="116"/>
        <v>#DIV/0!</v>
      </c>
      <c r="T557" s="5" t="e">
        <f t="shared" si="116"/>
        <v>#DIV/0!</v>
      </c>
      <c r="U557" s="5" t="e">
        <f t="shared" si="116"/>
        <v>#DIV/0!</v>
      </c>
      <c r="V557" s="5" t="e">
        <f t="shared" si="115"/>
        <v>#DIV/0!</v>
      </c>
      <c r="W557" s="5" t="e">
        <f t="shared" si="115"/>
        <v>#DIV/0!</v>
      </c>
      <c r="X557" s="5" t="e">
        <f t="shared" si="115"/>
        <v>#DIV/0!</v>
      </c>
      <c r="Y557" s="5" t="e">
        <f t="shared" ref="Y557:Y620" si="118">IF(AND(K557=MIN($B557:$M557),K557=MIN($O$176:$O$234)),AK556,0)</f>
        <v>#DIV/0!</v>
      </c>
      <c r="Z557" s="5" t="e">
        <f t="shared" ref="Z557:AA620" si="119">IF(AND(L557=MIN($B557:$M557),L557=MIN($O$176:$O$234)),AL556,0)</f>
        <v>#DIV/0!</v>
      </c>
      <c r="AA557" s="5" t="e">
        <f t="shared" si="119"/>
        <v>#DIV/0!</v>
      </c>
      <c r="AM557" s="6"/>
      <c r="AN557" s="6"/>
    </row>
    <row r="558" spans="2:40" s="5" customFormat="1" ht="20.100000000000001" hidden="1" customHeight="1">
      <c r="B558" s="26"/>
      <c r="C558" s="27">
        <f>3.14/180*C557</f>
        <v>0</v>
      </c>
      <c r="D558" s="27">
        <f>3.14/180*D557</f>
        <v>1.0815555555555556</v>
      </c>
      <c r="E558" s="28"/>
      <c r="F558" s="28"/>
      <c r="G558" s="28"/>
      <c r="H558" s="28"/>
      <c r="I558" s="28"/>
      <c r="J558" s="28"/>
      <c r="K558" s="28">
        <f>(3.14/180)*K557</f>
        <v>1.0815555555555556</v>
      </c>
      <c r="L558" s="14"/>
      <c r="M558" s="14" t="e">
        <f t="shared" si="113"/>
        <v>#DIV/0!</v>
      </c>
      <c r="N558" s="49"/>
      <c r="O558" s="238"/>
      <c r="P558" s="5" t="e">
        <f t="shared" si="117"/>
        <v>#DIV/0!</v>
      </c>
      <c r="Q558" s="5" t="e">
        <f t="shared" si="117"/>
        <v>#DIV/0!</v>
      </c>
      <c r="R558" s="5" t="e">
        <f t="shared" si="117"/>
        <v>#DIV/0!</v>
      </c>
      <c r="S558" s="5" t="e">
        <f t="shared" si="116"/>
        <v>#DIV/0!</v>
      </c>
      <c r="T558" s="5" t="e">
        <f t="shared" si="116"/>
        <v>#DIV/0!</v>
      </c>
      <c r="U558" s="5" t="e">
        <f t="shared" si="116"/>
        <v>#DIV/0!</v>
      </c>
      <c r="V558" s="5" t="e">
        <f t="shared" si="115"/>
        <v>#DIV/0!</v>
      </c>
      <c r="W558" s="5" t="e">
        <f t="shared" si="115"/>
        <v>#DIV/0!</v>
      </c>
      <c r="X558" s="5" t="e">
        <f t="shared" si="115"/>
        <v>#DIV/0!</v>
      </c>
      <c r="Y558" s="5" t="e">
        <f t="shared" si="118"/>
        <v>#DIV/0!</v>
      </c>
      <c r="Z558" s="5" t="e">
        <f t="shared" si="119"/>
        <v>#DIV/0!</v>
      </c>
      <c r="AA558" s="5" t="e">
        <f t="shared" si="119"/>
        <v>#DIV/0!</v>
      </c>
      <c r="AM558" s="6"/>
      <c r="AN558" s="6"/>
    </row>
    <row r="559" spans="2:40" s="5" customFormat="1" ht="20.100000000000001" hidden="1" customHeight="1">
      <c r="B559" s="15"/>
      <c r="C559" s="13"/>
      <c r="D559" s="13"/>
      <c r="E559" s="13"/>
      <c r="F559" s="13"/>
      <c r="G559" s="13"/>
      <c r="H559" s="13"/>
      <c r="I559" s="13"/>
      <c r="J559" s="13"/>
      <c r="K559" s="15"/>
      <c r="L559" s="14"/>
      <c r="M559" s="14" t="e">
        <f t="shared" si="113"/>
        <v>#DIV/0!</v>
      </c>
      <c r="N559" s="49"/>
      <c r="O559" s="238"/>
      <c r="P559" s="5" t="e">
        <f t="shared" si="117"/>
        <v>#DIV/0!</v>
      </c>
      <c r="Q559" s="5" t="e">
        <f t="shared" si="117"/>
        <v>#DIV/0!</v>
      </c>
      <c r="R559" s="5" t="e">
        <f t="shared" si="117"/>
        <v>#DIV/0!</v>
      </c>
      <c r="S559" s="5" t="e">
        <f t="shared" si="116"/>
        <v>#DIV/0!</v>
      </c>
      <c r="T559" s="5" t="e">
        <f t="shared" si="116"/>
        <v>#DIV/0!</v>
      </c>
      <c r="U559" s="5" t="e">
        <f t="shared" si="116"/>
        <v>#DIV/0!</v>
      </c>
      <c r="V559" s="5" t="e">
        <f t="shared" si="115"/>
        <v>#DIV/0!</v>
      </c>
      <c r="W559" s="5" t="e">
        <f t="shared" si="115"/>
        <v>#DIV/0!</v>
      </c>
      <c r="X559" s="5" t="e">
        <f t="shared" si="115"/>
        <v>#DIV/0!</v>
      </c>
      <c r="Y559" s="5" t="e">
        <f t="shared" si="118"/>
        <v>#DIV/0!</v>
      </c>
      <c r="Z559" s="5" t="e">
        <f t="shared" si="119"/>
        <v>#DIV/0!</v>
      </c>
      <c r="AA559" s="5" t="e">
        <f t="shared" si="119"/>
        <v>#DIV/0!</v>
      </c>
      <c r="AM559" s="6"/>
      <c r="AN559" s="6"/>
    </row>
    <row r="560" spans="2:40" s="5" customFormat="1" ht="20.100000000000001" hidden="1" customHeight="1">
      <c r="B560" s="22" t="str">
        <f>+$B$11</f>
        <v xml:space="preserve"> Α' ΠΛΑΝΗΤΗΣ</v>
      </c>
      <c r="C560" s="15">
        <f>+$C$11</f>
        <v>0</v>
      </c>
      <c r="D560" s="13">
        <f>+D555+1</f>
        <v>63</v>
      </c>
      <c r="E560" s="15">
        <f>+(H560+I560)/2</f>
        <v>0</v>
      </c>
      <c r="F560" s="15">
        <f>+SQRT(E560*E560-G560*G560)</f>
        <v>0</v>
      </c>
      <c r="G560" s="15">
        <f>+(-H560+I560)/2</f>
        <v>0</v>
      </c>
      <c r="H560" s="15">
        <f>+$J$40</f>
        <v>0</v>
      </c>
      <c r="I560" s="15">
        <f>+$J$39</f>
        <v>0</v>
      </c>
      <c r="J560" s="15">
        <f>+$D$22</f>
        <v>0</v>
      </c>
      <c r="K560" s="15">
        <f>+ABS( C560-D560)</f>
        <v>63</v>
      </c>
      <c r="L560" s="15" t="e">
        <f>(+F560*F560/E560)/( 1- J560*COS(K561))</f>
        <v>#DIV/0!</v>
      </c>
      <c r="M560" s="14" t="e">
        <f t="shared" si="113"/>
        <v>#DIV/0!</v>
      </c>
      <c r="N560" s="49"/>
      <c r="O560" s="238">
        <f t="shared" si="114"/>
        <v>0</v>
      </c>
      <c r="P560" s="5" t="e">
        <f t="shared" si="117"/>
        <v>#DIV/0!</v>
      </c>
      <c r="Q560" s="5" t="e">
        <f t="shared" si="117"/>
        <v>#DIV/0!</v>
      </c>
      <c r="R560" s="5" t="e">
        <f t="shared" si="117"/>
        <v>#DIV/0!</v>
      </c>
      <c r="S560" s="5" t="e">
        <f t="shared" si="116"/>
        <v>#DIV/0!</v>
      </c>
      <c r="T560" s="5" t="e">
        <f t="shared" si="116"/>
        <v>#DIV/0!</v>
      </c>
      <c r="U560" s="5" t="e">
        <f t="shared" si="116"/>
        <v>#DIV/0!</v>
      </c>
      <c r="V560" s="5" t="e">
        <f t="shared" si="115"/>
        <v>#DIV/0!</v>
      </c>
      <c r="W560" s="5" t="e">
        <f t="shared" si="115"/>
        <v>#DIV/0!</v>
      </c>
      <c r="X560" s="5" t="e">
        <f t="shared" si="115"/>
        <v>#DIV/0!</v>
      </c>
      <c r="Y560" s="5" t="e">
        <f t="shared" si="118"/>
        <v>#DIV/0!</v>
      </c>
      <c r="Z560" s="5" t="e">
        <f t="shared" si="119"/>
        <v>#DIV/0!</v>
      </c>
      <c r="AA560" s="5" t="e">
        <f t="shared" si="119"/>
        <v>#DIV/0!</v>
      </c>
      <c r="AM560" s="6"/>
      <c r="AN560" s="6"/>
    </row>
    <row r="561" spans="2:40" s="5" customFormat="1" ht="20.100000000000001" hidden="1" customHeight="1">
      <c r="B561" s="23" t="s">
        <v>32</v>
      </c>
      <c r="C561" s="24">
        <f>3.14/180*C560</f>
        <v>0</v>
      </c>
      <c r="D561" s="24">
        <v>63</v>
      </c>
      <c r="E561" s="25"/>
      <c r="F561" s="25"/>
      <c r="G561" s="25"/>
      <c r="H561" s="25"/>
      <c r="I561" s="25"/>
      <c r="J561" s="25"/>
      <c r="K561" s="25">
        <f>(3.14/180)*K560</f>
        <v>1.0990000000000002</v>
      </c>
      <c r="L561" s="14"/>
      <c r="M561" s="14" t="e">
        <f t="shared" si="113"/>
        <v>#DIV/0!</v>
      </c>
      <c r="N561" s="49"/>
      <c r="O561" s="238" t="e">
        <f t="shared" si="114"/>
        <v>#DIV/0!</v>
      </c>
      <c r="P561" s="5" t="e">
        <f t="shared" si="117"/>
        <v>#DIV/0!</v>
      </c>
      <c r="Q561" s="5" t="e">
        <f t="shared" si="117"/>
        <v>#DIV/0!</v>
      </c>
      <c r="R561" s="5" t="e">
        <f t="shared" si="117"/>
        <v>#DIV/0!</v>
      </c>
      <c r="S561" s="5" t="e">
        <f t="shared" si="116"/>
        <v>#DIV/0!</v>
      </c>
      <c r="T561" s="5" t="e">
        <f t="shared" si="116"/>
        <v>#DIV/0!</v>
      </c>
      <c r="U561" s="5" t="e">
        <f t="shared" si="116"/>
        <v>#DIV/0!</v>
      </c>
      <c r="V561" s="5" t="e">
        <f t="shared" si="115"/>
        <v>#DIV/0!</v>
      </c>
      <c r="W561" s="5" t="e">
        <f t="shared" si="115"/>
        <v>#DIV/0!</v>
      </c>
      <c r="X561" s="5" t="e">
        <f t="shared" si="115"/>
        <v>#DIV/0!</v>
      </c>
      <c r="Y561" s="5" t="e">
        <f t="shared" si="118"/>
        <v>#DIV/0!</v>
      </c>
      <c r="Z561" s="5" t="e">
        <f t="shared" si="119"/>
        <v>#DIV/0!</v>
      </c>
      <c r="AA561" s="5" t="e">
        <f t="shared" si="119"/>
        <v>#DIV/0!</v>
      </c>
      <c r="AM561" s="6"/>
      <c r="AN561" s="6"/>
    </row>
    <row r="562" spans="2:40" s="5" customFormat="1" ht="20.100000000000001" hidden="1" customHeight="1">
      <c r="B562" s="22" t="str">
        <f>+$B$13</f>
        <v xml:space="preserve"> Β' ΠΛΑΝΗΤΗΣ</v>
      </c>
      <c r="C562" s="15">
        <f>+$C$13</f>
        <v>0</v>
      </c>
      <c r="D562" s="13">
        <f>+D557+1</f>
        <v>63</v>
      </c>
      <c r="E562" s="15">
        <f>+(H562+I562)/2</f>
        <v>0</v>
      </c>
      <c r="F562" s="15">
        <f>+SQRT(E562*E562-G562*G562)</f>
        <v>0</v>
      </c>
      <c r="G562" s="15">
        <f>+(-H562+I562)/2</f>
        <v>0</v>
      </c>
      <c r="H562" s="15">
        <f>+$J$42</f>
        <v>0</v>
      </c>
      <c r="I562" s="15">
        <f>+$J$41</f>
        <v>0</v>
      </c>
      <c r="J562" s="15">
        <f>+$D$24</f>
        <v>0</v>
      </c>
      <c r="K562" s="15">
        <f>+ABS( C562-D562)</f>
        <v>63</v>
      </c>
      <c r="L562" s="15" t="e">
        <f>+F562*F562/E562/( 1- J562*COS(K563))</f>
        <v>#DIV/0!</v>
      </c>
      <c r="M562" s="14" t="e">
        <f t="shared" si="113"/>
        <v>#DIV/0!</v>
      </c>
      <c r="N562" s="49"/>
      <c r="O562" s="238">
        <f t="shared" si="114"/>
        <v>0</v>
      </c>
      <c r="P562" s="5" t="e">
        <f t="shared" si="117"/>
        <v>#DIV/0!</v>
      </c>
      <c r="Q562" s="5" t="e">
        <f t="shared" si="117"/>
        <v>#DIV/0!</v>
      </c>
      <c r="R562" s="5" t="e">
        <f t="shared" si="117"/>
        <v>#DIV/0!</v>
      </c>
      <c r="S562" s="5" t="e">
        <f t="shared" si="116"/>
        <v>#DIV/0!</v>
      </c>
      <c r="T562" s="5" t="e">
        <f t="shared" si="116"/>
        <v>#DIV/0!</v>
      </c>
      <c r="U562" s="5" t="e">
        <f t="shared" si="116"/>
        <v>#DIV/0!</v>
      </c>
      <c r="V562" s="5" t="e">
        <f t="shared" si="115"/>
        <v>#DIV/0!</v>
      </c>
      <c r="W562" s="5" t="e">
        <f t="shared" si="115"/>
        <v>#DIV/0!</v>
      </c>
      <c r="X562" s="5" t="e">
        <f t="shared" si="115"/>
        <v>#DIV/0!</v>
      </c>
      <c r="Y562" s="5" t="e">
        <f t="shared" si="118"/>
        <v>#DIV/0!</v>
      </c>
      <c r="Z562" s="5" t="e">
        <f t="shared" si="119"/>
        <v>#DIV/0!</v>
      </c>
      <c r="AA562" s="5" t="e">
        <f t="shared" si="119"/>
        <v>#DIV/0!</v>
      </c>
      <c r="AM562" s="6"/>
      <c r="AN562" s="6"/>
    </row>
    <row r="563" spans="2:40" s="5" customFormat="1" ht="20.100000000000001" hidden="1" customHeight="1">
      <c r="B563" s="26"/>
      <c r="C563" s="27">
        <f>3.14/180*C562</f>
        <v>0</v>
      </c>
      <c r="D563" s="27">
        <f>3.14/180*D562</f>
        <v>1.0990000000000002</v>
      </c>
      <c r="E563" s="28"/>
      <c r="F563" s="28"/>
      <c r="G563" s="28"/>
      <c r="H563" s="28"/>
      <c r="I563" s="28"/>
      <c r="J563" s="28"/>
      <c r="K563" s="28">
        <f>(3.14/180)*K562</f>
        <v>1.0990000000000002</v>
      </c>
      <c r="L563" s="14"/>
      <c r="M563" s="14" t="e">
        <f t="shared" si="113"/>
        <v>#DIV/0!</v>
      </c>
      <c r="N563" s="49"/>
      <c r="O563" s="238"/>
      <c r="P563" s="5" t="e">
        <f t="shared" si="117"/>
        <v>#DIV/0!</v>
      </c>
      <c r="Q563" s="5" t="e">
        <f t="shared" si="117"/>
        <v>#DIV/0!</v>
      </c>
      <c r="R563" s="5" t="e">
        <f t="shared" si="117"/>
        <v>#DIV/0!</v>
      </c>
      <c r="S563" s="5" t="e">
        <f t="shared" si="116"/>
        <v>#DIV/0!</v>
      </c>
      <c r="T563" s="5" t="e">
        <f t="shared" si="116"/>
        <v>#DIV/0!</v>
      </c>
      <c r="U563" s="5" t="e">
        <f t="shared" si="116"/>
        <v>#DIV/0!</v>
      </c>
      <c r="V563" s="5" t="e">
        <f t="shared" si="115"/>
        <v>#DIV/0!</v>
      </c>
      <c r="W563" s="5" t="e">
        <f t="shared" si="115"/>
        <v>#DIV/0!</v>
      </c>
      <c r="X563" s="5" t="e">
        <f t="shared" si="115"/>
        <v>#DIV/0!</v>
      </c>
      <c r="Y563" s="5" t="e">
        <f t="shared" si="118"/>
        <v>#DIV/0!</v>
      </c>
      <c r="Z563" s="5" t="e">
        <f t="shared" si="119"/>
        <v>#DIV/0!</v>
      </c>
      <c r="AA563" s="5" t="e">
        <f t="shared" si="119"/>
        <v>#DIV/0!</v>
      </c>
      <c r="AM563" s="6"/>
      <c r="AN563" s="6"/>
    </row>
    <row r="564" spans="2:40" s="5" customFormat="1" ht="20.100000000000001" hidden="1" customHeight="1">
      <c r="B564" s="15"/>
      <c r="C564" s="13"/>
      <c r="D564" s="13"/>
      <c r="E564" s="13"/>
      <c r="F564" s="13"/>
      <c r="G564" s="13"/>
      <c r="H564" s="13"/>
      <c r="I564" s="13"/>
      <c r="J564" s="13"/>
      <c r="K564" s="15"/>
      <c r="L564" s="14"/>
      <c r="M564" s="14" t="e">
        <f t="shared" si="113"/>
        <v>#DIV/0!</v>
      </c>
      <c r="N564" s="49"/>
      <c r="O564" s="238"/>
      <c r="P564" s="5" t="e">
        <f t="shared" si="117"/>
        <v>#DIV/0!</v>
      </c>
      <c r="Q564" s="5" t="e">
        <f t="shared" si="117"/>
        <v>#DIV/0!</v>
      </c>
      <c r="R564" s="5" t="e">
        <f t="shared" si="117"/>
        <v>#DIV/0!</v>
      </c>
      <c r="S564" s="5" t="e">
        <f t="shared" si="116"/>
        <v>#DIV/0!</v>
      </c>
      <c r="T564" s="5" t="e">
        <f t="shared" si="116"/>
        <v>#DIV/0!</v>
      </c>
      <c r="U564" s="5" t="e">
        <f t="shared" si="116"/>
        <v>#DIV/0!</v>
      </c>
      <c r="V564" s="5" t="e">
        <f t="shared" si="115"/>
        <v>#DIV/0!</v>
      </c>
      <c r="W564" s="5" t="e">
        <f t="shared" si="115"/>
        <v>#DIV/0!</v>
      </c>
      <c r="X564" s="5" t="e">
        <f t="shared" si="115"/>
        <v>#DIV/0!</v>
      </c>
      <c r="Y564" s="5" t="e">
        <f t="shared" si="118"/>
        <v>#DIV/0!</v>
      </c>
      <c r="Z564" s="5" t="e">
        <f t="shared" si="119"/>
        <v>#DIV/0!</v>
      </c>
      <c r="AA564" s="5" t="e">
        <f t="shared" si="119"/>
        <v>#DIV/0!</v>
      </c>
      <c r="AM564" s="6"/>
      <c r="AN564" s="6"/>
    </row>
    <row r="565" spans="2:40" s="5" customFormat="1" ht="20.100000000000001" hidden="1" customHeight="1">
      <c r="B565" s="22" t="str">
        <f>+$B$11</f>
        <v xml:space="preserve"> Α' ΠΛΑΝΗΤΗΣ</v>
      </c>
      <c r="C565" s="15">
        <f>+$C$11</f>
        <v>0</v>
      </c>
      <c r="D565" s="13">
        <f>+D560+1</f>
        <v>64</v>
      </c>
      <c r="E565" s="15">
        <f>+(H565+I565)/2</f>
        <v>0</v>
      </c>
      <c r="F565" s="15">
        <f>+SQRT(E565*E565-G565*G565)</f>
        <v>0</v>
      </c>
      <c r="G565" s="15">
        <f>+(-H565+I565)/2</f>
        <v>0</v>
      </c>
      <c r="H565" s="15">
        <f>+$J$40</f>
        <v>0</v>
      </c>
      <c r="I565" s="15">
        <f>+$J$39</f>
        <v>0</v>
      </c>
      <c r="J565" s="15">
        <f>+$D$22</f>
        <v>0</v>
      </c>
      <c r="K565" s="15">
        <f>+ABS( C565-D565)</f>
        <v>64</v>
      </c>
      <c r="L565" s="15" t="e">
        <f>(+F565*F565/E565)/( 1- J565*COS(K566))</f>
        <v>#DIV/0!</v>
      </c>
      <c r="M565" s="14" t="e">
        <f t="shared" si="113"/>
        <v>#DIV/0!</v>
      </c>
      <c r="N565" s="49"/>
      <c r="O565" s="238">
        <f t="shared" si="114"/>
        <v>0</v>
      </c>
      <c r="P565" s="5" t="e">
        <f t="shared" si="117"/>
        <v>#DIV/0!</v>
      </c>
      <c r="Q565" s="5" t="e">
        <f t="shared" si="117"/>
        <v>#DIV/0!</v>
      </c>
      <c r="R565" s="5" t="e">
        <f t="shared" si="117"/>
        <v>#DIV/0!</v>
      </c>
      <c r="S565" s="5" t="e">
        <f t="shared" si="116"/>
        <v>#DIV/0!</v>
      </c>
      <c r="T565" s="5" t="e">
        <f t="shared" si="116"/>
        <v>#DIV/0!</v>
      </c>
      <c r="U565" s="5" t="e">
        <f t="shared" si="116"/>
        <v>#DIV/0!</v>
      </c>
      <c r="V565" s="5" t="e">
        <f t="shared" si="115"/>
        <v>#DIV/0!</v>
      </c>
      <c r="W565" s="5" t="e">
        <f t="shared" si="115"/>
        <v>#DIV/0!</v>
      </c>
      <c r="X565" s="5" t="e">
        <f t="shared" si="115"/>
        <v>#DIV/0!</v>
      </c>
      <c r="Y565" s="5" t="e">
        <f t="shared" si="118"/>
        <v>#DIV/0!</v>
      </c>
      <c r="Z565" s="5" t="e">
        <f t="shared" si="119"/>
        <v>#DIV/0!</v>
      </c>
      <c r="AA565" s="5" t="e">
        <f t="shared" si="119"/>
        <v>#DIV/0!</v>
      </c>
      <c r="AM565" s="6"/>
      <c r="AN565" s="6"/>
    </row>
    <row r="566" spans="2:40" s="5" customFormat="1" ht="20.100000000000001" hidden="1" customHeight="1">
      <c r="B566" s="23" t="s">
        <v>32</v>
      </c>
      <c r="C566" s="24">
        <f>3.14/180*C565</f>
        <v>0</v>
      </c>
      <c r="D566" s="24">
        <v>64</v>
      </c>
      <c r="E566" s="25"/>
      <c r="F566" s="25"/>
      <c r="G566" s="25"/>
      <c r="H566" s="25"/>
      <c r="I566" s="25"/>
      <c r="J566" s="25"/>
      <c r="K566" s="25">
        <f>(3.14/180)*K565</f>
        <v>1.1164444444444446</v>
      </c>
      <c r="L566" s="14"/>
      <c r="M566" s="14" t="e">
        <f t="shared" si="113"/>
        <v>#DIV/0!</v>
      </c>
      <c r="N566" s="49"/>
      <c r="O566" s="238" t="e">
        <f t="shared" si="114"/>
        <v>#DIV/0!</v>
      </c>
      <c r="P566" s="5" t="e">
        <f t="shared" si="117"/>
        <v>#DIV/0!</v>
      </c>
      <c r="Q566" s="5" t="e">
        <f t="shared" si="117"/>
        <v>#DIV/0!</v>
      </c>
      <c r="R566" s="5" t="e">
        <f t="shared" si="117"/>
        <v>#DIV/0!</v>
      </c>
      <c r="S566" s="5" t="e">
        <f t="shared" si="116"/>
        <v>#DIV/0!</v>
      </c>
      <c r="T566" s="5" t="e">
        <f t="shared" si="116"/>
        <v>#DIV/0!</v>
      </c>
      <c r="U566" s="5" t="e">
        <f t="shared" si="116"/>
        <v>#DIV/0!</v>
      </c>
      <c r="V566" s="5" t="e">
        <f t="shared" si="115"/>
        <v>#DIV/0!</v>
      </c>
      <c r="W566" s="5" t="e">
        <f t="shared" si="115"/>
        <v>#DIV/0!</v>
      </c>
      <c r="X566" s="5" t="e">
        <f t="shared" si="115"/>
        <v>#DIV/0!</v>
      </c>
      <c r="Y566" s="5" t="e">
        <f t="shared" si="118"/>
        <v>#DIV/0!</v>
      </c>
      <c r="Z566" s="5" t="e">
        <f t="shared" si="119"/>
        <v>#DIV/0!</v>
      </c>
      <c r="AA566" s="5" t="e">
        <f t="shared" si="119"/>
        <v>#DIV/0!</v>
      </c>
      <c r="AM566" s="6"/>
      <c r="AN566" s="6"/>
    </row>
    <row r="567" spans="2:40" s="5" customFormat="1" ht="20.100000000000001" hidden="1" customHeight="1">
      <c r="B567" s="22" t="str">
        <f>+$B$13</f>
        <v xml:space="preserve"> Β' ΠΛΑΝΗΤΗΣ</v>
      </c>
      <c r="C567" s="15">
        <f>+$C$13</f>
        <v>0</v>
      </c>
      <c r="D567" s="13">
        <f>+D562+1</f>
        <v>64</v>
      </c>
      <c r="E567" s="15">
        <f>+(H567+I567)/2</f>
        <v>0</v>
      </c>
      <c r="F567" s="15">
        <f>+SQRT(E567*E567-G567*G567)</f>
        <v>0</v>
      </c>
      <c r="G567" s="15">
        <f>+(-H567+I567)/2</f>
        <v>0</v>
      </c>
      <c r="H567" s="15">
        <f>+$J$42</f>
        <v>0</v>
      </c>
      <c r="I567" s="15">
        <f>+$J$41</f>
        <v>0</v>
      </c>
      <c r="J567" s="15">
        <f>+$D$24</f>
        <v>0</v>
      </c>
      <c r="K567" s="15">
        <f>+ABS( C567-D567)</f>
        <v>64</v>
      </c>
      <c r="L567" s="15" t="e">
        <f>+F567*F567/E567/( 1- J567*COS(K568))</f>
        <v>#DIV/0!</v>
      </c>
      <c r="M567" s="14" t="e">
        <f t="shared" ref="M567:M630" si="120">IF(O567=$O$2051,$D566,0)</f>
        <v>#DIV/0!</v>
      </c>
      <c r="N567" s="49"/>
      <c r="O567" s="238">
        <f t="shared" ref="O567:O630" si="121">+ABS(L566-L568)</f>
        <v>0</v>
      </c>
      <c r="P567" s="5" t="e">
        <f t="shared" si="117"/>
        <v>#DIV/0!</v>
      </c>
      <c r="Q567" s="5" t="e">
        <f t="shared" si="117"/>
        <v>#DIV/0!</v>
      </c>
      <c r="R567" s="5" t="e">
        <f t="shared" si="117"/>
        <v>#DIV/0!</v>
      </c>
      <c r="S567" s="5" t="e">
        <f t="shared" si="116"/>
        <v>#DIV/0!</v>
      </c>
      <c r="T567" s="5" t="e">
        <f t="shared" si="116"/>
        <v>#DIV/0!</v>
      </c>
      <c r="U567" s="5" t="e">
        <f t="shared" si="116"/>
        <v>#DIV/0!</v>
      </c>
      <c r="V567" s="5" t="e">
        <f t="shared" si="115"/>
        <v>#DIV/0!</v>
      </c>
      <c r="W567" s="5" t="e">
        <f t="shared" si="115"/>
        <v>#DIV/0!</v>
      </c>
      <c r="X567" s="5" t="e">
        <f t="shared" si="115"/>
        <v>#DIV/0!</v>
      </c>
      <c r="Y567" s="5" t="e">
        <f t="shared" si="118"/>
        <v>#DIV/0!</v>
      </c>
      <c r="Z567" s="5" t="e">
        <f t="shared" si="119"/>
        <v>#DIV/0!</v>
      </c>
      <c r="AA567" s="5" t="e">
        <f t="shared" si="119"/>
        <v>#DIV/0!</v>
      </c>
      <c r="AM567" s="6"/>
      <c r="AN567" s="6"/>
    </row>
    <row r="568" spans="2:40" s="5" customFormat="1" ht="20.100000000000001" hidden="1" customHeight="1">
      <c r="B568" s="26"/>
      <c r="C568" s="27">
        <f>3.14/180*C567</f>
        <v>0</v>
      </c>
      <c r="D568" s="27">
        <f>3.14/180*D567</f>
        <v>1.1164444444444446</v>
      </c>
      <c r="E568" s="28"/>
      <c r="F568" s="28"/>
      <c r="G568" s="28"/>
      <c r="H568" s="28"/>
      <c r="I568" s="28"/>
      <c r="J568" s="28"/>
      <c r="K568" s="28">
        <f>(3.14/180)*K567</f>
        <v>1.1164444444444446</v>
      </c>
      <c r="L568" s="14"/>
      <c r="M568" s="14" t="e">
        <f t="shared" si="120"/>
        <v>#DIV/0!</v>
      </c>
      <c r="N568" s="49"/>
      <c r="O568" s="238"/>
      <c r="P568" s="5" t="e">
        <f t="shared" si="117"/>
        <v>#DIV/0!</v>
      </c>
      <c r="Q568" s="5" t="e">
        <f t="shared" si="117"/>
        <v>#DIV/0!</v>
      </c>
      <c r="R568" s="5" t="e">
        <f t="shared" si="117"/>
        <v>#DIV/0!</v>
      </c>
      <c r="S568" s="5" t="e">
        <f t="shared" si="116"/>
        <v>#DIV/0!</v>
      </c>
      <c r="T568" s="5" t="e">
        <f t="shared" si="116"/>
        <v>#DIV/0!</v>
      </c>
      <c r="U568" s="5" t="e">
        <f t="shared" si="116"/>
        <v>#DIV/0!</v>
      </c>
      <c r="V568" s="5" t="e">
        <f t="shared" si="115"/>
        <v>#DIV/0!</v>
      </c>
      <c r="W568" s="5" t="e">
        <f t="shared" si="115"/>
        <v>#DIV/0!</v>
      </c>
      <c r="X568" s="5" t="e">
        <f t="shared" si="115"/>
        <v>#DIV/0!</v>
      </c>
      <c r="Y568" s="5" t="e">
        <f t="shared" si="118"/>
        <v>#DIV/0!</v>
      </c>
      <c r="Z568" s="5" t="e">
        <f t="shared" si="119"/>
        <v>#DIV/0!</v>
      </c>
      <c r="AA568" s="5" t="e">
        <f t="shared" si="119"/>
        <v>#DIV/0!</v>
      </c>
      <c r="AM568" s="6"/>
      <c r="AN568" s="6"/>
    </row>
    <row r="569" spans="2:40" s="5" customFormat="1" ht="20.100000000000001" hidden="1" customHeight="1">
      <c r="B569" s="15"/>
      <c r="C569" s="13"/>
      <c r="D569" s="13"/>
      <c r="E569" s="13"/>
      <c r="F569" s="13"/>
      <c r="G569" s="13"/>
      <c r="H569" s="13"/>
      <c r="I569" s="13"/>
      <c r="J569" s="13"/>
      <c r="K569" s="15"/>
      <c r="L569" s="14"/>
      <c r="M569" s="14" t="e">
        <f t="shared" si="120"/>
        <v>#DIV/0!</v>
      </c>
      <c r="N569" s="49"/>
      <c r="O569" s="238"/>
      <c r="P569" s="5" t="e">
        <f t="shared" si="117"/>
        <v>#DIV/0!</v>
      </c>
      <c r="Q569" s="5" t="e">
        <f t="shared" si="117"/>
        <v>#DIV/0!</v>
      </c>
      <c r="R569" s="5" t="e">
        <f t="shared" si="117"/>
        <v>#DIV/0!</v>
      </c>
      <c r="S569" s="5" t="e">
        <f t="shared" si="116"/>
        <v>#DIV/0!</v>
      </c>
      <c r="T569" s="5" t="e">
        <f t="shared" si="116"/>
        <v>#DIV/0!</v>
      </c>
      <c r="U569" s="5" t="e">
        <f t="shared" si="116"/>
        <v>#DIV/0!</v>
      </c>
      <c r="V569" s="5" t="e">
        <f t="shared" si="115"/>
        <v>#DIV/0!</v>
      </c>
      <c r="W569" s="5" t="e">
        <f t="shared" si="115"/>
        <v>#DIV/0!</v>
      </c>
      <c r="X569" s="5" t="e">
        <f t="shared" si="115"/>
        <v>#DIV/0!</v>
      </c>
      <c r="Y569" s="5" t="e">
        <f t="shared" si="118"/>
        <v>#DIV/0!</v>
      </c>
      <c r="Z569" s="5" t="e">
        <f t="shared" si="119"/>
        <v>#DIV/0!</v>
      </c>
      <c r="AA569" s="5" t="e">
        <f t="shared" si="119"/>
        <v>#DIV/0!</v>
      </c>
      <c r="AM569" s="6"/>
      <c r="AN569" s="6"/>
    </row>
    <row r="570" spans="2:40" s="5" customFormat="1" ht="20.100000000000001" hidden="1" customHeight="1">
      <c r="B570" s="22" t="str">
        <f>+$B$11</f>
        <v xml:space="preserve"> Α' ΠΛΑΝΗΤΗΣ</v>
      </c>
      <c r="C570" s="15">
        <f>+$C$11</f>
        <v>0</v>
      </c>
      <c r="D570" s="13">
        <f>+D565+1</f>
        <v>65</v>
      </c>
      <c r="E570" s="15">
        <f>+(H570+I570)/2</f>
        <v>0</v>
      </c>
      <c r="F570" s="15">
        <f>+SQRT(E570*E570-G570*G570)</f>
        <v>0</v>
      </c>
      <c r="G570" s="15">
        <f>+(-H570+I570)/2</f>
        <v>0</v>
      </c>
      <c r="H570" s="15">
        <f>+$J$40</f>
        <v>0</v>
      </c>
      <c r="I570" s="15">
        <f>+$J$39</f>
        <v>0</v>
      </c>
      <c r="J570" s="15">
        <f>+$D$22</f>
        <v>0</v>
      </c>
      <c r="K570" s="15">
        <f>+ABS( C570-D570)</f>
        <v>65</v>
      </c>
      <c r="L570" s="15" t="e">
        <f>(+F570*F570/E570)/( 1- J570*COS(K571))</f>
        <v>#DIV/0!</v>
      </c>
      <c r="M570" s="14" t="e">
        <f t="shared" si="120"/>
        <v>#DIV/0!</v>
      </c>
      <c r="N570" s="49"/>
      <c r="O570" s="238">
        <f t="shared" si="121"/>
        <v>0</v>
      </c>
      <c r="P570" s="5" t="e">
        <f t="shared" si="117"/>
        <v>#DIV/0!</v>
      </c>
      <c r="Q570" s="5" t="e">
        <f t="shared" si="117"/>
        <v>#DIV/0!</v>
      </c>
      <c r="R570" s="5" t="e">
        <f t="shared" si="117"/>
        <v>#DIV/0!</v>
      </c>
      <c r="S570" s="5" t="e">
        <f t="shared" si="116"/>
        <v>#DIV/0!</v>
      </c>
      <c r="T570" s="5" t="e">
        <f t="shared" si="116"/>
        <v>#DIV/0!</v>
      </c>
      <c r="U570" s="5" t="e">
        <f t="shared" si="116"/>
        <v>#DIV/0!</v>
      </c>
      <c r="V570" s="5" t="e">
        <f t="shared" si="115"/>
        <v>#DIV/0!</v>
      </c>
      <c r="W570" s="5" t="e">
        <f t="shared" si="115"/>
        <v>#DIV/0!</v>
      </c>
      <c r="X570" s="5" t="e">
        <f t="shared" si="115"/>
        <v>#DIV/0!</v>
      </c>
      <c r="Y570" s="5" t="e">
        <f t="shared" si="118"/>
        <v>#DIV/0!</v>
      </c>
      <c r="Z570" s="5" t="e">
        <f t="shared" si="119"/>
        <v>#DIV/0!</v>
      </c>
      <c r="AA570" s="5" t="e">
        <f t="shared" si="119"/>
        <v>#DIV/0!</v>
      </c>
      <c r="AM570" s="6"/>
      <c r="AN570" s="6"/>
    </row>
    <row r="571" spans="2:40" s="5" customFormat="1" ht="20.100000000000001" hidden="1" customHeight="1">
      <c r="B571" s="23" t="s">
        <v>32</v>
      </c>
      <c r="C571" s="24">
        <f>3.14/180*C570</f>
        <v>0</v>
      </c>
      <c r="D571" s="24">
        <v>65</v>
      </c>
      <c r="E571" s="25"/>
      <c r="F571" s="25"/>
      <c r="G571" s="25"/>
      <c r="H571" s="25"/>
      <c r="I571" s="25"/>
      <c r="J571" s="25"/>
      <c r="K571" s="25">
        <f>(3.14/180)*K570</f>
        <v>1.1338888888888889</v>
      </c>
      <c r="L571" s="14"/>
      <c r="M571" s="14" t="e">
        <f t="shared" si="120"/>
        <v>#DIV/0!</v>
      </c>
      <c r="N571" s="49"/>
      <c r="O571" s="238" t="e">
        <f t="shared" si="121"/>
        <v>#DIV/0!</v>
      </c>
      <c r="P571" s="5" t="e">
        <f t="shared" si="117"/>
        <v>#DIV/0!</v>
      </c>
      <c r="Q571" s="5" t="e">
        <f t="shared" si="117"/>
        <v>#DIV/0!</v>
      </c>
      <c r="R571" s="5" t="e">
        <f t="shared" si="117"/>
        <v>#DIV/0!</v>
      </c>
      <c r="S571" s="5" t="e">
        <f t="shared" si="116"/>
        <v>#DIV/0!</v>
      </c>
      <c r="T571" s="5" t="e">
        <f t="shared" si="116"/>
        <v>#DIV/0!</v>
      </c>
      <c r="U571" s="5" t="e">
        <f t="shared" si="116"/>
        <v>#DIV/0!</v>
      </c>
      <c r="V571" s="5" t="e">
        <f t="shared" si="115"/>
        <v>#DIV/0!</v>
      </c>
      <c r="W571" s="5" t="e">
        <f t="shared" si="115"/>
        <v>#DIV/0!</v>
      </c>
      <c r="X571" s="5" t="e">
        <f t="shared" si="115"/>
        <v>#DIV/0!</v>
      </c>
      <c r="Y571" s="5" t="e">
        <f t="shared" si="118"/>
        <v>#DIV/0!</v>
      </c>
      <c r="Z571" s="5" t="e">
        <f t="shared" si="119"/>
        <v>#DIV/0!</v>
      </c>
      <c r="AA571" s="5" t="e">
        <f t="shared" si="119"/>
        <v>#DIV/0!</v>
      </c>
      <c r="AM571" s="6"/>
      <c r="AN571" s="6"/>
    </row>
    <row r="572" spans="2:40" s="5" customFormat="1" ht="20.100000000000001" hidden="1" customHeight="1">
      <c r="B572" s="22" t="str">
        <f>+$B$13</f>
        <v xml:space="preserve"> Β' ΠΛΑΝΗΤΗΣ</v>
      </c>
      <c r="C572" s="15">
        <f>+$C$13</f>
        <v>0</v>
      </c>
      <c r="D572" s="13">
        <f>+D567+1</f>
        <v>65</v>
      </c>
      <c r="E572" s="15">
        <f>+(H572+I572)/2</f>
        <v>0</v>
      </c>
      <c r="F572" s="15">
        <f>+SQRT(E572*E572-G572*G572)</f>
        <v>0</v>
      </c>
      <c r="G572" s="15">
        <f>+(-H572+I572)/2</f>
        <v>0</v>
      </c>
      <c r="H572" s="15">
        <f>+$J$42</f>
        <v>0</v>
      </c>
      <c r="I572" s="15">
        <f>+$J$41</f>
        <v>0</v>
      </c>
      <c r="J572" s="15">
        <f>+$D$24</f>
        <v>0</v>
      </c>
      <c r="K572" s="15">
        <f>+ABS( C572-D572)</f>
        <v>65</v>
      </c>
      <c r="L572" s="15" t="e">
        <f>+F572*F572/E572/( 1- J572*COS(K573))</f>
        <v>#DIV/0!</v>
      </c>
      <c r="M572" s="14" t="e">
        <f t="shared" si="120"/>
        <v>#DIV/0!</v>
      </c>
      <c r="N572" s="49"/>
      <c r="O572" s="238">
        <f t="shared" si="121"/>
        <v>0</v>
      </c>
      <c r="P572" s="5" t="e">
        <f t="shared" si="117"/>
        <v>#DIV/0!</v>
      </c>
      <c r="Q572" s="5" t="e">
        <f t="shared" si="117"/>
        <v>#DIV/0!</v>
      </c>
      <c r="R572" s="5" t="e">
        <f t="shared" si="117"/>
        <v>#DIV/0!</v>
      </c>
      <c r="S572" s="5" t="e">
        <f t="shared" si="116"/>
        <v>#DIV/0!</v>
      </c>
      <c r="T572" s="5" t="e">
        <f t="shared" si="116"/>
        <v>#DIV/0!</v>
      </c>
      <c r="U572" s="5" t="e">
        <f t="shared" si="116"/>
        <v>#DIV/0!</v>
      </c>
      <c r="V572" s="5" t="e">
        <f t="shared" si="115"/>
        <v>#DIV/0!</v>
      </c>
      <c r="W572" s="5" t="e">
        <f t="shared" si="115"/>
        <v>#DIV/0!</v>
      </c>
      <c r="X572" s="5" t="e">
        <f t="shared" si="115"/>
        <v>#DIV/0!</v>
      </c>
      <c r="Y572" s="5" t="e">
        <f t="shared" si="118"/>
        <v>#DIV/0!</v>
      </c>
      <c r="Z572" s="5" t="e">
        <f t="shared" si="119"/>
        <v>#DIV/0!</v>
      </c>
      <c r="AA572" s="5" t="e">
        <f t="shared" si="119"/>
        <v>#DIV/0!</v>
      </c>
      <c r="AM572" s="6"/>
      <c r="AN572" s="6"/>
    </row>
    <row r="573" spans="2:40" s="5" customFormat="1" ht="20.100000000000001" hidden="1" customHeight="1">
      <c r="B573" s="26"/>
      <c r="C573" s="27">
        <f>3.14/180*C572</f>
        <v>0</v>
      </c>
      <c r="D573" s="27">
        <f>3.14/180*D572</f>
        <v>1.1338888888888889</v>
      </c>
      <c r="E573" s="28"/>
      <c r="F573" s="28"/>
      <c r="G573" s="28"/>
      <c r="H573" s="28"/>
      <c r="I573" s="28"/>
      <c r="J573" s="28"/>
      <c r="K573" s="28">
        <f>(3.14/180)*K572</f>
        <v>1.1338888888888889</v>
      </c>
      <c r="L573" s="14"/>
      <c r="M573" s="14" t="e">
        <f t="shared" si="120"/>
        <v>#DIV/0!</v>
      </c>
      <c r="N573" s="49"/>
      <c r="O573" s="238"/>
      <c r="P573" s="5" t="e">
        <f t="shared" si="117"/>
        <v>#DIV/0!</v>
      </c>
      <c r="Q573" s="5" t="e">
        <f t="shared" si="117"/>
        <v>#DIV/0!</v>
      </c>
      <c r="R573" s="5" t="e">
        <f t="shared" si="117"/>
        <v>#DIV/0!</v>
      </c>
      <c r="S573" s="5" t="e">
        <f t="shared" si="116"/>
        <v>#DIV/0!</v>
      </c>
      <c r="T573" s="5" t="e">
        <f t="shared" si="116"/>
        <v>#DIV/0!</v>
      </c>
      <c r="U573" s="5" t="e">
        <f t="shared" si="116"/>
        <v>#DIV/0!</v>
      </c>
      <c r="V573" s="5" t="e">
        <f t="shared" si="115"/>
        <v>#DIV/0!</v>
      </c>
      <c r="W573" s="5" t="e">
        <f t="shared" si="115"/>
        <v>#DIV/0!</v>
      </c>
      <c r="X573" s="5" t="e">
        <f t="shared" si="115"/>
        <v>#DIV/0!</v>
      </c>
      <c r="Y573" s="5" t="e">
        <f t="shared" si="118"/>
        <v>#DIV/0!</v>
      </c>
      <c r="Z573" s="5" t="e">
        <f t="shared" si="119"/>
        <v>#DIV/0!</v>
      </c>
      <c r="AA573" s="5" t="e">
        <f t="shared" si="119"/>
        <v>#DIV/0!</v>
      </c>
      <c r="AM573" s="6"/>
      <c r="AN573" s="6"/>
    </row>
    <row r="574" spans="2:40" s="5" customFormat="1" ht="20.100000000000001" hidden="1" customHeight="1">
      <c r="B574" s="15"/>
      <c r="C574" s="13"/>
      <c r="D574" s="13"/>
      <c r="E574" s="13"/>
      <c r="F574" s="13"/>
      <c r="G574" s="13"/>
      <c r="H574" s="13"/>
      <c r="I574" s="13"/>
      <c r="J574" s="13"/>
      <c r="K574" s="15"/>
      <c r="L574" s="14"/>
      <c r="M574" s="14" t="e">
        <f t="shared" si="120"/>
        <v>#DIV/0!</v>
      </c>
      <c r="N574" s="49"/>
      <c r="O574" s="238"/>
      <c r="P574" s="5" t="e">
        <f t="shared" si="117"/>
        <v>#DIV/0!</v>
      </c>
      <c r="Q574" s="5" t="e">
        <f t="shared" si="117"/>
        <v>#DIV/0!</v>
      </c>
      <c r="R574" s="5" t="e">
        <f t="shared" si="117"/>
        <v>#DIV/0!</v>
      </c>
      <c r="S574" s="5" t="e">
        <f t="shared" si="116"/>
        <v>#DIV/0!</v>
      </c>
      <c r="T574" s="5" t="e">
        <f t="shared" si="116"/>
        <v>#DIV/0!</v>
      </c>
      <c r="U574" s="5" t="e">
        <f t="shared" si="116"/>
        <v>#DIV/0!</v>
      </c>
      <c r="V574" s="5" t="e">
        <f t="shared" si="115"/>
        <v>#DIV/0!</v>
      </c>
      <c r="W574" s="5" t="e">
        <f t="shared" si="115"/>
        <v>#DIV/0!</v>
      </c>
      <c r="X574" s="5" t="e">
        <f t="shared" si="115"/>
        <v>#DIV/0!</v>
      </c>
      <c r="Y574" s="5" t="e">
        <f t="shared" si="118"/>
        <v>#DIV/0!</v>
      </c>
      <c r="Z574" s="5" t="e">
        <f t="shared" si="119"/>
        <v>#DIV/0!</v>
      </c>
      <c r="AA574" s="5" t="e">
        <f t="shared" si="119"/>
        <v>#DIV/0!</v>
      </c>
      <c r="AM574" s="6"/>
      <c r="AN574" s="6"/>
    </row>
    <row r="575" spans="2:40" s="5" customFormat="1" ht="20.100000000000001" hidden="1" customHeight="1">
      <c r="B575" s="22" t="str">
        <f>+$B$11</f>
        <v xml:space="preserve"> Α' ΠΛΑΝΗΤΗΣ</v>
      </c>
      <c r="C575" s="15">
        <f>+$C$11</f>
        <v>0</v>
      </c>
      <c r="D575" s="13">
        <f>+D570+1</f>
        <v>66</v>
      </c>
      <c r="E575" s="15">
        <f>+(H575+I575)/2</f>
        <v>0</v>
      </c>
      <c r="F575" s="15">
        <f>+SQRT(E575*E575-G575*G575)</f>
        <v>0</v>
      </c>
      <c r="G575" s="15">
        <f>+(-H575+I575)/2</f>
        <v>0</v>
      </c>
      <c r="H575" s="15">
        <f>+$J$40</f>
        <v>0</v>
      </c>
      <c r="I575" s="15">
        <f>+$J$39</f>
        <v>0</v>
      </c>
      <c r="J575" s="15">
        <f>+$D$22</f>
        <v>0</v>
      </c>
      <c r="K575" s="15">
        <f>+ABS( C575-D575)</f>
        <v>66</v>
      </c>
      <c r="L575" s="15" t="e">
        <f>(+F575*F575/E575)/( 1- J575*COS(K576))</f>
        <v>#DIV/0!</v>
      </c>
      <c r="M575" s="14" t="e">
        <f t="shared" si="120"/>
        <v>#DIV/0!</v>
      </c>
      <c r="N575" s="49"/>
      <c r="O575" s="238">
        <f t="shared" si="121"/>
        <v>0</v>
      </c>
      <c r="P575" s="5" t="e">
        <f t="shared" si="117"/>
        <v>#DIV/0!</v>
      </c>
      <c r="Q575" s="5" t="e">
        <f t="shared" si="117"/>
        <v>#DIV/0!</v>
      </c>
      <c r="R575" s="5" t="e">
        <f t="shared" si="117"/>
        <v>#DIV/0!</v>
      </c>
      <c r="S575" s="5" t="e">
        <f t="shared" si="116"/>
        <v>#DIV/0!</v>
      </c>
      <c r="T575" s="5" t="e">
        <f t="shared" si="116"/>
        <v>#DIV/0!</v>
      </c>
      <c r="U575" s="5" t="e">
        <f t="shared" si="116"/>
        <v>#DIV/0!</v>
      </c>
      <c r="V575" s="5" t="e">
        <f t="shared" si="115"/>
        <v>#DIV/0!</v>
      </c>
      <c r="W575" s="5" t="e">
        <f t="shared" si="115"/>
        <v>#DIV/0!</v>
      </c>
      <c r="X575" s="5" t="e">
        <f t="shared" si="115"/>
        <v>#DIV/0!</v>
      </c>
      <c r="Y575" s="5" t="e">
        <f t="shared" si="118"/>
        <v>#DIV/0!</v>
      </c>
      <c r="Z575" s="5" t="e">
        <f t="shared" si="119"/>
        <v>#DIV/0!</v>
      </c>
      <c r="AA575" s="5" t="e">
        <f t="shared" si="119"/>
        <v>#DIV/0!</v>
      </c>
      <c r="AM575" s="6"/>
      <c r="AN575" s="6"/>
    </row>
    <row r="576" spans="2:40" s="5" customFormat="1" ht="20.100000000000001" hidden="1" customHeight="1">
      <c r="B576" s="23" t="s">
        <v>32</v>
      </c>
      <c r="C576" s="24">
        <f>3.14/180*C575</f>
        <v>0</v>
      </c>
      <c r="D576" s="24">
        <v>66</v>
      </c>
      <c r="E576" s="25"/>
      <c r="F576" s="25"/>
      <c r="G576" s="25"/>
      <c r="H576" s="25"/>
      <c r="I576" s="25"/>
      <c r="J576" s="25"/>
      <c r="K576" s="25">
        <f>(3.14/180)*K575</f>
        <v>1.1513333333333335</v>
      </c>
      <c r="L576" s="14"/>
      <c r="M576" s="14" t="e">
        <f t="shared" si="120"/>
        <v>#DIV/0!</v>
      </c>
      <c r="N576" s="49"/>
      <c r="O576" s="238" t="e">
        <f t="shared" si="121"/>
        <v>#DIV/0!</v>
      </c>
      <c r="P576" s="5" t="e">
        <f t="shared" si="117"/>
        <v>#DIV/0!</v>
      </c>
      <c r="Q576" s="5" t="e">
        <f t="shared" si="117"/>
        <v>#DIV/0!</v>
      </c>
      <c r="R576" s="5" t="e">
        <f t="shared" si="117"/>
        <v>#DIV/0!</v>
      </c>
      <c r="S576" s="5" t="e">
        <f t="shared" si="116"/>
        <v>#DIV/0!</v>
      </c>
      <c r="T576" s="5" t="e">
        <f t="shared" si="116"/>
        <v>#DIV/0!</v>
      </c>
      <c r="U576" s="5" t="e">
        <f t="shared" si="116"/>
        <v>#DIV/0!</v>
      </c>
      <c r="V576" s="5" t="e">
        <f t="shared" si="115"/>
        <v>#DIV/0!</v>
      </c>
      <c r="W576" s="5" t="e">
        <f t="shared" si="115"/>
        <v>#DIV/0!</v>
      </c>
      <c r="X576" s="5" t="e">
        <f t="shared" si="115"/>
        <v>#DIV/0!</v>
      </c>
      <c r="Y576" s="5" t="e">
        <f t="shared" si="118"/>
        <v>#DIV/0!</v>
      </c>
      <c r="Z576" s="5" t="e">
        <f t="shared" si="119"/>
        <v>#DIV/0!</v>
      </c>
      <c r="AA576" s="5" t="e">
        <f t="shared" si="119"/>
        <v>#DIV/0!</v>
      </c>
      <c r="AM576" s="6"/>
      <c r="AN576" s="6"/>
    </row>
    <row r="577" spans="2:40" s="5" customFormat="1" ht="20.100000000000001" hidden="1" customHeight="1">
      <c r="B577" s="22" t="str">
        <f>+$B$13</f>
        <v xml:space="preserve"> Β' ΠΛΑΝΗΤΗΣ</v>
      </c>
      <c r="C577" s="15">
        <f>+$C$13</f>
        <v>0</v>
      </c>
      <c r="D577" s="13">
        <f>+D572+1</f>
        <v>66</v>
      </c>
      <c r="E577" s="15">
        <f>+(H577+I577)/2</f>
        <v>0</v>
      </c>
      <c r="F577" s="15">
        <f>+SQRT(E577*E577-G577*G577)</f>
        <v>0</v>
      </c>
      <c r="G577" s="15">
        <f>+(-H577+I577)/2</f>
        <v>0</v>
      </c>
      <c r="H577" s="15">
        <f>+$J$42</f>
        <v>0</v>
      </c>
      <c r="I577" s="15">
        <f>+$J$41</f>
        <v>0</v>
      </c>
      <c r="J577" s="15">
        <f>+$D$24</f>
        <v>0</v>
      </c>
      <c r="K577" s="15">
        <f>+ABS( C577-D577)</f>
        <v>66</v>
      </c>
      <c r="L577" s="15" t="e">
        <f>+F577*F577/E577/( 1- J577*COS(K578))</f>
        <v>#DIV/0!</v>
      </c>
      <c r="M577" s="14" t="e">
        <f t="shared" si="120"/>
        <v>#DIV/0!</v>
      </c>
      <c r="N577" s="49"/>
      <c r="O577" s="238">
        <f t="shared" si="121"/>
        <v>0</v>
      </c>
      <c r="P577" s="5" t="e">
        <f t="shared" si="117"/>
        <v>#DIV/0!</v>
      </c>
      <c r="Q577" s="5" t="e">
        <f t="shared" si="117"/>
        <v>#DIV/0!</v>
      </c>
      <c r="R577" s="5" t="e">
        <f t="shared" si="117"/>
        <v>#DIV/0!</v>
      </c>
      <c r="S577" s="5" t="e">
        <f t="shared" si="116"/>
        <v>#DIV/0!</v>
      </c>
      <c r="T577" s="5" t="e">
        <f t="shared" si="116"/>
        <v>#DIV/0!</v>
      </c>
      <c r="U577" s="5" t="e">
        <f t="shared" si="116"/>
        <v>#DIV/0!</v>
      </c>
      <c r="V577" s="5" t="e">
        <f t="shared" si="115"/>
        <v>#DIV/0!</v>
      </c>
      <c r="W577" s="5" t="e">
        <f t="shared" si="115"/>
        <v>#DIV/0!</v>
      </c>
      <c r="X577" s="5" t="e">
        <f t="shared" si="115"/>
        <v>#DIV/0!</v>
      </c>
      <c r="Y577" s="5" t="e">
        <f t="shared" si="118"/>
        <v>#DIV/0!</v>
      </c>
      <c r="Z577" s="5" t="e">
        <f t="shared" si="119"/>
        <v>#DIV/0!</v>
      </c>
      <c r="AA577" s="5" t="e">
        <f t="shared" si="119"/>
        <v>#DIV/0!</v>
      </c>
      <c r="AM577" s="6"/>
      <c r="AN577" s="6"/>
    </row>
    <row r="578" spans="2:40" s="5" customFormat="1" ht="20.100000000000001" hidden="1" customHeight="1">
      <c r="B578" s="26"/>
      <c r="C578" s="27">
        <f>3.14/180*C577</f>
        <v>0</v>
      </c>
      <c r="D578" s="27">
        <f>3.14/180*D577</f>
        <v>1.1513333333333335</v>
      </c>
      <c r="E578" s="28"/>
      <c r="F578" s="28"/>
      <c r="G578" s="28"/>
      <c r="H578" s="28"/>
      <c r="I578" s="28"/>
      <c r="J578" s="28"/>
      <c r="K578" s="28">
        <f>(3.14/180)*K577</f>
        <v>1.1513333333333335</v>
      </c>
      <c r="L578" s="14"/>
      <c r="M578" s="14" t="e">
        <f t="shared" si="120"/>
        <v>#DIV/0!</v>
      </c>
      <c r="N578" s="49"/>
      <c r="O578" s="238"/>
      <c r="P578" s="5" t="e">
        <f t="shared" si="117"/>
        <v>#DIV/0!</v>
      </c>
      <c r="Q578" s="5" t="e">
        <f t="shared" si="117"/>
        <v>#DIV/0!</v>
      </c>
      <c r="R578" s="5" t="e">
        <f t="shared" si="117"/>
        <v>#DIV/0!</v>
      </c>
      <c r="S578" s="5" t="e">
        <f t="shared" si="116"/>
        <v>#DIV/0!</v>
      </c>
      <c r="T578" s="5" t="e">
        <f t="shared" si="116"/>
        <v>#DIV/0!</v>
      </c>
      <c r="U578" s="5" t="e">
        <f t="shared" si="116"/>
        <v>#DIV/0!</v>
      </c>
      <c r="V578" s="5" t="e">
        <f t="shared" si="115"/>
        <v>#DIV/0!</v>
      </c>
      <c r="W578" s="5" t="e">
        <f t="shared" si="115"/>
        <v>#DIV/0!</v>
      </c>
      <c r="X578" s="5" t="e">
        <f t="shared" si="115"/>
        <v>#DIV/0!</v>
      </c>
      <c r="Y578" s="5" t="e">
        <f t="shared" si="118"/>
        <v>#DIV/0!</v>
      </c>
      <c r="Z578" s="5" t="e">
        <f t="shared" si="119"/>
        <v>#DIV/0!</v>
      </c>
      <c r="AA578" s="5" t="e">
        <f t="shared" si="119"/>
        <v>#DIV/0!</v>
      </c>
      <c r="AM578" s="6"/>
      <c r="AN578" s="6"/>
    </row>
    <row r="579" spans="2:40" s="5" customFormat="1" ht="20.100000000000001" hidden="1" customHeight="1">
      <c r="B579" s="15"/>
      <c r="C579" s="13"/>
      <c r="D579" s="13"/>
      <c r="E579" s="13"/>
      <c r="F579" s="13"/>
      <c r="G579" s="13"/>
      <c r="H579" s="13"/>
      <c r="I579" s="13"/>
      <c r="J579" s="13"/>
      <c r="K579" s="15"/>
      <c r="L579" s="14"/>
      <c r="M579" s="14" t="e">
        <f t="shared" si="120"/>
        <v>#DIV/0!</v>
      </c>
      <c r="N579" s="49"/>
      <c r="O579" s="238"/>
      <c r="P579" s="5" t="e">
        <f t="shared" si="117"/>
        <v>#DIV/0!</v>
      </c>
      <c r="Q579" s="5" t="e">
        <f t="shared" si="117"/>
        <v>#DIV/0!</v>
      </c>
      <c r="R579" s="5" t="e">
        <f t="shared" si="117"/>
        <v>#DIV/0!</v>
      </c>
      <c r="S579" s="5" t="e">
        <f t="shared" si="116"/>
        <v>#DIV/0!</v>
      </c>
      <c r="T579" s="5" t="e">
        <f t="shared" si="116"/>
        <v>#DIV/0!</v>
      </c>
      <c r="U579" s="5" t="e">
        <f t="shared" si="116"/>
        <v>#DIV/0!</v>
      </c>
      <c r="V579" s="5" t="e">
        <f t="shared" si="115"/>
        <v>#DIV/0!</v>
      </c>
      <c r="W579" s="5" t="e">
        <f t="shared" si="115"/>
        <v>#DIV/0!</v>
      </c>
      <c r="X579" s="5" t="e">
        <f t="shared" si="115"/>
        <v>#DIV/0!</v>
      </c>
      <c r="Y579" s="5" t="e">
        <f t="shared" si="118"/>
        <v>#DIV/0!</v>
      </c>
      <c r="Z579" s="5" t="e">
        <f t="shared" si="119"/>
        <v>#DIV/0!</v>
      </c>
      <c r="AA579" s="5" t="e">
        <f t="shared" si="119"/>
        <v>#DIV/0!</v>
      </c>
      <c r="AM579" s="6"/>
      <c r="AN579" s="6"/>
    </row>
    <row r="580" spans="2:40" s="5" customFormat="1" ht="20.100000000000001" hidden="1" customHeight="1">
      <c r="B580" s="22" t="str">
        <f>+$B$11</f>
        <v xml:space="preserve"> Α' ΠΛΑΝΗΤΗΣ</v>
      </c>
      <c r="C580" s="15">
        <f>+$C$11</f>
        <v>0</v>
      </c>
      <c r="D580" s="13">
        <f>+D575+1</f>
        <v>67</v>
      </c>
      <c r="E580" s="15">
        <f>+(H580+I580)/2</f>
        <v>0</v>
      </c>
      <c r="F580" s="15">
        <f>+SQRT(E580*E580-G580*G580)</f>
        <v>0</v>
      </c>
      <c r="G580" s="15">
        <f>+(-H580+I580)/2</f>
        <v>0</v>
      </c>
      <c r="H580" s="15">
        <f>+$J$40</f>
        <v>0</v>
      </c>
      <c r="I580" s="15">
        <f>+$J$39</f>
        <v>0</v>
      </c>
      <c r="J580" s="15">
        <f>+$D$22</f>
        <v>0</v>
      </c>
      <c r="K580" s="15">
        <f>+ABS( C580-D580)</f>
        <v>67</v>
      </c>
      <c r="L580" s="15" t="e">
        <f>(+F580*F580/E580)/( 1- J580*COS(K581))</f>
        <v>#DIV/0!</v>
      </c>
      <c r="M580" s="14" t="e">
        <f t="shared" si="120"/>
        <v>#DIV/0!</v>
      </c>
      <c r="N580" s="49"/>
      <c r="O580" s="238">
        <f t="shared" si="121"/>
        <v>0</v>
      </c>
      <c r="P580" s="5" t="e">
        <f t="shared" si="117"/>
        <v>#DIV/0!</v>
      </c>
      <c r="Q580" s="5" t="e">
        <f t="shared" si="117"/>
        <v>#DIV/0!</v>
      </c>
      <c r="R580" s="5" t="e">
        <f t="shared" si="117"/>
        <v>#DIV/0!</v>
      </c>
      <c r="S580" s="5" t="e">
        <f t="shared" si="116"/>
        <v>#DIV/0!</v>
      </c>
      <c r="T580" s="5" t="e">
        <f t="shared" si="116"/>
        <v>#DIV/0!</v>
      </c>
      <c r="U580" s="5" t="e">
        <f t="shared" si="116"/>
        <v>#DIV/0!</v>
      </c>
      <c r="V580" s="5" t="e">
        <f t="shared" si="115"/>
        <v>#DIV/0!</v>
      </c>
      <c r="W580" s="5" t="e">
        <f t="shared" si="115"/>
        <v>#DIV/0!</v>
      </c>
      <c r="X580" s="5" t="e">
        <f t="shared" si="115"/>
        <v>#DIV/0!</v>
      </c>
      <c r="Y580" s="5" t="e">
        <f t="shared" si="118"/>
        <v>#DIV/0!</v>
      </c>
      <c r="Z580" s="5" t="e">
        <f t="shared" si="119"/>
        <v>#DIV/0!</v>
      </c>
      <c r="AA580" s="5" t="e">
        <f t="shared" si="119"/>
        <v>#DIV/0!</v>
      </c>
      <c r="AM580" s="6"/>
      <c r="AN580" s="6"/>
    </row>
    <row r="581" spans="2:40" s="5" customFormat="1" ht="20.100000000000001" hidden="1" customHeight="1">
      <c r="B581" s="23" t="s">
        <v>32</v>
      </c>
      <c r="C581" s="24">
        <f>3.14/180*C580</f>
        <v>0</v>
      </c>
      <c r="D581" s="24">
        <v>67</v>
      </c>
      <c r="E581" s="25"/>
      <c r="F581" s="25"/>
      <c r="G581" s="25"/>
      <c r="H581" s="25"/>
      <c r="I581" s="25"/>
      <c r="J581" s="25"/>
      <c r="K581" s="25">
        <f>(3.14/180)*K580</f>
        <v>1.1687777777777779</v>
      </c>
      <c r="L581" s="14"/>
      <c r="M581" s="14" t="e">
        <f t="shared" si="120"/>
        <v>#DIV/0!</v>
      </c>
      <c r="N581" s="49"/>
      <c r="O581" s="238" t="e">
        <f t="shared" si="121"/>
        <v>#DIV/0!</v>
      </c>
      <c r="P581" s="5" t="e">
        <f t="shared" si="117"/>
        <v>#DIV/0!</v>
      </c>
      <c r="Q581" s="5" t="e">
        <f t="shared" si="117"/>
        <v>#DIV/0!</v>
      </c>
      <c r="R581" s="5" t="e">
        <f t="shared" si="117"/>
        <v>#DIV/0!</v>
      </c>
      <c r="S581" s="5" t="e">
        <f t="shared" si="116"/>
        <v>#DIV/0!</v>
      </c>
      <c r="T581" s="5" t="e">
        <f t="shared" si="116"/>
        <v>#DIV/0!</v>
      </c>
      <c r="U581" s="5" t="e">
        <f t="shared" si="116"/>
        <v>#DIV/0!</v>
      </c>
      <c r="V581" s="5" t="e">
        <f t="shared" si="115"/>
        <v>#DIV/0!</v>
      </c>
      <c r="W581" s="5" t="e">
        <f t="shared" si="115"/>
        <v>#DIV/0!</v>
      </c>
      <c r="X581" s="5" t="e">
        <f t="shared" si="115"/>
        <v>#DIV/0!</v>
      </c>
      <c r="Y581" s="5" t="e">
        <f t="shared" si="118"/>
        <v>#DIV/0!</v>
      </c>
      <c r="Z581" s="5" t="e">
        <f t="shared" si="119"/>
        <v>#DIV/0!</v>
      </c>
      <c r="AA581" s="5" t="e">
        <f t="shared" si="119"/>
        <v>#DIV/0!</v>
      </c>
      <c r="AM581" s="6"/>
      <c r="AN581" s="6"/>
    </row>
    <row r="582" spans="2:40" s="5" customFormat="1" ht="20.100000000000001" hidden="1" customHeight="1">
      <c r="B582" s="22" t="str">
        <f>+$B$13</f>
        <v xml:space="preserve"> Β' ΠΛΑΝΗΤΗΣ</v>
      </c>
      <c r="C582" s="15">
        <f>+$C$13</f>
        <v>0</v>
      </c>
      <c r="D582" s="13">
        <f>+D577+1</f>
        <v>67</v>
      </c>
      <c r="E582" s="15">
        <f>+(H582+I582)/2</f>
        <v>0</v>
      </c>
      <c r="F582" s="15">
        <f>+SQRT(E582*E582-G582*G582)</f>
        <v>0</v>
      </c>
      <c r="G582" s="15">
        <f>+(-H582+I582)/2</f>
        <v>0</v>
      </c>
      <c r="H582" s="15">
        <f>+$J$42</f>
        <v>0</v>
      </c>
      <c r="I582" s="15">
        <f>+$J$41</f>
        <v>0</v>
      </c>
      <c r="J582" s="15">
        <f>+$D$24</f>
        <v>0</v>
      </c>
      <c r="K582" s="15">
        <f>+ABS( C582-D582)</f>
        <v>67</v>
      </c>
      <c r="L582" s="15" t="e">
        <f>+F582*F582/E582/( 1- J582*COS(K583))</f>
        <v>#DIV/0!</v>
      </c>
      <c r="M582" s="14" t="e">
        <f t="shared" si="120"/>
        <v>#DIV/0!</v>
      </c>
      <c r="N582" s="49"/>
      <c r="O582" s="238">
        <f t="shared" si="121"/>
        <v>0</v>
      </c>
      <c r="P582" s="5" t="e">
        <f t="shared" si="117"/>
        <v>#DIV/0!</v>
      </c>
      <c r="Q582" s="5" t="e">
        <f t="shared" si="117"/>
        <v>#DIV/0!</v>
      </c>
      <c r="R582" s="5" t="e">
        <f t="shared" si="117"/>
        <v>#DIV/0!</v>
      </c>
      <c r="S582" s="5" t="e">
        <f t="shared" si="116"/>
        <v>#DIV/0!</v>
      </c>
      <c r="T582" s="5" t="e">
        <f t="shared" si="116"/>
        <v>#DIV/0!</v>
      </c>
      <c r="U582" s="5" t="e">
        <f t="shared" si="116"/>
        <v>#DIV/0!</v>
      </c>
      <c r="V582" s="5" t="e">
        <f t="shared" si="116"/>
        <v>#DIV/0!</v>
      </c>
      <c r="W582" s="5" t="e">
        <f t="shared" si="116"/>
        <v>#DIV/0!</v>
      </c>
      <c r="X582" s="5" t="e">
        <f t="shared" si="116"/>
        <v>#DIV/0!</v>
      </c>
      <c r="Y582" s="5" t="e">
        <f t="shared" si="118"/>
        <v>#DIV/0!</v>
      </c>
      <c r="Z582" s="5" t="e">
        <f t="shared" si="119"/>
        <v>#DIV/0!</v>
      </c>
      <c r="AA582" s="5" t="e">
        <f t="shared" si="119"/>
        <v>#DIV/0!</v>
      </c>
      <c r="AM582" s="6"/>
      <c r="AN582" s="6"/>
    </row>
    <row r="583" spans="2:40" s="5" customFormat="1" ht="20.100000000000001" hidden="1" customHeight="1">
      <c r="B583" s="26"/>
      <c r="C583" s="27">
        <f>3.14/180*C582</f>
        <v>0</v>
      </c>
      <c r="D583" s="27">
        <f>3.14/180*D582</f>
        <v>1.1687777777777779</v>
      </c>
      <c r="E583" s="28"/>
      <c r="F583" s="28"/>
      <c r="G583" s="28"/>
      <c r="H583" s="28"/>
      <c r="I583" s="28"/>
      <c r="J583" s="28"/>
      <c r="K583" s="28">
        <f>(3.14/180)*K582</f>
        <v>1.1687777777777779</v>
      </c>
      <c r="L583" s="14"/>
      <c r="M583" s="14" t="e">
        <f t="shared" si="120"/>
        <v>#DIV/0!</v>
      </c>
      <c r="N583" s="49"/>
      <c r="O583" s="238"/>
      <c r="P583" s="5" t="e">
        <f t="shared" si="117"/>
        <v>#DIV/0!</v>
      </c>
      <c r="Q583" s="5" t="e">
        <f t="shared" si="117"/>
        <v>#DIV/0!</v>
      </c>
      <c r="R583" s="5" t="e">
        <f t="shared" si="117"/>
        <v>#DIV/0!</v>
      </c>
      <c r="S583" s="5" t="e">
        <f t="shared" si="116"/>
        <v>#DIV/0!</v>
      </c>
      <c r="T583" s="5" t="e">
        <f t="shared" si="116"/>
        <v>#DIV/0!</v>
      </c>
      <c r="U583" s="5" t="e">
        <f t="shared" si="116"/>
        <v>#DIV/0!</v>
      </c>
      <c r="V583" s="5" t="e">
        <f t="shared" si="116"/>
        <v>#DIV/0!</v>
      </c>
      <c r="W583" s="5" t="e">
        <f t="shared" si="116"/>
        <v>#DIV/0!</v>
      </c>
      <c r="X583" s="5" t="e">
        <f t="shared" si="116"/>
        <v>#DIV/0!</v>
      </c>
      <c r="Y583" s="5" t="e">
        <f t="shared" si="118"/>
        <v>#DIV/0!</v>
      </c>
      <c r="Z583" s="5" t="e">
        <f t="shared" si="119"/>
        <v>#DIV/0!</v>
      </c>
      <c r="AA583" s="5" t="e">
        <f t="shared" si="119"/>
        <v>#DIV/0!</v>
      </c>
      <c r="AM583" s="6"/>
      <c r="AN583" s="6"/>
    </row>
    <row r="584" spans="2:40" s="5" customFormat="1" ht="20.100000000000001" hidden="1" customHeight="1">
      <c r="B584" s="15"/>
      <c r="C584" s="13"/>
      <c r="D584" s="13"/>
      <c r="E584" s="13"/>
      <c r="F584" s="13"/>
      <c r="G584" s="13"/>
      <c r="H584" s="13"/>
      <c r="I584" s="13"/>
      <c r="J584" s="13"/>
      <c r="K584" s="15"/>
      <c r="L584" s="14"/>
      <c r="M584" s="14" t="e">
        <f t="shared" si="120"/>
        <v>#DIV/0!</v>
      </c>
      <c r="N584" s="49"/>
      <c r="O584" s="238"/>
      <c r="P584" s="5" t="e">
        <f t="shared" si="117"/>
        <v>#DIV/0!</v>
      </c>
      <c r="Q584" s="5" t="e">
        <f t="shared" si="117"/>
        <v>#DIV/0!</v>
      </c>
      <c r="R584" s="5" t="e">
        <f t="shared" si="117"/>
        <v>#DIV/0!</v>
      </c>
      <c r="S584" s="5" t="e">
        <f t="shared" si="116"/>
        <v>#DIV/0!</v>
      </c>
      <c r="T584" s="5" t="e">
        <f t="shared" si="116"/>
        <v>#DIV/0!</v>
      </c>
      <c r="U584" s="5" t="e">
        <f t="shared" si="116"/>
        <v>#DIV/0!</v>
      </c>
      <c r="V584" s="5" t="e">
        <f t="shared" si="116"/>
        <v>#DIV/0!</v>
      </c>
      <c r="W584" s="5" t="e">
        <f t="shared" si="116"/>
        <v>#DIV/0!</v>
      </c>
      <c r="X584" s="5" t="e">
        <f t="shared" si="116"/>
        <v>#DIV/0!</v>
      </c>
      <c r="Y584" s="5" t="e">
        <f t="shared" si="118"/>
        <v>#DIV/0!</v>
      </c>
      <c r="Z584" s="5" t="e">
        <f t="shared" si="119"/>
        <v>#DIV/0!</v>
      </c>
      <c r="AA584" s="5" t="e">
        <f t="shared" si="119"/>
        <v>#DIV/0!</v>
      </c>
      <c r="AM584" s="6"/>
      <c r="AN584" s="6"/>
    </row>
    <row r="585" spans="2:40" s="5" customFormat="1" ht="20.100000000000001" hidden="1" customHeight="1">
      <c r="B585" s="22" t="str">
        <f>+$B$11</f>
        <v xml:space="preserve"> Α' ΠΛΑΝΗΤΗΣ</v>
      </c>
      <c r="C585" s="15">
        <f>+$C$11</f>
        <v>0</v>
      </c>
      <c r="D585" s="13">
        <f>+D580+1</f>
        <v>68</v>
      </c>
      <c r="E585" s="15">
        <f>+(H585+I585)/2</f>
        <v>0</v>
      </c>
      <c r="F585" s="15">
        <f>+SQRT(E585*E585-G585*G585)</f>
        <v>0</v>
      </c>
      <c r="G585" s="15">
        <f>+(-H585+I585)/2</f>
        <v>0</v>
      </c>
      <c r="H585" s="15">
        <f>+$J$40</f>
        <v>0</v>
      </c>
      <c r="I585" s="15">
        <f>+$J$39</f>
        <v>0</v>
      </c>
      <c r="J585" s="15">
        <f>+$D$22</f>
        <v>0</v>
      </c>
      <c r="K585" s="15">
        <f>+ABS( C585-D585)</f>
        <v>68</v>
      </c>
      <c r="L585" s="15" t="e">
        <f>(+F585*F585/E585)/( 1- J585*COS(K586))</f>
        <v>#DIV/0!</v>
      </c>
      <c r="M585" s="14" t="e">
        <f t="shared" si="120"/>
        <v>#DIV/0!</v>
      </c>
      <c r="N585" s="49"/>
      <c r="O585" s="238">
        <f t="shared" si="121"/>
        <v>0</v>
      </c>
      <c r="P585" s="5" t="e">
        <f t="shared" si="117"/>
        <v>#DIV/0!</v>
      </c>
      <c r="Q585" s="5" t="e">
        <f t="shared" si="117"/>
        <v>#DIV/0!</v>
      </c>
      <c r="R585" s="5" t="e">
        <f t="shared" si="117"/>
        <v>#DIV/0!</v>
      </c>
      <c r="S585" s="5" t="e">
        <f t="shared" si="116"/>
        <v>#DIV/0!</v>
      </c>
      <c r="T585" s="5" t="e">
        <f t="shared" si="116"/>
        <v>#DIV/0!</v>
      </c>
      <c r="U585" s="5" t="e">
        <f t="shared" si="116"/>
        <v>#DIV/0!</v>
      </c>
      <c r="V585" s="5" t="e">
        <f t="shared" si="116"/>
        <v>#DIV/0!</v>
      </c>
      <c r="W585" s="5" t="e">
        <f t="shared" si="116"/>
        <v>#DIV/0!</v>
      </c>
      <c r="X585" s="5" t="e">
        <f t="shared" si="116"/>
        <v>#DIV/0!</v>
      </c>
      <c r="Y585" s="5" t="e">
        <f t="shared" si="118"/>
        <v>#DIV/0!</v>
      </c>
      <c r="Z585" s="5" t="e">
        <f t="shared" si="119"/>
        <v>#DIV/0!</v>
      </c>
      <c r="AA585" s="5" t="e">
        <f t="shared" si="119"/>
        <v>#DIV/0!</v>
      </c>
      <c r="AM585" s="6"/>
      <c r="AN585" s="6"/>
    </row>
    <row r="586" spans="2:40" s="5" customFormat="1" ht="20.100000000000001" hidden="1" customHeight="1">
      <c r="B586" s="23" t="s">
        <v>32</v>
      </c>
      <c r="C586" s="24">
        <f>3.14/180*C585</f>
        <v>0</v>
      </c>
      <c r="D586" s="24">
        <v>68</v>
      </c>
      <c r="E586" s="25"/>
      <c r="F586" s="25"/>
      <c r="G586" s="25"/>
      <c r="H586" s="25"/>
      <c r="I586" s="25"/>
      <c r="J586" s="25"/>
      <c r="K586" s="25">
        <f>(3.14/180)*K585</f>
        <v>1.1862222222222223</v>
      </c>
      <c r="L586" s="14"/>
      <c r="M586" s="14" t="e">
        <f t="shared" si="120"/>
        <v>#DIV/0!</v>
      </c>
      <c r="N586" s="49"/>
      <c r="O586" s="238" t="e">
        <f t="shared" si="121"/>
        <v>#DIV/0!</v>
      </c>
      <c r="P586" s="5" t="e">
        <f t="shared" si="117"/>
        <v>#DIV/0!</v>
      </c>
      <c r="Q586" s="5" t="e">
        <f t="shared" si="117"/>
        <v>#DIV/0!</v>
      </c>
      <c r="R586" s="5" t="e">
        <f t="shared" si="117"/>
        <v>#DIV/0!</v>
      </c>
      <c r="S586" s="5" t="e">
        <f t="shared" si="116"/>
        <v>#DIV/0!</v>
      </c>
      <c r="T586" s="5" t="e">
        <f t="shared" si="116"/>
        <v>#DIV/0!</v>
      </c>
      <c r="U586" s="5" t="e">
        <f t="shared" si="116"/>
        <v>#DIV/0!</v>
      </c>
      <c r="V586" s="5" t="e">
        <f t="shared" si="116"/>
        <v>#DIV/0!</v>
      </c>
      <c r="W586" s="5" t="e">
        <f t="shared" si="116"/>
        <v>#DIV/0!</v>
      </c>
      <c r="X586" s="5" t="e">
        <f t="shared" si="116"/>
        <v>#DIV/0!</v>
      </c>
      <c r="Y586" s="5" t="e">
        <f t="shared" si="118"/>
        <v>#DIV/0!</v>
      </c>
      <c r="Z586" s="5" t="e">
        <f t="shared" si="119"/>
        <v>#DIV/0!</v>
      </c>
      <c r="AA586" s="5" t="e">
        <f t="shared" si="119"/>
        <v>#DIV/0!</v>
      </c>
      <c r="AM586" s="6"/>
      <c r="AN586" s="6"/>
    </row>
    <row r="587" spans="2:40" s="5" customFormat="1" ht="20.100000000000001" hidden="1" customHeight="1">
      <c r="B587" s="22" t="str">
        <f>+$B$13</f>
        <v xml:space="preserve"> Β' ΠΛΑΝΗΤΗΣ</v>
      </c>
      <c r="C587" s="15">
        <f>+$C$13</f>
        <v>0</v>
      </c>
      <c r="D587" s="13">
        <f>+D582+1</f>
        <v>68</v>
      </c>
      <c r="E587" s="15">
        <f>+(H587+I587)/2</f>
        <v>0</v>
      </c>
      <c r="F587" s="15">
        <f>+SQRT(E587*E587-G587*G587)</f>
        <v>0</v>
      </c>
      <c r="G587" s="15">
        <f>+(-H587+I587)/2</f>
        <v>0</v>
      </c>
      <c r="H587" s="15">
        <f>+$J$42</f>
        <v>0</v>
      </c>
      <c r="I587" s="15">
        <f>+$J$41</f>
        <v>0</v>
      </c>
      <c r="J587" s="15">
        <f>+$D$24</f>
        <v>0</v>
      </c>
      <c r="K587" s="15">
        <f>+ABS( C587-D587)</f>
        <v>68</v>
      </c>
      <c r="L587" s="15" t="e">
        <f>+F587*F587/E587/( 1- J587*COS(K588))</f>
        <v>#DIV/0!</v>
      </c>
      <c r="M587" s="14" t="e">
        <f t="shared" si="120"/>
        <v>#DIV/0!</v>
      </c>
      <c r="N587" s="49"/>
      <c r="O587" s="238">
        <f t="shared" si="121"/>
        <v>0</v>
      </c>
      <c r="P587" s="5" t="e">
        <f t="shared" si="117"/>
        <v>#DIV/0!</v>
      </c>
      <c r="Q587" s="5" t="e">
        <f t="shared" si="117"/>
        <v>#DIV/0!</v>
      </c>
      <c r="R587" s="5" t="e">
        <f t="shared" si="117"/>
        <v>#DIV/0!</v>
      </c>
      <c r="S587" s="5" t="e">
        <f t="shared" si="116"/>
        <v>#DIV/0!</v>
      </c>
      <c r="T587" s="5" t="e">
        <f t="shared" si="116"/>
        <v>#DIV/0!</v>
      </c>
      <c r="U587" s="5" t="e">
        <f t="shared" si="116"/>
        <v>#DIV/0!</v>
      </c>
      <c r="V587" s="5" t="e">
        <f t="shared" si="116"/>
        <v>#DIV/0!</v>
      </c>
      <c r="W587" s="5" t="e">
        <f t="shared" si="116"/>
        <v>#DIV/0!</v>
      </c>
      <c r="X587" s="5" t="e">
        <f t="shared" si="116"/>
        <v>#DIV/0!</v>
      </c>
      <c r="Y587" s="5" t="e">
        <f t="shared" si="118"/>
        <v>#DIV/0!</v>
      </c>
      <c r="Z587" s="5" t="e">
        <f t="shared" si="119"/>
        <v>#DIV/0!</v>
      </c>
      <c r="AA587" s="5" t="e">
        <f t="shared" si="119"/>
        <v>#DIV/0!</v>
      </c>
      <c r="AM587" s="6"/>
      <c r="AN587" s="6"/>
    </row>
    <row r="588" spans="2:40" s="5" customFormat="1" ht="20.100000000000001" hidden="1" customHeight="1">
      <c r="B588" s="26"/>
      <c r="C588" s="27">
        <f>3.14/180*C587</f>
        <v>0</v>
      </c>
      <c r="D588" s="27">
        <f>3.14/180*D587</f>
        <v>1.1862222222222223</v>
      </c>
      <c r="E588" s="28"/>
      <c r="F588" s="28"/>
      <c r="G588" s="28"/>
      <c r="H588" s="28"/>
      <c r="I588" s="28"/>
      <c r="J588" s="28"/>
      <c r="K588" s="28">
        <f>(3.14/180)*K587</f>
        <v>1.1862222222222223</v>
      </c>
      <c r="L588" s="14"/>
      <c r="M588" s="14" t="e">
        <f t="shared" si="120"/>
        <v>#DIV/0!</v>
      </c>
      <c r="N588" s="49"/>
      <c r="O588" s="238"/>
      <c r="P588" s="5" t="e">
        <f t="shared" si="117"/>
        <v>#DIV/0!</v>
      </c>
      <c r="Q588" s="5" t="e">
        <f t="shared" si="117"/>
        <v>#DIV/0!</v>
      </c>
      <c r="R588" s="5" t="e">
        <f t="shared" si="117"/>
        <v>#DIV/0!</v>
      </c>
      <c r="S588" s="5" t="e">
        <f t="shared" si="116"/>
        <v>#DIV/0!</v>
      </c>
      <c r="T588" s="5" t="e">
        <f t="shared" si="116"/>
        <v>#DIV/0!</v>
      </c>
      <c r="U588" s="5" t="e">
        <f t="shared" si="116"/>
        <v>#DIV/0!</v>
      </c>
      <c r="V588" s="5" t="e">
        <f t="shared" si="116"/>
        <v>#DIV/0!</v>
      </c>
      <c r="W588" s="5" t="e">
        <f t="shared" si="116"/>
        <v>#DIV/0!</v>
      </c>
      <c r="X588" s="5" t="e">
        <f t="shared" si="116"/>
        <v>#DIV/0!</v>
      </c>
      <c r="Y588" s="5" t="e">
        <f t="shared" si="118"/>
        <v>#DIV/0!</v>
      </c>
      <c r="Z588" s="5" t="e">
        <f t="shared" si="119"/>
        <v>#DIV/0!</v>
      </c>
      <c r="AA588" s="5" t="e">
        <f t="shared" si="119"/>
        <v>#DIV/0!</v>
      </c>
      <c r="AM588" s="6"/>
      <c r="AN588" s="6"/>
    </row>
    <row r="589" spans="2:40" s="5" customFormat="1" ht="20.100000000000001" hidden="1" customHeight="1">
      <c r="B589" s="15"/>
      <c r="C589" s="13"/>
      <c r="D589" s="13"/>
      <c r="E589" s="13"/>
      <c r="F589" s="13"/>
      <c r="G589" s="13"/>
      <c r="H589" s="13"/>
      <c r="I589" s="13"/>
      <c r="J589" s="13"/>
      <c r="K589" s="15"/>
      <c r="L589" s="14"/>
      <c r="M589" s="14" t="e">
        <f t="shared" si="120"/>
        <v>#DIV/0!</v>
      </c>
      <c r="N589" s="49"/>
      <c r="O589" s="238"/>
      <c r="P589" s="5" t="e">
        <f t="shared" si="117"/>
        <v>#DIV/0!</v>
      </c>
      <c r="Q589" s="5" t="e">
        <f t="shared" si="117"/>
        <v>#DIV/0!</v>
      </c>
      <c r="R589" s="5" t="e">
        <f t="shared" si="117"/>
        <v>#DIV/0!</v>
      </c>
      <c r="S589" s="5" t="e">
        <f t="shared" si="116"/>
        <v>#DIV/0!</v>
      </c>
      <c r="T589" s="5" t="e">
        <f t="shared" si="116"/>
        <v>#DIV/0!</v>
      </c>
      <c r="U589" s="5" t="e">
        <f t="shared" si="116"/>
        <v>#DIV/0!</v>
      </c>
      <c r="V589" s="5" t="e">
        <f t="shared" si="116"/>
        <v>#DIV/0!</v>
      </c>
      <c r="W589" s="5" t="e">
        <f t="shared" si="116"/>
        <v>#DIV/0!</v>
      </c>
      <c r="X589" s="5" t="e">
        <f t="shared" si="116"/>
        <v>#DIV/0!</v>
      </c>
      <c r="Y589" s="5" t="e">
        <f t="shared" si="118"/>
        <v>#DIV/0!</v>
      </c>
      <c r="Z589" s="5" t="e">
        <f t="shared" si="119"/>
        <v>#DIV/0!</v>
      </c>
      <c r="AA589" s="5" t="e">
        <f t="shared" si="119"/>
        <v>#DIV/0!</v>
      </c>
      <c r="AM589" s="6"/>
      <c r="AN589" s="6"/>
    </row>
    <row r="590" spans="2:40" s="5" customFormat="1" ht="20.100000000000001" hidden="1" customHeight="1">
      <c r="B590" s="22" t="str">
        <f>+$B$11</f>
        <v xml:space="preserve"> Α' ΠΛΑΝΗΤΗΣ</v>
      </c>
      <c r="C590" s="15">
        <f>+$C$11</f>
        <v>0</v>
      </c>
      <c r="D590" s="13">
        <f>+D585+1</f>
        <v>69</v>
      </c>
      <c r="E590" s="15">
        <f>+(H590+I590)/2</f>
        <v>0</v>
      </c>
      <c r="F590" s="15">
        <f>+SQRT(E590*E590-G590*G590)</f>
        <v>0</v>
      </c>
      <c r="G590" s="15">
        <f>+(-H590+I590)/2</f>
        <v>0</v>
      </c>
      <c r="H590" s="15">
        <f>+$J$40</f>
        <v>0</v>
      </c>
      <c r="I590" s="15">
        <f>+$J$39</f>
        <v>0</v>
      </c>
      <c r="J590" s="15">
        <f>+$D$22</f>
        <v>0</v>
      </c>
      <c r="K590" s="15">
        <f>+ABS( C590-D590)</f>
        <v>69</v>
      </c>
      <c r="L590" s="15" t="e">
        <f>(+F590*F590/E590)/( 1- J590*COS(K591))</f>
        <v>#DIV/0!</v>
      </c>
      <c r="M590" s="14" t="e">
        <f t="shared" si="120"/>
        <v>#DIV/0!</v>
      </c>
      <c r="N590" s="49"/>
      <c r="O590" s="238">
        <f t="shared" si="121"/>
        <v>0</v>
      </c>
      <c r="P590" s="5" t="e">
        <f t="shared" si="117"/>
        <v>#DIV/0!</v>
      </c>
      <c r="Q590" s="5" t="e">
        <f t="shared" si="117"/>
        <v>#DIV/0!</v>
      </c>
      <c r="R590" s="5" t="e">
        <f t="shared" si="117"/>
        <v>#DIV/0!</v>
      </c>
      <c r="S590" s="5" t="e">
        <f t="shared" si="116"/>
        <v>#DIV/0!</v>
      </c>
      <c r="T590" s="5" t="e">
        <f t="shared" si="116"/>
        <v>#DIV/0!</v>
      </c>
      <c r="U590" s="5" t="e">
        <f t="shared" si="116"/>
        <v>#DIV/0!</v>
      </c>
      <c r="V590" s="5" t="e">
        <f t="shared" si="116"/>
        <v>#DIV/0!</v>
      </c>
      <c r="W590" s="5" t="e">
        <f t="shared" si="116"/>
        <v>#DIV/0!</v>
      </c>
      <c r="X590" s="5" t="e">
        <f t="shared" si="116"/>
        <v>#DIV/0!</v>
      </c>
      <c r="Y590" s="5" t="e">
        <f t="shared" si="118"/>
        <v>#DIV/0!</v>
      </c>
      <c r="Z590" s="5" t="e">
        <f t="shared" si="119"/>
        <v>#DIV/0!</v>
      </c>
      <c r="AA590" s="5" t="e">
        <f t="shared" si="119"/>
        <v>#DIV/0!</v>
      </c>
      <c r="AM590" s="6"/>
      <c r="AN590" s="6"/>
    </row>
    <row r="591" spans="2:40" s="5" customFormat="1" ht="20.100000000000001" hidden="1" customHeight="1">
      <c r="B591" s="23" t="s">
        <v>32</v>
      </c>
      <c r="C591" s="24">
        <f>3.14/180*C590</f>
        <v>0</v>
      </c>
      <c r="D591" s="24">
        <v>69</v>
      </c>
      <c r="E591" s="25"/>
      <c r="F591" s="25"/>
      <c r="G591" s="25"/>
      <c r="H591" s="25"/>
      <c r="I591" s="25"/>
      <c r="J591" s="25"/>
      <c r="K591" s="25">
        <f>(3.14/180)*K590</f>
        <v>1.2036666666666669</v>
      </c>
      <c r="L591" s="14"/>
      <c r="M591" s="14" t="e">
        <f t="shared" si="120"/>
        <v>#DIV/0!</v>
      </c>
      <c r="N591" s="49"/>
      <c r="O591" s="238" t="e">
        <f t="shared" si="121"/>
        <v>#DIV/0!</v>
      </c>
      <c r="P591" s="5" t="e">
        <f t="shared" si="117"/>
        <v>#DIV/0!</v>
      </c>
      <c r="Q591" s="5" t="e">
        <f t="shared" si="117"/>
        <v>#DIV/0!</v>
      </c>
      <c r="R591" s="5" t="e">
        <f t="shared" si="117"/>
        <v>#DIV/0!</v>
      </c>
      <c r="S591" s="5" t="e">
        <f t="shared" si="116"/>
        <v>#DIV/0!</v>
      </c>
      <c r="T591" s="5" t="e">
        <f t="shared" si="116"/>
        <v>#DIV/0!</v>
      </c>
      <c r="U591" s="5" t="e">
        <f t="shared" si="116"/>
        <v>#DIV/0!</v>
      </c>
      <c r="V591" s="5" t="e">
        <f t="shared" si="116"/>
        <v>#DIV/0!</v>
      </c>
      <c r="W591" s="5" t="e">
        <f t="shared" si="116"/>
        <v>#DIV/0!</v>
      </c>
      <c r="X591" s="5" t="e">
        <f t="shared" si="116"/>
        <v>#DIV/0!</v>
      </c>
      <c r="Y591" s="5" t="e">
        <f t="shared" si="118"/>
        <v>#DIV/0!</v>
      </c>
      <c r="Z591" s="5" t="e">
        <f t="shared" si="119"/>
        <v>#DIV/0!</v>
      </c>
      <c r="AA591" s="5" t="e">
        <f t="shared" si="119"/>
        <v>#DIV/0!</v>
      </c>
      <c r="AM591" s="6"/>
      <c r="AN591" s="6"/>
    </row>
    <row r="592" spans="2:40" s="5" customFormat="1" ht="20.100000000000001" hidden="1" customHeight="1">
      <c r="B592" s="22" t="str">
        <f>+$B$13</f>
        <v xml:space="preserve"> Β' ΠΛΑΝΗΤΗΣ</v>
      </c>
      <c r="C592" s="15">
        <f>+$C$13</f>
        <v>0</v>
      </c>
      <c r="D592" s="13">
        <f>+D587+1</f>
        <v>69</v>
      </c>
      <c r="E592" s="15">
        <f>+(H592+I592)/2</f>
        <v>0</v>
      </c>
      <c r="F592" s="15">
        <f>+SQRT(E592*E592-G592*G592)</f>
        <v>0</v>
      </c>
      <c r="G592" s="15">
        <f>+(-H592+I592)/2</f>
        <v>0</v>
      </c>
      <c r="H592" s="15">
        <f>+$J$42</f>
        <v>0</v>
      </c>
      <c r="I592" s="15">
        <f>+$J$41</f>
        <v>0</v>
      </c>
      <c r="J592" s="15">
        <f>+$D$24</f>
        <v>0</v>
      </c>
      <c r="K592" s="15">
        <f>+ABS( C592-D592)</f>
        <v>69</v>
      </c>
      <c r="L592" s="15" t="e">
        <f>+F592*F592/E592/( 1- J592*COS(K593))</f>
        <v>#DIV/0!</v>
      </c>
      <c r="M592" s="14" t="e">
        <f t="shared" si="120"/>
        <v>#DIV/0!</v>
      </c>
      <c r="N592" s="49"/>
      <c r="O592" s="238">
        <f t="shared" si="121"/>
        <v>0</v>
      </c>
      <c r="P592" s="5" t="e">
        <f t="shared" si="117"/>
        <v>#DIV/0!</v>
      </c>
      <c r="Q592" s="5" t="e">
        <f t="shared" si="117"/>
        <v>#DIV/0!</v>
      </c>
      <c r="R592" s="5" t="e">
        <f t="shared" si="117"/>
        <v>#DIV/0!</v>
      </c>
      <c r="S592" s="5" t="e">
        <f t="shared" si="116"/>
        <v>#DIV/0!</v>
      </c>
      <c r="T592" s="5" t="e">
        <f t="shared" si="116"/>
        <v>#DIV/0!</v>
      </c>
      <c r="U592" s="5" t="e">
        <f t="shared" si="116"/>
        <v>#DIV/0!</v>
      </c>
      <c r="V592" s="5" t="e">
        <f t="shared" si="116"/>
        <v>#DIV/0!</v>
      </c>
      <c r="W592" s="5" t="e">
        <f t="shared" si="116"/>
        <v>#DIV/0!</v>
      </c>
      <c r="X592" s="5" t="e">
        <f t="shared" si="116"/>
        <v>#DIV/0!</v>
      </c>
      <c r="Y592" s="5" t="e">
        <f t="shared" si="118"/>
        <v>#DIV/0!</v>
      </c>
      <c r="Z592" s="5" t="e">
        <f t="shared" si="119"/>
        <v>#DIV/0!</v>
      </c>
      <c r="AA592" s="5" t="e">
        <f t="shared" si="119"/>
        <v>#DIV/0!</v>
      </c>
      <c r="AM592" s="6"/>
      <c r="AN592" s="6"/>
    </row>
    <row r="593" spans="2:40" s="5" customFormat="1" ht="20.100000000000001" hidden="1" customHeight="1">
      <c r="B593" s="26"/>
      <c r="C593" s="27">
        <f>3.14/180*C592</f>
        <v>0</v>
      </c>
      <c r="D593" s="27">
        <f>3.14/180*D592</f>
        <v>1.2036666666666669</v>
      </c>
      <c r="E593" s="28"/>
      <c r="F593" s="28"/>
      <c r="G593" s="28"/>
      <c r="H593" s="28"/>
      <c r="I593" s="28"/>
      <c r="J593" s="28"/>
      <c r="K593" s="28">
        <f>(3.14/180)*K592</f>
        <v>1.2036666666666669</v>
      </c>
      <c r="L593" s="14"/>
      <c r="M593" s="14" t="e">
        <f t="shared" si="120"/>
        <v>#DIV/0!</v>
      </c>
      <c r="N593" s="49"/>
      <c r="O593" s="238"/>
      <c r="P593" s="5" t="e">
        <f t="shared" si="117"/>
        <v>#DIV/0!</v>
      </c>
      <c r="Q593" s="5" t="e">
        <f t="shared" si="117"/>
        <v>#DIV/0!</v>
      </c>
      <c r="R593" s="5" t="e">
        <f t="shared" si="117"/>
        <v>#DIV/0!</v>
      </c>
      <c r="S593" s="5" t="e">
        <f t="shared" si="116"/>
        <v>#DIV/0!</v>
      </c>
      <c r="T593" s="5" t="e">
        <f t="shared" si="116"/>
        <v>#DIV/0!</v>
      </c>
      <c r="U593" s="5" t="e">
        <f t="shared" si="116"/>
        <v>#DIV/0!</v>
      </c>
      <c r="V593" s="5" t="e">
        <f t="shared" si="116"/>
        <v>#DIV/0!</v>
      </c>
      <c r="W593" s="5" t="e">
        <f t="shared" si="116"/>
        <v>#DIV/0!</v>
      </c>
      <c r="X593" s="5" t="e">
        <f t="shared" si="116"/>
        <v>#DIV/0!</v>
      </c>
      <c r="Y593" s="5" t="e">
        <f t="shared" si="118"/>
        <v>#DIV/0!</v>
      </c>
      <c r="Z593" s="5" t="e">
        <f t="shared" si="119"/>
        <v>#DIV/0!</v>
      </c>
      <c r="AA593" s="5" t="e">
        <f t="shared" si="119"/>
        <v>#DIV/0!</v>
      </c>
      <c r="AM593" s="6"/>
      <c r="AN593" s="6"/>
    </row>
    <row r="594" spans="2:40" s="5" customFormat="1" ht="20.100000000000001" hidden="1" customHeight="1">
      <c r="B594" s="15"/>
      <c r="C594" s="13"/>
      <c r="D594" s="13"/>
      <c r="E594" s="13"/>
      <c r="F594" s="13"/>
      <c r="G594" s="13"/>
      <c r="H594" s="13"/>
      <c r="I594" s="13"/>
      <c r="J594" s="13"/>
      <c r="K594" s="15"/>
      <c r="L594" s="14"/>
      <c r="M594" s="14" t="e">
        <f t="shared" si="120"/>
        <v>#DIV/0!</v>
      </c>
      <c r="N594" s="49"/>
      <c r="O594" s="238"/>
      <c r="P594" s="5" t="e">
        <f t="shared" si="117"/>
        <v>#DIV/0!</v>
      </c>
      <c r="Q594" s="5" t="e">
        <f t="shared" si="117"/>
        <v>#DIV/0!</v>
      </c>
      <c r="R594" s="5" t="e">
        <f t="shared" si="117"/>
        <v>#DIV/0!</v>
      </c>
      <c r="S594" s="5" t="e">
        <f t="shared" si="116"/>
        <v>#DIV/0!</v>
      </c>
      <c r="T594" s="5" t="e">
        <f t="shared" si="116"/>
        <v>#DIV/0!</v>
      </c>
      <c r="U594" s="5" t="e">
        <f t="shared" si="116"/>
        <v>#DIV/0!</v>
      </c>
      <c r="V594" s="5" t="e">
        <f t="shared" si="116"/>
        <v>#DIV/0!</v>
      </c>
      <c r="W594" s="5" t="e">
        <f t="shared" si="116"/>
        <v>#DIV/0!</v>
      </c>
      <c r="X594" s="5" t="e">
        <f t="shared" si="116"/>
        <v>#DIV/0!</v>
      </c>
      <c r="Y594" s="5" t="e">
        <f t="shared" si="118"/>
        <v>#DIV/0!</v>
      </c>
      <c r="Z594" s="5" t="e">
        <f t="shared" si="119"/>
        <v>#DIV/0!</v>
      </c>
      <c r="AA594" s="5" t="e">
        <f t="shared" si="119"/>
        <v>#DIV/0!</v>
      </c>
      <c r="AM594" s="6"/>
      <c r="AN594" s="6"/>
    </row>
    <row r="595" spans="2:40" s="5" customFormat="1" ht="20.100000000000001" hidden="1" customHeight="1">
      <c r="B595" s="22" t="str">
        <f>+$B$11</f>
        <v xml:space="preserve"> Α' ΠΛΑΝΗΤΗΣ</v>
      </c>
      <c r="C595" s="15">
        <f>+$C$11</f>
        <v>0</v>
      </c>
      <c r="D595" s="13">
        <f>+D590+1</f>
        <v>70</v>
      </c>
      <c r="E595" s="15">
        <f>+(H595+I595)/2</f>
        <v>0</v>
      </c>
      <c r="F595" s="15">
        <f>+SQRT(E595*E595-G595*G595)</f>
        <v>0</v>
      </c>
      <c r="G595" s="15">
        <f>+(-H595+I595)/2</f>
        <v>0</v>
      </c>
      <c r="H595" s="15">
        <f>+$J$40</f>
        <v>0</v>
      </c>
      <c r="I595" s="15">
        <f>+$J$39</f>
        <v>0</v>
      </c>
      <c r="J595" s="15">
        <f>+$D$22</f>
        <v>0</v>
      </c>
      <c r="K595" s="15">
        <f>+ABS( C595-D595)</f>
        <v>70</v>
      </c>
      <c r="L595" s="15" t="e">
        <f>(+F595*F595/E595)/( 1- J595*COS(K596))</f>
        <v>#DIV/0!</v>
      </c>
      <c r="M595" s="14" t="e">
        <f t="shared" si="120"/>
        <v>#DIV/0!</v>
      </c>
      <c r="N595" s="49"/>
      <c r="O595" s="238">
        <f t="shared" si="121"/>
        <v>0</v>
      </c>
      <c r="P595" s="5" t="e">
        <f t="shared" si="117"/>
        <v>#DIV/0!</v>
      </c>
      <c r="Q595" s="5" t="e">
        <f t="shared" si="117"/>
        <v>#DIV/0!</v>
      </c>
      <c r="R595" s="5" t="e">
        <f t="shared" si="117"/>
        <v>#DIV/0!</v>
      </c>
      <c r="S595" s="5" t="e">
        <f t="shared" si="116"/>
        <v>#DIV/0!</v>
      </c>
      <c r="T595" s="5" t="e">
        <f t="shared" si="116"/>
        <v>#DIV/0!</v>
      </c>
      <c r="U595" s="5" t="e">
        <f t="shared" si="116"/>
        <v>#DIV/0!</v>
      </c>
      <c r="V595" s="5" t="e">
        <f t="shared" si="116"/>
        <v>#DIV/0!</v>
      </c>
      <c r="W595" s="5" t="e">
        <f t="shared" si="116"/>
        <v>#DIV/0!</v>
      </c>
      <c r="X595" s="5" t="e">
        <f t="shared" si="116"/>
        <v>#DIV/0!</v>
      </c>
      <c r="Y595" s="5" t="e">
        <f t="shared" si="118"/>
        <v>#DIV/0!</v>
      </c>
      <c r="Z595" s="5" t="e">
        <f t="shared" si="119"/>
        <v>#DIV/0!</v>
      </c>
      <c r="AA595" s="5" t="e">
        <f t="shared" si="119"/>
        <v>#DIV/0!</v>
      </c>
      <c r="AM595" s="6"/>
      <c r="AN595" s="6"/>
    </row>
    <row r="596" spans="2:40" s="5" customFormat="1" ht="20.100000000000001" hidden="1" customHeight="1">
      <c r="B596" s="23" t="s">
        <v>32</v>
      </c>
      <c r="C596" s="24">
        <f>3.14/180*C595</f>
        <v>0</v>
      </c>
      <c r="D596" s="24">
        <v>70</v>
      </c>
      <c r="E596" s="25"/>
      <c r="F596" s="25"/>
      <c r="G596" s="25"/>
      <c r="H596" s="25"/>
      <c r="I596" s="25"/>
      <c r="J596" s="25"/>
      <c r="K596" s="25">
        <f>(3.14/180)*K595</f>
        <v>1.2211111111111113</v>
      </c>
      <c r="L596" s="14"/>
      <c r="M596" s="14" t="e">
        <f t="shared" si="120"/>
        <v>#DIV/0!</v>
      </c>
      <c r="N596" s="49"/>
      <c r="O596" s="238" t="e">
        <f t="shared" si="121"/>
        <v>#DIV/0!</v>
      </c>
      <c r="P596" s="5" t="e">
        <f t="shared" si="117"/>
        <v>#DIV/0!</v>
      </c>
      <c r="Q596" s="5" t="e">
        <f t="shared" si="117"/>
        <v>#DIV/0!</v>
      </c>
      <c r="R596" s="5" t="e">
        <f t="shared" si="117"/>
        <v>#DIV/0!</v>
      </c>
      <c r="S596" s="5" t="e">
        <f t="shared" si="116"/>
        <v>#DIV/0!</v>
      </c>
      <c r="T596" s="5" t="e">
        <f t="shared" si="116"/>
        <v>#DIV/0!</v>
      </c>
      <c r="U596" s="5" t="e">
        <f t="shared" si="116"/>
        <v>#DIV/0!</v>
      </c>
      <c r="V596" s="5" t="e">
        <f t="shared" si="116"/>
        <v>#DIV/0!</v>
      </c>
      <c r="W596" s="5" t="e">
        <f t="shared" si="116"/>
        <v>#DIV/0!</v>
      </c>
      <c r="X596" s="5" t="e">
        <f t="shared" si="116"/>
        <v>#DIV/0!</v>
      </c>
      <c r="Y596" s="5" t="e">
        <f t="shared" si="118"/>
        <v>#DIV/0!</v>
      </c>
      <c r="Z596" s="5" t="e">
        <f t="shared" si="119"/>
        <v>#DIV/0!</v>
      </c>
      <c r="AA596" s="5" t="e">
        <f t="shared" si="119"/>
        <v>#DIV/0!</v>
      </c>
      <c r="AM596" s="6"/>
      <c r="AN596" s="6"/>
    </row>
    <row r="597" spans="2:40" s="5" customFormat="1" ht="20.100000000000001" hidden="1" customHeight="1">
      <c r="B597" s="22" t="str">
        <f>+$B$13</f>
        <v xml:space="preserve"> Β' ΠΛΑΝΗΤΗΣ</v>
      </c>
      <c r="C597" s="15">
        <f>+$C$13</f>
        <v>0</v>
      </c>
      <c r="D597" s="13">
        <f>+D592+1</f>
        <v>70</v>
      </c>
      <c r="E597" s="15">
        <f>+(H597+I597)/2</f>
        <v>0</v>
      </c>
      <c r="F597" s="15">
        <f>+SQRT(E597*E597-G597*G597)</f>
        <v>0</v>
      </c>
      <c r="G597" s="15">
        <f>+(-H597+I597)/2</f>
        <v>0</v>
      </c>
      <c r="H597" s="15">
        <f>+$J$42</f>
        <v>0</v>
      </c>
      <c r="I597" s="15">
        <f>+$J$41</f>
        <v>0</v>
      </c>
      <c r="J597" s="15">
        <f>+$D$24</f>
        <v>0</v>
      </c>
      <c r="K597" s="15">
        <f>+ABS( C597-D597)</f>
        <v>70</v>
      </c>
      <c r="L597" s="15" t="e">
        <f>+F597*F597/E597/( 1- J597*COS(K598))</f>
        <v>#DIV/0!</v>
      </c>
      <c r="M597" s="14" t="e">
        <f t="shared" si="120"/>
        <v>#DIV/0!</v>
      </c>
      <c r="N597" s="49"/>
      <c r="O597" s="238">
        <f t="shared" si="121"/>
        <v>0</v>
      </c>
      <c r="P597" s="5" t="e">
        <f t="shared" si="117"/>
        <v>#DIV/0!</v>
      </c>
      <c r="Q597" s="5" t="e">
        <f t="shared" si="117"/>
        <v>#DIV/0!</v>
      </c>
      <c r="R597" s="5" t="e">
        <f t="shared" si="117"/>
        <v>#DIV/0!</v>
      </c>
      <c r="S597" s="5" t="e">
        <f t="shared" si="116"/>
        <v>#DIV/0!</v>
      </c>
      <c r="T597" s="5" t="e">
        <f t="shared" si="116"/>
        <v>#DIV/0!</v>
      </c>
      <c r="U597" s="5" t="e">
        <f t="shared" si="116"/>
        <v>#DIV/0!</v>
      </c>
      <c r="V597" s="5" t="e">
        <f t="shared" si="116"/>
        <v>#DIV/0!</v>
      </c>
      <c r="W597" s="5" t="e">
        <f t="shared" si="116"/>
        <v>#DIV/0!</v>
      </c>
      <c r="X597" s="5" t="e">
        <f t="shared" si="116"/>
        <v>#DIV/0!</v>
      </c>
      <c r="Y597" s="5" t="e">
        <f t="shared" si="118"/>
        <v>#DIV/0!</v>
      </c>
      <c r="Z597" s="5" t="e">
        <f t="shared" si="119"/>
        <v>#DIV/0!</v>
      </c>
      <c r="AA597" s="5" t="e">
        <f t="shared" si="119"/>
        <v>#DIV/0!</v>
      </c>
      <c r="AM597" s="6"/>
      <c r="AN597" s="6"/>
    </row>
    <row r="598" spans="2:40" s="5" customFormat="1" ht="20.100000000000001" hidden="1" customHeight="1">
      <c r="B598" s="26"/>
      <c r="C598" s="27">
        <f>3.14/180*C597</f>
        <v>0</v>
      </c>
      <c r="D598" s="27">
        <f>3.14/180*D597</f>
        <v>1.2211111111111113</v>
      </c>
      <c r="E598" s="28"/>
      <c r="F598" s="28"/>
      <c r="G598" s="28"/>
      <c r="H598" s="28"/>
      <c r="I598" s="28"/>
      <c r="J598" s="28"/>
      <c r="K598" s="28">
        <f>(3.14/180)*K597</f>
        <v>1.2211111111111113</v>
      </c>
      <c r="L598" s="14"/>
      <c r="M598" s="14" t="e">
        <f t="shared" si="120"/>
        <v>#DIV/0!</v>
      </c>
      <c r="N598" s="49"/>
      <c r="O598" s="238"/>
      <c r="P598" s="5" t="e">
        <f t="shared" si="117"/>
        <v>#DIV/0!</v>
      </c>
      <c r="Q598" s="5" t="e">
        <f t="shared" si="117"/>
        <v>#DIV/0!</v>
      </c>
      <c r="R598" s="5" t="e">
        <f t="shared" si="117"/>
        <v>#DIV/0!</v>
      </c>
      <c r="S598" s="5" t="e">
        <f t="shared" si="116"/>
        <v>#DIV/0!</v>
      </c>
      <c r="T598" s="5" t="e">
        <f t="shared" si="116"/>
        <v>#DIV/0!</v>
      </c>
      <c r="U598" s="5" t="e">
        <f t="shared" si="116"/>
        <v>#DIV/0!</v>
      </c>
      <c r="V598" s="5" t="e">
        <f t="shared" si="116"/>
        <v>#DIV/0!</v>
      </c>
      <c r="W598" s="5" t="e">
        <f t="shared" si="116"/>
        <v>#DIV/0!</v>
      </c>
      <c r="X598" s="5" t="e">
        <f t="shared" si="116"/>
        <v>#DIV/0!</v>
      </c>
      <c r="Y598" s="5" t="e">
        <f t="shared" si="118"/>
        <v>#DIV/0!</v>
      </c>
      <c r="Z598" s="5" t="e">
        <f t="shared" si="119"/>
        <v>#DIV/0!</v>
      </c>
      <c r="AA598" s="5" t="e">
        <f t="shared" si="119"/>
        <v>#DIV/0!</v>
      </c>
      <c r="AM598" s="6"/>
      <c r="AN598" s="6"/>
    </row>
    <row r="599" spans="2:40" s="5" customFormat="1" ht="20.100000000000001" hidden="1" customHeight="1">
      <c r="B599" s="15"/>
      <c r="C599" s="13"/>
      <c r="D599" s="13"/>
      <c r="E599" s="13"/>
      <c r="F599" s="13"/>
      <c r="G599" s="13"/>
      <c r="H599" s="13"/>
      <c r="I599" s="13"/>
      <c r="J599" s="13"/>
      <c r="K599" s="15"/>
      <c r="L599" s="14"/>
      <c r="M599" s="14" t="e">
        <f t="shared" si="120"/>
        <v>#DIV/0!</v>
      </c>
      <c r="N599" s="49"/>
      <c r="O599" s="238"/>
      <c r="P599" s="5" t="e">
        <f t="shared" si="117"/>
        <v>#DIV/0!</v>
      </c>
      <c r="Q599" s="5" t="e">
        <f t="shared" si="117"/>
        <v>#DIV/0!</v>
      </c>
      <c r="R599" s="5" t="e">
        <f t="shared" si="117"/>
        <v>#DIV/0!</v>
      </c>
      <c r="S599" s="5" t="e">
        <f t="shared" si="116"/>
        <v>#DIV/0!</v>
      </c>
      <c r="T599" s="5" t="e">
        <f t="shared" si="116"/>
        <v>#DIV/0!</v>
      </c>
      <c r="U599" s="5" t="e">
        <f t="shared" si="116"/>
        <v>#DIV/0!</v>
      </c>
      <c r="V599" s="5" t="e">
        <f t="shared" si="116"/>
        <v>#DIV/0!</v>
      </c>
      <c r="W599" s="5" t="e">
        <f t="shared" si="116"/>
        <v>#DIV/0!</v>
      </c>
      <c r="X599" s="5" t="e">
        <f t="shared" si="116"/>
        <v>#DIV/0!</v>
      </c>
      <c r="Y599" s="5" t="e">
        <f t="shared" si="118"/>
        <v>#DIV/0!</v>
      </c>
      <c r="Z599" s="5" t="e">
        <f t="shared" si="119"/>
        <v>#DIV/0!</v>
      </c>
      <c r="AA599" s="5" t="e">
        <f t="shared" si="119"/>
        <v>#DIV/0!</v>
      </c>
      <c r="AM599" s="6"/>
      <c r="AN599" s="6"/>
    </row>
    <row r="600" spans="2:40" s="5" customFormat="1" ht="20.100000000000001" hidden="1" customHeight="1">
      <c r="B600" s="22" t="str">
        <f>+$B$11</f>
        <v xml:space="preserve"> Α' ΠΛΑΝΗΤΗΣ</v>
      </c>
      <c r="C600" s="15">
        <f>+$C$11</f>
        <v>0</v>
      </c>
      <c r="D600" s="13">
        <f>+D595+1</f>
        <v>71</v>
      </c>
      <c r="E600" s="15">
        <f>+(H600+I600)/2</f>
        <v>0</v>
      </c>
      <c r="F600" s="15">
        <f>+SQRT(E600*E600-G600*G600)</f>
        <v>0</v>
      </c>
      <c r="G600" s="15">
        <f>+(-H600+I600)/2</f>
        <v>0</v>
      </c>
      <c r="H600" s="15">
        <f>+$J$40</f>
        <v>0</v>
      </c>
      <c r="I600" s="15">
        <f>+$J$39</f>
        <v>0</v>
      </c>
      <c r="J600" s="15">
        <f>+$D$22</f>
        <v>0</v>
      </c>
      <c r="K600" s="15">
        <f>+ABS( C600-D600)</f>
        <v>71</v>
      </c>
      <c r="L600" s="15" t="e">
        <f>(+F600*F600/E600)/( 1- J600*COS(K601))</f>
        <v>#DIV/0!</v>
      </c>
      <c r="M600" s="14" t="e">
        <f t="shared" si="120"/>
        <v>#DIV/0!</v>
      </c>
      <c r="N600" s="49"/>
      <c r="O600" s="238">
        <f t="shared" si="121"/>
        <v>0</v>
      </c>
      <c r="P600" s="5" t="e">
        <f t="shared" si="117"/>
        <v>#DIV/0!</v>
      </c>
      <c r="Q600" s="5" t="e">
        <f t="shared" si="117"/>
        <v>#DIV/0!</v>
      </c>
      <c r="R600" s="5" t="e">
        <f t="shared" si="117"/>
        <v>#DIV/0!</v>
      </c>
      <c r="S600" s="5" t="e">
        <f t="shared" si="116"/>
        <v>#DIV/0!</v>
      </c>
      <c r="T600" s="5" t="e">
        <f t="shared" si="116"/>
        <v>#DIV/0!</v>
      </c>
      <c r="U600" s="5" t="e">
        <f t="shared" si="116"/>
        <v>#DIV/0!</v>
      </c>
      <c r="V600" s="5" t="e">
        <f t="shared" si="116"/>
        <v>#DIV/0!</v>
      </c>
      <c r="W600" s="5" t="e">
        <f t="shared" si="116"/>
        <v>#DIV/0!</v>
      </c>
      <c r="X600" s="5" t="e">
        <f t="shared" si="116"/>
        <v>#DIV/0!</v>
      </c>
      <c r="Y600" s="5" t="e">
        <f t="shared" si="118"/>
        <v>#DIV/0!</v>
      </c>
      <c r="Z600" s="5" t="e">
        <f t="shared" si="119"/>
        <v>#DIV/0!</v>
      </c>
      <c r="AA600" s="5" t="e">
        <f t="shared" si="119"/>
        <v>#DIV/0!</v>
      </c>
      <c r="AM600" s="6"/>
      <c r="AN600" s="6"/>
    </row>
    <row r="601" spans="2:40" s="5" customFormat="1" ht="20.100000000000001" hidden="1" customHeight="1">
      <c r="B601" s="23" t="s">
        <v>32</v>
      </c>
      <c r="C601" s="24">
        <f>3.14/180*C600</f>
        <v>0</v>
      </c>
      <c r="D601" s="24">
        <v>71</v>
      </c>
      <c r="E601" s="25"/>
      <c r="F601" s="25"/>
      <c r="G601" s="25"/>
      <c r="H601" s="25"/>
      <c r="I601" s="25"/>
      <c r="J601" s="25"/>
      <c r="K601" s="25">
        <f>(3.14/180)*K600</f>
        <v>1.2385555555555556</v>
      </c>
      <c r="L601" s="14"/>
      <c r="M601" s="14" t="e">
        <f t="shared" si="120"/>
        <v>#DIV/0!</v>
      </c>
      <c r="N601" s="49"/>
      <c r="O601" s="238" t="e">
        <f t="shared" si="121"/>
        <v>#DIV/0!</v>
      </c>
      <c r="P601" s="5" t="e">
        <f t="shared" si="117"/>
        <v>#DIV/0!</v>
      </c>
      <c r="Q601" s="5" t="e">
        <f t="shared" si="117"/>
        <v>#DIV/0!</v>
      </c>
      <c r="R601" s="5" t="e">
        <f t="shared" si="117"/>
        <v>#DIV/0!</v>
      </c>
      <c r="S601" s="5" t="e">
        <f t="shared" si="116"/>
        <v>#DIV/0!</v>
      </c>
      <c r="T601" s="5" t="e">
        <f t="shared" si="116"/>
        <v>#DIV/0!</v>
      </c>
      <c r="U601" s="5" t="e">
        <f t="shared" si="116"/>
        <v>#DIV/0!</v>
      </c>
      <c r="V601" s="5" t="e">
        <f t="shared" si="116"/>
        <v>#DIV/0!</v>
      </c>
      <c r="W601" s="5" t="e">
        <f t="shared" si="116"/>
        <v>#DIV/0!</v>
      </c>
      <c r="X601" s="5" t="e">
        <f t="shared" si="116"/>
        <v>#DIV/0!</v>
      </c>
      <c r="Y601" s="5" t="e">
        <f t="shared" si="118"/>
        <v>#DIV/0!</v>
      </c>
      <c r="Z601" s="5" t="e">
        <f t="shared" si="119"/>
        <v>#DIV/0!</v>
      </c>
      <c r="AA601" s="5" t="e">
        <f t="shared" si="119"/>
        <v>#DIV/0!</v>
      </c>
      <c r="AM601" s="6"/>
      <c r="AN601" s="6"/>
    </row>
    <row r="602" spans="2:40" s="5" customFormat="1" ht="20.100000000000001" hidden="1" customHeight="1">
      <c r="B602" s="22" t="str">
        <f>+$B$13</f>
        <v xml:space="preserve"> Β' ΠΛΑΝΗΤΗΣ</v>
      </c>
      <c r="C602" s="15">
        <f>+$C$13</f>
        <v>0</v>
      </c>
      <c r="D602" s="13">
        <f>+D597+1</f>
        <v>71</v>
      </c>
      <c r="E602" s="15">
        <f>+(H602+I602)/2</f>
        <v>0</v>
      </c>
      <c r="F602" s="15">
        <f>+SQRT(E602*E602-G602*G602)</f>
        <v>0</v>
      </c>
      <c r="G602" s="15">
        <f>+(-H602+I602)/2</f>
        <v>0</v>
      </c>
      <c r="H602" s="15">
        <f>+$J$42</f>
        <v>0</v>
      </c>
      <c r="I602" s="15">
        <f>+$J$41</f>
        <v>0</v>
      </c>
      <c r="J602" s="15">
        <f>+$D$24</f>
        <v>0</v>
      </c>
      <c r="K602" s="15">
        <f>+ABS( C602-D602)</f>
        <v>71</v>
      </c>
      <c r="L602" s="15" t="e">
        <f>+F602*F602/E602/( 1- J602*COS(K603))</f>
        <v>#DIV/0!</v>
      </c>
      <c r="M602" s="14" t="e">
        <f t="shared" si="120"/>
        <v>#DIV/0!</v>
      </c>
      <c r="N602" s="49"/>
      <c r="O602" s="238">
        <f t="shared" si="121"/>
        <v>0</v>
      </c>
      <c r="P602" s="5" t="e">
        <f t="shared" si="117"/>
        <v>#DIV/0!</v>
      </c>
      <c r="Q602" s="5" t="e">
        <f t="shared" si="117"/>
        <v>#DIV/0!</v>
      </c>
      <c r="R602" s="5" t="e">
        <f t="shared" si="117"/>
        <v>#DIV/0!</v>
      </c>
      <c r="S602" s="5" t="e">
        <f t="shared" si="116"/>
        <v>#DIV/0!</v>
      </c>
      <c r="T602" s="5" t="e">
        <f t="shared" si="116"/>
        <v>#DIV/0!</v>
      </c>
      <c r="U602" s="5" t="e">
        <f t="shared" si="116"/>
        <v>#DIV/0!</v>
      </c>
      <c r="V602" s="5" t="e">
        <f t="shared" si="116"/>
        <v>#DIV/0!</v>
      </c>
      <c r="W602" s="5" t="e">
        <f t="shared" si="116"/>
        <v>#DIV/0!</v>
      </c>
      <c r="X602" s="5" t="e">
        <f t="shared" si="116"/>
        <v>#DIV/0!</v>
      </c>
      <c r="Y602" s="5" t="e">
        <f t="shared" si="118"/>
        <v>#DIV/0!</v>
      </c>
      <c r="Z602" s="5" t="e">
        <f t="shared" si="119"/>
        <v>#DIV/0!</v>
      </c>
      <c r="AA602" s="5" t="e">
        <f t="shared" si="119"/>
        <v>#DIV/0!</v>
      </c>
      <c r="AM602" s="6"/>
      <c r="AN602" s="6"/>
    </row>
    <row r="603" spans="2:40" s="5" customFormat="1" ht="20.100000000000001" hidden="1" customHeight="1">
      <c r="B603" s="26"/>
      <c r="C603" s="27">
        <f>3.14/180*C602</f>
        <v>0</v>
      </c>
      <c r="D603" s="27">
        <f>3.14/180*D602</f>
        <v>1.2385555555555556</v>
      </c>
      <c r="E603" s="28"/>
      <c r="F603" s="28"/>
      <c r="G603" s="28"/>
      <c r="H603" s="28"/>
      <c r="I603" s="28"/>
      <c r="J603" s="28"/>
      <c r="K603" s="28">
        <f>(3.14/180)*K602</f>
        <v>1.2385555555555556</v>
      </c>
      <c r="L603" s="14"/>
      <c r="M603" s="14" t="e">
        <f t="shared" si="120"/>
        <v>#DIV/0!</v>
      </c>
      <c r="N603" s="49"/>
      <c r="O603" s="238"/>
      <c r="P603" s="5" t="e">
        <f t="shared" si="117"/>
        <v>#DIV/0!</v>
      </c>
      <c r="Q603" s="5" t="e">
        <f t="shared" si="117"/>
        <v>#DIV/0!</v>
      </c>
      <c r="R603" s="5" t="e">
        <f t="shared" si="117"/>
        <v>#DIV/0!</v>
      </c>
      <c r="S603" s="5" t="e">
        <f t="shared" si="116"/>
        <v>#DIV/0!</v>
      </c>
      <c r="T603" s="5" t="e">
        <f t="shared" si="116"/>
        <v>#DIV/0!</v>
      </c>
      <c r="U603" s="5" t="e">
        <f t="shared" si="116"/>
        <v>#DIV/0!</v>
      </c>
      <c r="V603" s="5" t="e">
        <f t="shared" ref="V603:X666" si="122">IF(AND(H603=MIN($B603:$M603),H603=MIN($O$176:$O$234)),AH602,0)</f>
        <v>#DIV/0!</v>
      </c>
      <c r="W603" s="5" t="e">
        <f t="shared" si="122"/>
        <v>#DIV/0!</v>
      </c>
      <c r="X603" s="5" t="e">
        <f t="shared" si="122"/>
        <v>#DIV/0!</v>
      </c>
      <c r="Y603" s="5" t="e">
        <f t="shared" si="118"/>
        <v>#DIV/0!</v>
      </c>
      <c r="Z603" s="5" t="e">
        <f t="shared" si="119"/>
        <v>#DIV/0!</v>
      </c>
      <c r="AA603" s="5" t="e">
        <f t="shared" si="119"/>
        <v>#DIV/0!</v>
      </c>
      <c r="AM603" s="6"/>
      <c r="AN603" s="6"/>
    </row>
    <row r="604" spans="2:40" s="5" customFormat="1" ht="20.100000000000001" hidden="1" customHeight="1">
      <c r="B604" s="15"/>
      <c r="C604" s="13"/>
      <c r="D604" s="13"/>
      <c r="E604" s="13"/>
      <c r="F604" s="13"/>
      <c r="G604" s="13"/>
      <c r="H604" s="13"/>
      <c r="I604" s="13"/>
      <c r="J604" s="13"/>
      <c r="K604" s="15"/>
      <c r="L604" s="14"/>
      <c r="M604" s="14" t="e">
        <f t="shared" si="120"/>
        <v>#DIV/0!</v>
      </c>
      <c r="N604" s="49"/>
      <c r="O604" s="238"/>
      <c r="P604" s="5" t="e">
        <f t="shared" si="117"/>
        <v>#DIV/0!</v>
      </c>
      <c r="Q604" s="5" t="e">
        <f t="shared" si="117"/>
        <v>#DIV/0!</v>
      </c>
      <c r="R604" s="5" t="e">
        <f t="shared" si="117"/>
        <v>#DIV/0!</v>
      </c>
      <c r="S604" s="5" t="e">
        <f t="shared" si="117"/>
        <v>#DIV/0!</v>
      </c>
      <c r="T604" s="5" t="e">
        <f t="shared" si="117"/>
        <v>#DIV/0!</v>
      </c>
      <c r="U604" s="5" t="e">
        <f t="shared" si="117"/>
        <v>#DIV/0!</v>
      </c>
      <c r="V604" s="5" t="e">
        <f t="shared" si="122"/>
        <v>#DIV/0!</v>
      </c>
      <c r="W604" s="5" t="e">
        <f t="shared" si="122"/>
        <v>#DIV/0!</v>
      </c>
      <c r="X604" s="5" t="e">
        <f t="shared" si="122"/>
        <v>#DIV/0!</v>
      </c>
      <c r="Y604" s="5" t="e">
        <f t="shared" si="118"/>
        <v>#DIV/0!</v>
      </c>
      <c r="Z604" s="5" t="e">
        <f t="shared" si="119"/>
        <v>#DIV/0!</v>
      </c>
      <c r="AA604" s="5" t="e">
        <f t="shared" si="119"/>
        <v>#DIV/0!</v>
      </c>
      <c r="AM604" s="6"/>
      <c r="AN604" s="6"/>
    </row>
    <row r="605" spans="2:40" s="5" customFormat="1" ht="20.100000000000001" hidden="1" customHeight="1">
      <c r="B605" s="22" t="str">
        <f>+$B$11</f>
        <v xml:space="preserve"> Α' ΠΛΑΝΗΤΗΣ</v>
      </c>
      <c r="C605" s="15">
        <f>+$C$11</f>
        <v>0</v>
      </c>
      <c r="D605" s="13">
        <f>+D600+1</f>
        <v>72</v>
      </c>
      <c r="E605" s="15">
        <f>+(H605+I605)/2</f>
        <v>0</v>
      </c>
      <c r="F605" s="15">
        <f>+SQRT(E605*E605-G605*G605)</f>
        <v>0</v>
      </c>
      <c r="G605" s="15">
        <f>+(-H605+I605)/2</f>
        <v>0</v>
      </c>
      <c r="H605" s="15">
        <f>+$J$40</f>
        <v>0</v>
      </c>
      <c r="I605" s="15">
        <f>+$J$39</f>
        <v>0</v>
      </c>
      <c r="J605" s="15">
        <f>+$D$22</f>
        <v>0</v>
      </c>
      <c r="K605" s="15">
        <f>+ABS( C605-D605)</f>
        <v>72</v>
      </c>
      <c r="L605" s="15" t="e">
        <f>(+F605*F605/E605)/( 1- J605*COS(K606))</f>
        <v>#DIV/0!</v>
      </c>
      <c r="M605" s="14" t="e">
        <f t="shared" si="120"/>
        <v>#DIV/0!</v>
      </c>
      <c r="N605" s="49"/>
      <c r="O605" s="238">
        <f t="shared" si="121"/>
        <v>0</v>
      </c>
      <c r="P605" s="5" t="e">
        <f t="shared" ref="P605:U647" si="123">IF(AND(B605=MIN($B605:$M605),B605=MIN($O$176:$O$234)),AB604,0)</f>
        <v>#DIV/0!</v>
      </c>
      <c r="Q605" s="5" t="e">
        <f t="shared" si="123"/>
        <v>#DIV/0!</v>
      </c>
      <c r="R605" s="5" t="e">
        <f t="shared" si="123"/>
        <v>#DIV/0!</v>
      </c>
      <c r="S605" s="5" t="e">
        <f t="shared" si="123"/>
        <v>#DIV/0!</v>
      </c>
      <c r="T605" s="5" t="e">
        <f t="shared" si="123"/>
        <v>#DIV/0!</v>
      </c>
      <c r="U605" s="5" t="e">
        <f t="shared" si="123"/>
        <v>#DIV/0!</v>
      </c>
      <c r="V605" s="5" t="e">
        <f t="shared" si="122"/>
        <v>#DIV/0!</v>
      </c>
      <c r="W605" s="5" t="e">
        <f t="shared" si="122"/>
        <v>#DIV/0!</v>
      </c>
      <c r="X605" s="5" t="e">
        <f t="shared" si="122"/>
        <v>#DIV/0!</v>
      </c>
      <c r="Y605" s="5" t="e">
        <f t="shared" si="118"/>
        <v>#DIV/0!</v>
      </c>
      <c r="Z605" s="5" t="e">
        <f t="shared" si="119"/>
        <v>#DIV/0!</v>
      </c>
      <c r="AA605" s="5" t="e">
        <f t="shared" si="119"/>
        <v>#DIV/0!</v>
      </c>
      <c r="AM605" s="6"/>
      <c r="AN605" s="6"/>
    </row>
    <row r="606" spans="2:40" s="5" customFormat="1" ht="20.100000000000001" hidden="1" customHeight="1">
      <c r="B606" s="23" t="s">
        <v>32</v>
      </c>
      <c r="C606" s="24">
        <f>3.14/180*C605</f>
        <v>0</v>
      </c>
      <c r="D606" s="24">
        <v>72</v>
      </c>
      <c r="E606" s="25"/>
      <c r="F606" s="25"/>
      <c r="G606" s="25"/>
      <c r="H606" s="25"/>
      <c r="I606" s="25"/>
      <c r="J606" s="25"/>
      <c r="K606" s="25">
        <f>(3.14/180)*K605</f>
        <v>1.2560000000000002</v>
      </c>
      <c r="L606" s="14"/>
      <c r="M606" s="14" t="e">
        <f t="shared" si="120"/>
        <v>#DIV/0!</v>
      </c>
      <c r="N606" s="49"/>
      <c r="O606" s="238" t="e">
        <f t="shared" si="121"/>
        <v>#DIV/0!</v>
      </c>
      <c r="P606" s="5" t="e">
        <f t="shared" si="123"/>
        <v>#DIV/0!</v>
      </c>
      <c r="Q606" s="5" t="e">
        <f t="shared" si="123"/>
        <v>#DIV/0!</v>
      </c>
      <c r="R606" s="5" t="e">
        <f t="shared" si="123"/>
        <v>#DIV/0!</v>
      </c>
      <c r="S606" s="5" t="e">
        <f t="shared" si="123"/>
        <v>#DIV/0!</v>
      </c>
      <c r="T606" s="5" t="e">
        <f t="shared" si="123"/>
        <v>#DIV/0!</v>
      </c>
      <c r="U606" s="5" t="e">
        <f t="shared" si="123"/>
        <v>#DIV/0!</v>
      </c>
      <c r="V606" s="5" t="e">
        <f t="shared" si="122"/>
        <v>#DIV/0!</v>
      </c>
      <c r="W606" s="5" t="e">
        <f t="shared" si="122"/>
        <v>#DIV/0!</v>
      </c>
      <c r="X606" s="5" t="e">
        <f t="shared" si="122"/>
        <v>#DIV/0!</v>
      </c>
      <c r="Y606" s="5" t="e">
        <f t="shared" si="118"/>
        <v>#DIV/0!</v>
      </c>
      <c r="Z606" s="5" t="e">
        <f t="shared" si="119"/>
        <v>#DIV/0!</v>
      </c>
      <c r="AA606" s="5" t="e">
        <f t="shared" si="119"/>
        <v>#DIV/0!</v>
      </c>
      <c r="AM606" s="6"/>
      <c r="AN606" s="6"/>
    </row>
    <row r="607" spans="2:40" s="5" customFormat="1" ht="20.100000000000001" hidden="1" customHeight="1">
      <c r="B607" s="22" t="str">
        <f>+$B$13</f>
        <v xml:space="preserve"> Β' ΠΛΑΝΗΤΗΣ</v>
      </c>
      <c r="C607" s="15">
        <f>+$C$13</f>
        <v>0</v>
      </c>
      <c r="D607" s="13">
        <f>+D602+1</f>
        <v>72</v>
      </c>
      <c r="E607" s="15">
        <f>+(H607+I607)/2</f>
        <v>0</v>
      </c>
      <c r="F607" s="15">
        <f>+SQRT(E607*E607-G607*G607)</f>
        <v>0</v>
      </c>
      <c r="G607" s="15">
        <f>+(-H607+I607)/2</f>
        <v>0</v>
      </c>
      <c r="H607" s="15">
        <f>+$J$42</f>
        <v>0</v>
      </c>
      <c r="I607" s="15">
        <f>+$J$41</f>
        <v>0</v>
      </c>
      <c r="J607" s="15">
        <f>+$D$24</f>
        <v>0</v>
      </c>
      <c r="K607" s="15">
        <f>+ABS( C607-D607)</f>
        <v>72</v>
      </c>
      <c r="L607" s="15" t="e">
        <f>+F607*F607/E607/( 1- J607*COS(K608))</f>
        <v>#DIV/0!</v>
      </c>
      <c r="M607" s="14" t="e">
        <f t="shared" si="120"/>
        <v>#DIV/0!</v>
      </c>
      <c r="N607" s="49"/>
      <c r="O607" s="238">
        <f t="shared" si="121"/>
        <v>0</v>
      </c>
      <c r="P607" s="5" t="e">
        <f t="shared" si="123"/>
        <v>#DIV/0!</v>
      </c>
      <c r="Q607" s="5" t="e">
        <f t="shared" si="123"/>
        <v>#DIV/0!</v>
      </c>
      <c r="R607" s="5" t="e">
        <f t="shared" si="123"/>
        <v>#DIV/0!</v>
      </c>
      <c r="S607" s="5" t="e">
        <f t="shared" si="123"/>
        <v>#DIV/0!</v>
      </c>
      <c r="T607" s="5" t="e">
        <f t="shared" si="123"/>
        <v>#DIV/0!</v>
      </c>
      <c r="U607" s="5" t="e">
        <f t="shared" si="123"/>
        <v>#DIV/0!</v>
      </c>
      <c r="V607" s="5" t="e">
        <f t="shared" si="122"/>
        <v>#DIV/0!</v>
      </c>
      <c r="W607" s="5" t="e">
        <f t="shared" si="122"/>
        <v>#DIV/0!</v>
      </c>
      <c r="X607" s="5" t="e">
        <f t="shared" si="122"/>
        <v>#DIV/0!</v>
      </c>
      <c r="Y607" s="5" t="e">
        <f t="shared" si="118"/>
        <v>#DIV/0!</v>
      </c>
      <c r="Z607" s="5" t="e">
        <f t="shared" si="119"/>
        <v>#DIV/0!</v>
      </c>
      <c r="AA607" s="5" t="e">
        <f t="shared" si="119"/>
        <v>#DIV/0!</v>
      </c>
      <c r="AM607" s="6"/>
      <c r="AN607" s="6"/>
    </row>
    <row r="608" spans="2:40" s="5" customFormat="1" ht="20.100000000000001" hidden="1" customHeight="1">
      <c r="B608" s="26"/>
      <c r="C608" s="27">
        <f>3.14/180*C607</f>
        <v>0</v>
      </c>
      <c r="D608" s="27">
        <f>3.14/180*D607</f>
        <v>1.2560000000000002</v>
      </c>
      <c r="E608" s="28"/>
      <c r="F608" s="28"/>
      <c r="G608" s="28"/>
      <c r="H608" s="28"/>
      <c r="I608" s="28"/>
      <c r="J608" s="28"/>
      <c r="K608" s="28">
        <f>(3.14/180)*K607</f>
        <v>1.2560000000000002</v>
      </c>
      <c r="L608" s="14"/>
      <c r="M608" s="14" t="e">
        <f t="shared" si="120"/>
        <v>#DIV/0!</v>
      </c>
      <c r="N608" s="49"/>
      <c r="O608" s="238"/>
      <c r="P608" s="5" t="e">
        <f t="shared" si="123"/>
        <v>#DIV/0!</v>
      </c>
      <c r="Q608" s="5" t="e">
        <f t="shared" si="123"/>
        <v>#DIV/0!</v>
      </c>
      <c r="R608" s="5" t="e">
        <f t="shared" si="123"/>
        <v>#DIV/0!</v>
      </c>
      <c r="S608" s="5" t="e">
        <f t="shared" si="123"/>
        <v>#DIV/0!</v>
      </c>
      <c r="T608" s="5" t="e">
        <f t="shared" si="123"/>
        <v>#DIV/0!</v>
      </c>
      <c r="U608" s="5" t="e">
        <f t="shared" si="123"/>
        <v>#DIV/0!</v>
      </c>
      <c r="V608" s="5" t="e">
        <f t="shared" si="122"/>
        <v>#DIV/0!</v>
      </c>
      <c r="W608" s="5" t="e">
        <f t="shared" si="122"/>
        <v>#DIV/0!</v>
      </c>
      <c r="X608" s="5" t="e">
        <f t="shared" si="122"/>
        <v>#DIV/0!</v>
      </c>
      <c r="Y608" s="5" t="e">
        <f t="shared" si="118"/>
        <v>#DIV/0!</v>
      </c>
      <c r="Z608" s="5" t="e">
        <f t="shared" si="119"/>
        <v>#DIV/0!</v>
      </c>
      <c r="AA608" s="5" t="e">
        <f t="shared" si="119"/>
        <v>#DIV/0!</v>
      </c>
      <c r="AM608" s="6"/>
      <c r="AN608" s="6"/>
    </row>
    <row r="609" spans="2:40" s="5" customFormat="1" ht="20.100000000000001" hidden="1" customHeight="1">
      <c r="B609" s="15"/>
      <c r="C609" s="13"/>
      <c r="D609" s="13"/>
      <c r="E609" s="13"/>
      <c r="F609" s="13"/>
      <c r="G609" s="13"/>
      <c r="H609" s="13"/>
      <c r="I609" s="13"/>
      <c r="J609" s="13"/>
      <c r="K609" s="15"/>
      <c r="L609" s="14"/>
      <c r="M609" s="14" t="e">
        <f t="shared" si="120"/>
        <v>#DIV/0!</v>
      </c>
      <c r="N609" s="49"/>
      <c r="O609" s="238"/>
      <c r="P609" s="5" t="e">
        <f t="shared" si="123"/>
        <v>#DIV/0!</v>
      </c>
      <c r="Q609" s="5" t="e">
        <f t="shared" si="123"/>
        <v>#DIV/0!</v>
      </c>
      <c r="R609" s="5" t="e">
        <f t="shared" si="123"/>
        <v>#DIV/0!</v>
      </c>
      <c r="S609" s="5" t="e">
        <f t="shared" si="123"/>
        <v>#DIV/0!</v>
      </c>
      <c r="T609" s="5" t="e">
        <f t="shared" si="123"/>
        <v>#DIV/0!</v>
      </c>
      <c r="U609" s="5" t="e">
        <f t="shared" si="123"/>
        <v>#DIV/0!</v>
      </c>
      <c r="V609" s="5" t="e">
        <f t="shared" si="122"/>
        <v>#DIV/0!</v>
      </c>
      <c r="W609" s="5" t="e">
        <f t="shared" si="122"/>
        <v>#DIV/0!</v>
      </c>
      <c r="X609" s="5" t="e">
        <f t="shared" si="122"/>
        <v>#DIV/0!</v>
      </c>
      <c r="Y609" s="5" t="e">
        <f t="shared" si="118"/>
        <v>#DIV/0!</v>
      </c>
      <c r="Z609" s="5" t="e">
        <f t="shared" si="119"/>
        <v>#DIV/0!</v>
      </c>
      <c r="AA609" s="5" t="e">
        <f t="shared" si="119"/>
        <v>#DIV/0!</v>
      </c>
      <c r="AM609" s="6"/>
      <c r="AN609" s="6"/>
    </row>
    <row r="610" spans="2:40" s="5" customFormat="1" ht="20.100000000000001" hidden="1" customHeight="1">
      <c r="B610" s="22" t="str">
        <f>+$B$11</f>
        <v xml:space="preserve"> Α' ΠΛΑΝΗΤΗΣ</v>
      </c>
      <c r="C610" s="15">
        <f>+$C$11</f>
        <v>0</v>
      </c>
      <c r="D610" s="13">
        <f>+D605+1</f>
        <v>73</v>
      </c>
      <c r="E610" s="15">
        <f>+(H610+I610)/2</f>
        <v>0</v>
      </c>
      <c r="F610" s="15">
        <f>+SQRT(E610*E610-G610*G610)</f>
        <v>0</v>
      </c>
      <c r="G610" s="15">
        <f>+(-H610+I610)/2</f>
        <v>0</v>
      </c>
      <c r="H610" s="15">
        <f>+$J$40</f>
        <v>0</v>
      </c>
      <c r="I610" s="15">
        <f>+$J$39</f>
        <v>0</v>
      </c>
      <c r="J610" s="15">
        <f>+$D$22</f>
        <v>0</v>
      </c>
      <c r="K610" s="15">
        <f>+ABS( C610-D610)</f>
        <v>73</v>
      </c>
      <c r="L610" s="15" t="e">
        <f>(+F610*F610/E610)/( 1- J610*COS(K611))</f>
        <v>#DIV/0!</v>
      </c>
      <c r="M610" s="14" t="e">
        <f t="shared" si="120"/>
        <v>#DIV/0!</v>
      </c>
      <c r="N610" s="49"/>
      <c r="O610" s="238">
        <f t="shared" si="121"/>
        <v>0</v>
      </c>
      <c r="P610" s="5" t="e">
        <f t="shared" si="123"/>
        <v>#DIV/0!</v>
      </c>
      <c r="Q610" s="5" t="e">
        <f t="shared" si="123"/>
        <v>#DIV/0!</v>
      </c>
      <c r="R610" s="5" t="e">
        <f t="shared" si="123"/>
        <v>#DIV/0!</v>
      </c>
      <c r="S610" s="5" t="e">
        <f t="shared" si="123"/>
        <v>#DIV/0!</v>
      </c>
      <c r="T610" s="5" t="e">
        <f t="shared" si="123"/>
        <v>#DIV/0!</v>
      </c>
      <c r="U610" s="5" t="e">
        <f t="shared" si="123"/>
        <v>#DIV/0!</v>
      </c>
      <c r="V610" s="5" t="e">
        <f t="shared" si="122"/>
        <v>#DIV/0!</v>
      </c>
      <c r="W610" s="5" t="e">
        <f t="shared" si="122"/>
        <v>#DIV/0!</v>
      </c>
      <c r="X610" s="5" t="e">
        <f t="shared" si="122"/>
        <v>#DIV/0!</v>
      </c>
      <c r="Y610" s="5" t="e">
        <f t="shared" si="118"/>
        <v>#DIV/0!</v>
      </c>
      <c r="Z610" s="5" t="e">
        <f t="shared" si="119"/>
        <v>#DIV/0!</v>
      </c>
      <c r="AA610" s="5" t="e">
        <f t="shared" si="119"/>
        <v>#DIV/0!</v>
      </c>
      <c r="AM610" s="6"/>
      <c r="AN610" s="6"/>
    </row>
    <row r="611" spans="2:40" s="5" customFormat="1" ht="20.100000000000001" hidden="1" customHeight="1">
      <c r="B611" s="23" t="s">
        <v>32</v>
      </c>
      <c r="C611" s="24">
        <f>3.14/180*C610</f>
        <v>0</v>
      </c>
      <c r="D611" s="24">
        <v>73</v>
      </c>
      <c r="E611" s="25"/>
      <c r="F611" s="25"/>
      <c r="G611" s="25"/>
      <c r="H611" s="25"/>
      <c r="I611" s="25"/>
      <c r="J611" s="25"/>
      <c r="K611" s="25">
        <f>(3.14/180)*K610</f>
        <v>1.2734444444444446</v>
      </c>
      <c r="L611" s="14"/>
      <c r="M611" s="14" t="e">
        <f t="shared" si="120"/>
        <v>#DIV/0!</v>
      </c>
      <c r="N611" s="49"/>
      <c r="O611" s="238" t="e">
        <f t="shared" si="121"/>
        <v>#DIV/0!</v>
      </c>
      <c r="P611" s="5" t="e">
        <f t="shared" si="123"/>
        <v>#DIV/0!</v>
      </c>
      <c r="Q611" s="5" t="e">
        <f t="shared" si="123"/>
        <v>#DIV/0!</v>
      </c>
      <c r="R611" s="5" t="e">
        <f t="shared" si="123"/>
        <v>#DIV/0!</v>
      </c>
      <c r="S611" s="5" t="e">
        <f t="shared" si="123"/>
        <v>#DIV/0!</v>
      </c>
      <c r="T611" s="5" t="e">
        <f t="shared" si="123"/>
        <v>#DIV/0!</v>
      </c>
      <c r="U611" s="5" t="e">
        <f t="shared" si="123"/>
        <v>#DIV/0!</v>
      </c>
      <c r="V611" s="5" t="e">
        <f t="shared" si="122"/>
        <v>#DIV/0!</v>
      </c>
      <c r="W611" s="5" t="e">
        <f t="shared" si="122"/>
        <v>#DIV/0!</v>
      </c>
      <c r="X611" s="5" t="e">
        <f t="shared" si="122"/>
        <v>#DIV/0!</v>
      </c>
      <c r="Y611" s="5" t="e">
        <f t="shared" si="118"/>
        <v>#DIV/0!</v>
      </c>
      <c r="Z611" s="5" t="e">
        <f t="shared" si="119"/>
        <v>#DIV/0!</v>
      </c>
      <c r="AA611" s="5" t="e">
        <f t="shared" si="119"/>
        <v>#DIV/0!</v>
      </c>
      <c r="AM611" s="6"/>
      <c r="AN611" s="6"/>
    </row>
    <row r="612" spans="2:40" s="5" customFormat="1" ht="20.100000000000001" hidden="1" customHeight="1">
      <c r="B612" s="22" t="str">
        <f>+$B$13</f>
        <v xml:space="preserve"> Β' ΠΛΑΝΗΤΗΣ</v>
      </c>
      <c r="C612" s="15">
        <f>+$C$13</f>
        <v>0</v>
      </c>
      <c r="D612" s="13">
        <f>+D607+1</f>
        <v>73</v>
      </c>
      <c r="E612" s="15">
        <f>+(H612+I612)/2</f>
        <v>0</v>
      </c>
      <c r="F612" s="15">
        <f>+SQRT(E612*E612-G612*G612)</f>
        <v>0</v>
      </c>
      <c r="G612" s="15">
        <f>+(-H612+I612)/2</f>
        <v>0</v>
      </c>
      <c r="H612" s="15">
        <f>+$J$42</f>
        <v>0</v>
      </c>
      <c r="I612" s="15">
        <f>+$J$41</f>
        <v>0</v>
      </c>
      <c r="J612" s="15">
        <f>+$D$24</f>
        <v>0</v>
      </c>
      <c r="K612" s="15">
        <f>+ABS( C612-D612)</f>
        <v>73</v>
      </c>
      <c r="L612" s="15" t="e">
        <f>+F612*F612/E612/( 1- J612*COS(K613))</f>
        <v>#DIV/0!</v>
      </c>
      <c r="M612" s="14" t="e">
        <f t="shared" si="120"/>
        <v>#DIV/0!</v>
      </c>
      <c r="N612" s="49"/>
      <c r="O612" s="238">
        <f t="shared" si="121"/>
        <v>0</v>
      </c>
      <c r="P612" s="5" t="e">
        <f t="shared" si="123"/>
        <v>#DIV/0!</v>
      </c>
      <c r="Q612" s="5" t="e">
        <f t="shared" si="123"/>
        <v>#DIV/0!</v>
      </c>
      <c r="R612" s="5" t="e">
        <f t="shared" si="123"/>
        <v>#DIV/0!</v>
      </c>
      <c r="S612" s="5" t="e">
        <f t="shared" si="123"/>
        <v>#DIV/0!</v>
      </c>
      <c r="T612" s="5" t="e">
        <f t="shared" si="123"/>
        <v>#DIV/0!</v>
      </c>
      <c r="U612" s="5" t="e">
        <f t="shared" si="123"/>
        <v>#DIV/0!</v>
      </c>
      <c r="V612" s="5" t="e">
        <f t="shared" si="122"/>
        <v>#DIV/0!</v>
      </c>
      <c r="W612" s="5" t="e">
        <f t="shared" si="122"/>
        <v>#DIV/0!</v>
      </c>
      <c r="X612" s="5" t="e">
        <f t="shared" si="122"/>
        <v>#DIV/0!</v>
      </c>
      <c r="Y612" s="5" t="e">
        <f t="shared" si="118"/>
        <v>#DIV/0!</v>
      </c>
      <c r="Z612" s="5" t="e">
        <f t="shared" si="119"/>
        <v>#DIV/0!</v>
      </c>
      <c r="AA612" s="5" t="e">
        <f t="shared" si="119"/>
        <v>#DIV/0!</v>
      </c>
      <c r="AM612" s="6"/>
      <c r="AN612" s="6"/>
    </row>
    <row r="613" spans="2:40" s="5" customFormat="1" ht="20.100000000000001" hidden="1" customHeight="1">
      <c r="B613" s="26"/>
      <c r="C613" s="27">
        <f>3.14/180*C612</f>
        <v>0</v>
      </c>
      <c r="D613" s="27">
        <f>3.14/180*D612</f>
        <v>1.2734444444444446</v>
      </c>
      <c r="E613" s="28"/>
      <c r="F613" s="28"/>
      <c r="G613" s="28"/>
      <c r="H613" s="28"/>
      <c r="I613" s="28"/>
      <c r="J613" s="28"/>
      <c r="K613" s="28">
        <f>(3.14/180)*K612</f>
        <v>1.2734444444444446</v>
      </c>
      <c r="L613" s="14"/>
      <c r="M613" s="14" t="e">
        <f t="shared" si="120"/>
        <v>#DIV/0!</v>
      </c>
      <c r="N613" s="49"/>
      <c r="O613" s="238"/>
      <c r="P613" s="5" t="e">
        <f t="shared" si="123"/>
        <v>#DIV/0!</v>
      </c>
      <c r="Q613" s="5" t="e">
        <f t="shared" si="123"/>
        <v>#DIV/0!</v>
      </c>
      <c r="R613" s="5" t="e">
        <f t="shared" si="123"/>
        <v>#DIV/0!</v>
      </c>
      <c r="S613" s="5" t="e">
        <f t="shared" si="123"/>
        <v>#DIV/0!</v>
      </c>
      <c r="T613" s="5" t="e">
        <f t="shared" si="123"/>
        <v>#DIV/0!</v>
      </c>
      <c r="U613" s="5" t="e">
        <f t="shared" si="123"/>
        <v>#DIV/0!</v>
      </c>
      <c r="V613" s="5" t="e">
        <f t="shared" si="122"/>
        <v>#DIV/0!</v>
      </c>
      <c r="W613" s="5" t="e">
        <f t="shared" si="122"/>
        <v>#DIV/0!</v>
      </c>
      <c r="X613" s="5" t="e">
        <f t="shared" si="122"/>
        <v>#DIV/0!</v>
      </c>
      <c r="Y613" s="5" t="e">
        <f t="shared" si="118"/>
        <v>#DIV/0!</v>
      </c>
      <c r="Z613" s="5" t="e">
        <f t="shared" si="119"/>
        <v>#DIV/0!</v>
      </c>
      <c r="AA613" s="5" t="e">
        <f t="shared" si="119"/>
        <v>#DIV/0!</v>
      </c>
      <c r="AM613" s="6"/>
      <c r="AN613" s="6"/>
    </row>
    <row r="614" spans="2:40" s="5" customFormat="1" ht="20.100000000000001" hidden="1" customHeight="1">
      <c r="B614" s="15"/>
      <c r="C614" s="13"/>
      <c r="D614" s="13"/>
      <c r="E614" s="13"/>
      <c r="F614" s="13"/>
      <c r="G614" s="13"/>
      <c r="H614" s="13"/>
      <c r="I614" s="13"/>
      <c r="J614" s="13"/>
      <c r="K614" s="15"/>
      <c r="L614" s="14"/>
      <c r="M614" s="14" t="e">
        <f t="shared" si="120"/>
        <v>#DIV/0!</v>
      </c>
      <c r="N614" s="49"/>
      <c r="O614" s="238"/>
      <c r="P614" s="5" t="e">
        <f t="shared" si="123"/>
        <v>#DIV/0!</v>
      </c>
      <c r="Q614" s="5" t="e">
        <f t="shared" si="123"/>
        <v>#DIV/0!</v>
      </c>
      <c r="R614" s="5" t="e">
        <f t="shared" si="123"/>
        <v>#DIV/0!</v>
      </c>
      <c r="S614" s="5" t="e">
        <f t="shared" si="123"/>
        <v>#DIV/0!</v>
      </c>
      <c r="T614" s="5" t="e">
        <f t="shared" si="123"/>
        <v>#DIV/0!</v>
      </c>
      <c r="U614" s="5" t="e">
        <f t="shared" si="123"/>
        <v>#DIV/0!</v>
      </c>
      <c r="V614" s="5" t="e">
        <f t="shared" si="122"/>
        <v>#DIV/0!</v>
      </c>
      <c r="W614" s="5" t="e">
        <f t="shared" si="122"/>
        <v>#DIV/0!</v>
      </c>
      <c r="X614" s="5" t="e">
        <f t="shared" si="122"/>
        <v>#DIV/0!</v>
      </c>
      <c r="Y614" s="5" t="e">
        <f t="shared" si="118"/>
        <v>#DIV/0!</v>
      </c>
      <c r="Z614" s="5" t="e">
        <f t="shared" si="119"/>
        <v>#DIV/0!</v>
      </c>
      <c r="AA614" s="5" t="e">
        <f t="shared" si="119"/>
        <v>#DIV/0!</v>
      </c>
      <c r="AM614" s="6"/>
      <c r="AN614" s="6"/>
    </row>
    <row r="615" spans="2:40" s="5" customFormat="1" ht="20.100000000000001" hidden="1" customHeight="1">
      <c r="B615" s="22" t="str">
        <f>+$B$11</f>
        <v xml:space="preserve"> Α' ΠΛΑΝΗΤΗΣ</v>
      </c>
      <c r="C615" s="15">
        <f>+$C$11</f>
        <v>0</v>
      </c>
      <c r="D615" s="13">
        <f>+D610+1</f>
        <v>74</v>
      </c>
      <c r="E615" s="15">
        <f>+(H615+I615)/2</f>
        <v>0</v>
      </c>
      <c r="F615" s="15">
        <f>+SQRT(E615*E615-G615*G615)</f>
        <v>0</v>
      </c>
      <c r="G615" s="15">
        <f>+(-H615+I615)/2</f>
        <v>0</v>
      </c>
      <c r="H615" s="15">
        <f>+$J$40</f>
        <v>0</v>
      </c>
      <c r="I615" s="15">
        <f>+$J$39</f>
        <v>0</v>
      </c>
      <c r="J615" s="15">
        <f>+$D$22</f>
        <v>0</v>
      </c>
      <c r="K615" s="15">
        <f>+ABS( C615-D615)</f>
        <v>74</v>
      </c>
      <c r="L615" s="15" t="e">
        <f>(+F615*F615/E615)/( 1- J615*COS(K616))</f>
        <v>#DIV/0!</v>
      </c>
      <c r="M615" s="14" t="e">
        <f t="shared" si="120"/>
        <v>#DIV/0!</v>
      </c>
      <c r="N615" s="49"/>
      <c r="O615" s="238">
        <f t="shared" si="121"/>
        <v>0</v>
      </c>
      <c r="P615" s="5" t="e">
        <f t="shared" si="123"/>
        <v>#DIV/0!</v>
      </c>
      <c r="Q615" s="5" t="e">
        <f t="shared" si="123"/>
        <v>#DIV/0!</v>
      </c>
      <c r="R615" s="5" t="e">
        <f t="shared" si="123"/>
        <v>#DIV/0!</v>
      </c>
      <c r="S615" s="5" t="e">
        <f t="shared" si="123"/>
        <v>#DIV/0!</v>
      </c>
      <c r="T615" s="5" t="e">
        <f t="shared" si="123"/>
        <v>#DIV/0!</v>
      </c>
      <c r="U615" s="5" t="e">
        <f t="shared" si="123"/>
        <v>#DIV/0!</v>
      </c>
      <c r="V615" s="5" t="e">
        <f t="shared" si="122"/>
        <v>#DIV/0!</v>
      </c>
      <c r="W615" s="5" t="e">
        <f t="shared" si="122"/>
        <v>#DIV/0!</v>
      </c>
      <c r="X615" s="5" t="e">
        <f t="shared" si="122"/>
        <v>#DIV/0!</v>
      </c>
      <c r="Y615" s="5" t="e">
        <f t="shared" si="118"/>
        <v>#DIV/0!</v>
      </c>
      <c r="Z615" s="5" t="e">
        <f t="shared" si="119"/>
        <v>#DIV/0!</v>
      </c>
      <c r="AA615" s="5" t="e">
        <f t="shared" si="119"/>
        <v>#DIV/0!</v>
      </c>
      <c r="AM615" s="6"/>
      <c r="AN615" s="6"/>
    </row>
    <row r="616" spans="2:40" s="5" customFormat="1" ht="20.100000000000001" hidden="1" customHeight="1">
      <c r="B616" s="23" t="s">
        <v>32</v>
      </c>
      <c r="C616" s="24">
        <f>3.14/180*C615</f>
        <v>0</v>
      </c>
      <c r="D616" s="24">
        <v>74</v>
      </c>
      <c r="E616" s="25"/>
      <c r="F616" s="25"/>
      <c r="G616" s="25"/>
      <c r="H616" s="25"/>
      <c r="I616" s="25"/>
      <c r="J616" s="25"/>
      <c r="K616" s="25">
        <f>(3.14/180)*K615</f>
        <v>1.290888888888889</v>
      </c>
      <c r="L616" s="14"/>
      <c r="M616" s="14" t="e">
        <f t="shared" si="120"/>
        <v>#DIV/0!</v>
      </c>
      <c r="N616" s="49"/>
      <c r="O616" s="238" t="e">
        <f t="shared" si="121"/>
        <v>#DIV/0!</v>
      </c>
      <c r="P616" s="5" t="e">
        <f t="shared" si="123"/>
        <v>#DIV/0!</v>
      </c>
      <c r="Q616" s="5" t="e">
        <f t="shared" si="123"/>
        <v>#DIV/0!</v>
      </c>
      <c r="R616" s="5" t="e">
        <f t="shared" si="123"/>
        <v>#DIV/0!</v>
      </c>
      <c r="S616" s="5" t="e">
        <f t="shared" si="123"/>
        <v>#DIV/0!</v>
      </c>
      <c r="T616" s="5" t="e">
        <f t="shared" si="123"/>
        <v>#DIV/0!</v>
      </c>
      <c r="U616" s="5" t="e">
        <f t="shared" si="123"/>
        <v>#DIV/0!</v>
      </c>
      <c r="V616" s="5" t="e">
        <f t="shared" si="122"/>
        <v>#DIV/0!</v>
      </c>
      <c r="W616" s="5" t="e">
        <f t="shared" si="122"/>
        <v>#DIV/0!</v>
      </c>
      <c r="X616" s="5" t="e">
        <f t="shared" si="122"/>
        <v>#DIV/0!</v>
      </c>
      <c r="Y616" s="5" t="e">
        <f t="shared" si="118"/>
        <v>#DIV/0!</v>
      </c>
      <c r="Z616" s="5" t="e">
        <f t="shared" si="119"/>
        <v>#DIV/0!</v>
      </c>
      <c r="AA616" s="5" t="e">
        <f t="shared" si="119"/>
        <v>#DIV/0!</v>
      </c>
      <c r="AM616" s="6"/>
      <c r="AN616" s="6"/>
    </row>
    <row r="617" spans="2:40" s="5" customFormat="1" ht="20.100000000000001" hidden="1" customHeight="1">
      <c r="B617" s="22" t="str">
        <f>+$B$13</f>
        <v xml:space="preserve"> Β' ΠΛΑΝΗΤΗΣ</v>
      </c>
      <c r="C617" s="15">
        <f>+$C$13</f>
        <v>0</v>
      </c>
      <c r="D617" s="13">
        <f>+D612+1</f>
        <v>74</v>
      </c>
      <c r="E617" s="15">
        <f>+(H617+I617)/2</f>
        <v>0</v>
      </c>
      <c r="F617" s="15">
        <f>+SQRT(E617*E617-G617*G617)</f>
        <v>0</v>
      </c>
      <c r="G617" s="15">
        <f>+(-H617+I617)/2</f>
        <v>0</v>
      </c>
      <c r="H617" s="15">
        <f>+$J$42</f>
        <v>0</v>
      </c>
      <c r="I617" s="15">
        <f>+$J$41</f>
        <v>0</v>
      </c>
      <c r="J617" s="15">
        <f>+$D$24</f>
        <v>0</v>
      </c>
      <c r="K617" s="15">
        <f>+ABS( C617-D617)</f>
        <v>74</v>
      </c>
      <c r="L617" s="15" t="e">
        <f>+F617*F617/E617/( 1- J617*COS(K618))</f>
        <v>#DIV/0!</v>
      </c>
      <c r="M617" s="14" t="e">
        <f t="shared" si="120"/>
        <v>#DIV/0!</v>
      </c>
      <c r="N617" s="49"/>
      <c r="O617" s="238">
        <f t="shared" si="121"/>
        <v>0</v>
      </c>
      <c r="P617" s="5" t="e">
        <f t="shared" si="123"/>
        <v>#DIV/0!</v>
      </c>
      <c r="Q617" s="5" t="e">
        <f t="shared" si="123"/>
        <v>#DIV/0!</v>
      </c>
      <c r="R617" s="5" t="e">
        <f t="shared" si="123"/>
        <v>#DIV/0!</v>
      </c>
      <c r="S617" s="5" t="e">
        <f t="shared" si="123"/>
        <v>#DIV/0!</v>
      </c>
      <c r="T617" s="5" t="e">
        <f t="shared" si="123"/>
        <v>#DIV/0!</v>
      </c>
      <c r="U617" s="5" t="e">
        <f t="shared" si="123"/>
        <v>#DIV/0!</v>
      </c>
      <c r="V617" s="5" t="e">
        <f t="shared" si="122"/>
        <v>#DIV/0!</v>
      </c>
      <c r="W617" s="5" t="e">
        <f t="shared" si="122"/>
        <v>#DIV/0!</v>
      </c>
      <c r="X617" s="5" t="e">
        <f t="shared" si="122"/>
        <v>#DIV/0!</v>
      </c>
      <c r="Y617" s="5" t="e">
        <f t="shared" si="118"/>
        <v>#DIV/0!</v>
      </c>
      <c r="Z617" s="5" t="e">
        <f t="shared" si="119"/>
        <v>#DIV/0!</v>
      </c>
      <c r="AA617" s="5" t="e">
        <f t="shared" si="119"/>
        <v>#DIV/0!</v>
      </c>
      <c r="AM617" s="6"/>
      <c r="AN617" s="6"/>
    </row>
    <row r="618" spans="2:40" s="5" customFormat="1" ht="20.100000000000001" hidden="1" customHeight="1">
      <c r="B618" s="26"/>
      <c r="C618" s="27">
        <f>3.14/180*C617</f>
        <v>0</v>
      </c>
      <c r="D618" s="27">
        <f>3.14/180*D617</f>
        <v>1.290888888888889</v>
      </c>
      <c r="E618" s="28"/>
      <c r="F618" s="28"/>
      <c r="G618" s="28"/>
      <c r="H618" s="28"/>
      <c r="I618" s="28"/>
      <c r="J618" s="28"/>
      <c r="K618" s="28">
        <f>(3.14/180)*K617</f>
        <v>1.290888888888889</v>
      </c>
      <c r="L618" s="14"/>
      <c r="M618" s="14" t="e">
        <f t="shared" si="120"/>
        <v>#DIV/0!</v>
      </c>
      <c r="N618" s="49"/>
      <c r="O618" s="238"/>
      <c r="P618" s="5" t="e">
        <f t="shared" si="123"/>
        <v>#DIV/0!</v>
      </c>
      <c r="Q618" s="5" t="e">
        <f t="shared" si="123"/>
        <v>#DIV/0!</v>
      </c>
      <c r="R618" s="5" t="e">
        <f t="shared" si="123"/>
        <v>#DIV/0!</v>
      </c>
      <c r="S618" s="5" t="e">
        <f t="shared" si="123"/>
        <v>#DIV/0!</v>
      </c>
      <c r="T618" s="5" t="e">
        <f t="shared" si="123"/>
        <v>#DIV/0!</v>
      </c>
      <c r="U618" s="5" t="e">
        <f t="shared" si="123"/>
        <v>#DIV/0!</v>
      </c>
      <c r="V618" s="5" t="e">
        <f t="shared" si="122"/>
        <v>#DIV/0!</v>
      </c>
      <c r="W618" s="5" t="e">
        <f t="shared" si="122"/>
        <v>#DIV/0!</v>
      </c>
      <c r="X618" s="5" t="e">
        <f t="shared" si="122"/>
        <v>#DIV/0!</v>
      </c>
      <c r="Y618" s="5" t="e">
        <f t="shared" si="118"/>
        <v>#DIV/0!</v>
      </c>
      <c r="Z618" s="5" t="e">
        <f t="shared" si="119"/>
        <v>#DIV/0!</v>
      </c>
      <c r="AA618" s="5" t="e">
        <f t="shared" si="119"/>
        <v>#DIV/0!</v>
      </c>
      <c r="AM618" s="6"/>
      <c r="AN618" s="6"/>
    </row>
    <row r="619" spans="2:40" s="5" customFormat="1" ht="20.100000000000001" hidden="1" customHeight="1">
      <c r="B619" s="15"/>
      <c r="C619" s="13"/>
      <c r="D619" s="13"/>
      <c r="E619" s="13"/>
      <c r="F619" s="13"/>
      <c r="G619" s="13"/>
      <c r="H619" s="13"/>
      <c r="I619" s="13"/>
      <c r="J619" s="13"/>
      <c r="K619" s="15"/>
      <c r="L619" s="14"/>
      <c r="M619" s="14" t="e">
        <f t="shared" si="120"/>
        <v>#DIV/0!</v>
      </c>
      <c r="N619" s="49"/>
      <c r="O619" s="238"/>
      <c r="P619" s="5" t="e">
        <f t="shared" si="123"/>
        <v>#DIV/0!</v>
      </c>
      <c r="Q619" s="5" t="e">
        <f t="shared" si="123"/>
        <v>#DIV/0!</v>
      </c>
      <c r="R619" s="5" t="e">
        <f t="shared" si="123"/>
        <v>#DIV/0!</v>
      </c>
      <c r="S619" s="5" t="e">
        <f t="shared" si="123"/>
        <v>#DIV/0!</v>
      </c>
      <c r="T619" s="5" t="e">
        <f t="shared" si="123"/>
        <v>#DIV/0!</v>
      </c>
      <c r="U619" s="5" t="e">
        <f t="shared" si="123"/>
        <v>#DIV/0!</v>
      </c>
      <c r="V619" s="5" t="e">
        <f t="shared" si="122"/>
        <v>#DIV/0!</v>
      </c>
      <c r="W619" s="5" t="e">
        <f t="shared" si="122"/>
        <v>#DIV/0!</v>
      </c>
      <c r="X619" s="5" t="e">
        <f t="shared" si="122"/>
        <v>#DIV/0!</v>
      </c>
      <c r="Y619" s="5" t="e">
        <f t="shared" si="118"/>
        <v>#DIV/0!</v>
      </c>
      <c r="Z619" s="5" t="e">
        <f t="shared" si="119"/>
        <v>#DIV/0!</v>
      </c>
      <c r="AA619" s="5" t="e">
        <f t="shared" si="119"/>
        <v>#DIV/0!</v>
      </c>
      <c r="AM619" s="6"/>
      <c r="AN619" s="6"/>
    </row>
    <row r="620" spans="2:40" s="5" customFormat="1" ht="20.100000000000001" hidden="1" customHeight="1">
      <c r="B620" s="22" t="str">
        <f>+$B$11</f>
        <v xml:space="preserve"> Α' ΠΛΑΝΗΤΗΣ</v>
      </c>
      <c r="C620" s="15">
        <f>+$C$11</f>
        <v>0</v>
      </c>
      <c r="D620" s="13">
        <f>+D615+1</f>
        <v>75</v>
      </c>
      <c r="E620" s="15">
        <f>+(H620+I620)/2</f>
        <v>0</v>
      </c>
      <c r="F620" s="15">
        <f>+SQRT(E620*E620-G620*G620)</f>
        <v>0</v>
      </c>
      <c r="G620" s="15">
        <f>+(-H620+I620)/2</f>
        <v>0</v>
      </c>
      <c r="H620" s="15">
        <f>+$J$40</f>
        <v>0</v>
      </c>
      <c r="I620" s="15">
        <f>+$J$39</f>
        <v>0</v>
      </c>
      <c r="J620" s="15">
        <f>+$D$22</f>
        <v>0</v>
      </c>
      <c r="K620" s="15">
        <f>+ABS( C620-D620)</f>
        <v>75</v>
      </c>
      <c r="L620" s="15" t="e">
        <f>(+F620*F620/E620)/( 1- J620*COS(K621))</f>
        <v>#DIV/0!</v>
      </c>
      <c r="M620" s="14" t="e">
        <f t="shared" si="120"/>
        <v>#DIV/0!</v>
      </c>
      <c r="N620" s="49"/>
      <c r="O620" s="238">
        <f t="shared" si="121"/>
        <v>0</v>
      </c>
      <c r="P620" s="5" t="e">
        <f t="shared" si="123"/>
        <v>#DIV/0!</v>
      </c>
      <c r="Q620" s="5" t="e">
        <f t="shared" si="123"/>
        <v>#DIV/0!</v>
      </c>
      <c r="R620" s="5" t="e">
        <f t="shared" si="123"/>
        <v>#DIV/0!</v>
      </c>
      <c r="S620" s="5" t="e">
        <f t="shared" si="123"/>
        <v>#DIV/0!</v>
      </c>
      <c r="T620" s="5" t="e">
        <f t="shared" si="123"/>
        <v>#DIV/0!</v>
      </c>
      <c r="U620" s="5" t="e">
        <f t="shared" si="123"/>
        <v>#DIV/0!</v>
      </c>
      <c r="V620" s="5" t="e">
        <f t="shared" si="122"/>
        <v>#DIV/0!</v>
      </c>
      <c r="W620" s="5" t="e">
        <f t="shared" si="122"/>
        <v>#DIV/0!</v>
      </c>
      <c r="X620" s="5" t="e">
        <f t="shared" si="122"/>
        <v>#DIV/0!</v>
      </c>
      <c r="Y620" s="5" t="e">
        <f t="shared" si="118"/>
        <v>#DIV/0!</v>
      </c>
      <c r="Z620" s="5" t="e">
        <f t="shared" si="119"/>
        <v>#DIV/0!</v>
      </c>
      <c r="AA620" s="5" t="e">
        <f t="shared" si="119"/>
        <v>#DIV/0!</v>
      </c>
      <c r="AM620" s="6"/>
      <c r="AN620" s="6"/>
    </row>
    <row r="621" spans="2:40" s="5" customFormat="1" ht="20.100000000000001" hidden="1" customHeight="1">
      <c r="B621" s="23" t="s">
        <v>32</v>
      </c>
      <c r="C621" s="24">
        <f>3.14/180*C620</f>
        <v>0</v>
      </c>
      <c r="D621" s="24">
        <v>75</v>
      </c>
      <c r="E621" s="25"/>
      <c r="F621" s="25"/>
      <c r="G621" s="25"/>
      <c r="H621" s="25"/>
      <c r="I621" s="25"/>
      <c r="J621" s="25"/>
      <c r="K621" s="25">
        <f>(3.14/180)*K620</f>
        <v>1.3083333333333336</v>
      </c>
      <c r="L621" s="14"/>
      <c r="M621" s="14" t="e">
        <f t="shared" si="120"/>
        <v>#DIV/0!</v>
      </c>
      <c r="N621" s="49"/>
      <c r="O621" s="238" t="e">
        <f t="shared" si="121"/>
        <v>#DIV/0!</v>
      </c>
      <c r="P621" s="5" t="e">
        <f t="shared" si="123"/>
        <v>#DIV/0!</v>
      </c>
      <c r="Q621" s="5" t="e">
        <f t="shared" si="123"/>
        <v>#DIV/0!</v>
      </c>
      <c r="R621" s="5" t="e">
        <f t="shared" si="123"/>
        <v>#DIV/0!</v>
      </c>
      <c r="S621" s="5" t="e">
        <f t="shared" si="123"/>
        <v>#DIV/0!</v>
      </c>
      <c r="T621" s="5" t="e">
        <f t="shared" si="123"/>
        <v>#DIV/0!</v>
      </c>
      <c r="U621" s="5" t="e">
        <f t="shared" si="123"/>
        <v>#DIV/0!</v>
      </c>
      <c r="V621" s="5" t="e">
        <f t="shared" si="122"/>
        <v>#DIV/0!</v>
      </c>
      <c r="W621" s="5" t="e">
        <f t="shared" si="122"/>
        <v>#DIV/0!</v>
      </c>
      <c r="X621" s="5" t="e">
        <f t="shared" si="122"/>
        <v>#DIV/0!</v>
      </c>
      <c r="Y621" s="5" t="e">
        <f t="shared" ref="Y621:Y684" si="124">IF(AND(K621=MIN($B621:$M621),K621=MIN($O$176:$O$234)),AK620,0)</f>
        <v>#DIV/0!</v>
      </c>
      <c r="Z621" s="5" t="e">
        <f t="shared" ref="Z621:AA684" si="125">IF(AND(L621=MIN($B621:$M621),L621=MIN($O$176:$O$234)),AL620,0)</f>
        <v>#DIV/0!</v>
      </c>
      <c r="AA621" s="5" t="e">
        <f t="shared" si="125"/>
        <v>#DIV/0!</v>
      </c>
      <c r="AM621" s="6"/>
      <c r="AN621" s="6"/>
    </row>
    <row r="622" spans="2:40" s="5" customFormat="1" ht="20.100000000000001" hidden="1" customHeight="1">
      <c r="B622" s="22" t="str">
        <f>+$B$13</f>
        <v xml:space="preserve"> Β' ΠΛΑΝΗΤΗΣ</v>
      </c>
      <c r="C622" s="15">
        <f>+$C$13</f>
        <v>0</v>
      </c>
      <c r="D622" s="13">
        <f>+D617+1</f>
        <v>75</v>
      </c>
      <c r="E622" s="15">
        <f>+(H622+I622)/2</f>
        <v>0</v>
      </c>
      <c r="F622" s="15">
        <f>+SQRT(E622*E622-G622*G622)</f>
        <v>0</v>
      </c>
      <c r="G622" s="15">
        <f>+(-H622+I622)/2</f>
        <v>0</v>
      </c>
      <c r="H622" s="15">
        <f>+$J$42</f>
        <v>0</v>
      </c>
      <c r="I622" s="15">
        <f>+$J$41</f>
        <v>0</v>
      </c>
      <c r="J622" s="15">
        <f>+$D$24</f>
        <v>0</v>
      </c>
      <c r="K622" s="15">
        <f>+ABS( C622-D622)</f>
        <v>75</v>
      </c>
      <c r="L622" s="15" t="e">
        <f>+F622*F622/E622/( 1- J622*COS(K623))</f>
        <v>#DIV/0!</v>
      </c>
      <c r="M622" s="14" t="e">
        <f t="shared" si="120"/>
        <v>#DIV/0!</v>
      </c>
      <c r="N622" s="49"/>
      <c r="O622" s="238">
        <f t="shared" si="121"/>
        <v>0</v>
      </c>
      <c r="P622" s="5" t="e">
        <f t="shared" si="123"/>
        <v>#DIV/0!</v>
      </c>
      <c r="Q622" s="5" t="e">
        <f t="shared" si="123"/>
        <v>#DIV/0!</v>
      </c>
      <c r="R622" s="5" t="e">
        <f t="shared" si="123"/>
        <v>#DIV/0!</v>
      </c>
      <c r="S622" s="5" t="e">
        <f t="shared" si="123"/>
        <v>#DIV/0!</v>
      </c>
      <c r="T622" s="5" t="e">
        <f t="shared" si="123"/>
        <v>#DIV/0!</v>
      </c>
      <c r="U622" s="5" t="e">
        <f t="shared" si="123"/>
        <v>#DIV/0!</v>
      </c>
      <c r="V622" s="5" t="e">
        <f t="shared" si="122"/>
        <v>#DIV/0!</v>
      </c>
      <c r="W622" s="5" t="e">
        <f t="shared" si="122"/>
        <v>#DIV/0!</v>
      </c>
      <c r="X622" s="5" t="e">
        <f t="shared" si="122"/>
        <v>#DIV/0!</v>
      </c>
      <c r="Y622" s="5" t="e">
        <f t="shared" si="124"/>
        <v>#DIV/0!</v>
      </c>
      <c r="Z622" s="5" t="e">
        <f t="shared" si="125"/>
        <v>#DIV/0!</v>
      </c>
      <c r="AA622" s="5" t="e">
        <f t="shared" si="125"/>
        <v>#DIV/0!</v>
      </c>
      <c r="AM622" s="6"/>
      <c r="AN622" s="6"/>
    </row>
    <row r="623" spans="2:40" s="5" customFormat="1" ht="20.100000000000001" hidden="1" customHeight="1">
      <c r="B623" s="26"/>
      <c r="C623" s="27">
        <f>3.14/180*C622</f>
        <v>0</v>
      </c>
      <c r="D623" s="27">
        <f>3.14/180*D622</f>
        <v>1.3083333333333336</v>
      </c>
      <c r="E623" s="28"/>
      <c r="F623" s="28"/>
      <c r="G623" s="28"/>
      <c r="H623" s="28"/>
      <c r="I623" s="28"/>
      <c r="J623" s="28"/>
      <c r="K623" s="28">
        <f>(3.14/180)*K622</f>
        <v>1.3083333333333336</v>
      </c>
      <c r="L623" s="14"/>
      <c r="M623" s="14" t="e">
        <f t="shared" si="120"/>
        <v>#DIV/0!</v>
      </c>
      <c r="N623" s="49"/>
      <c r="O623" s="238"/>
      <c r="P623" s="5" t="e">
        <f t="shared" si="123"/>
        <v>#DIV/0!</v>
      </c>
      <c r="Q623" s="5" t="e">
        <f t="shared" si="123"/>
        <v>#DIV/0!</v>
      </c>
      <c r="R623" s="5" t="e">
        <f t="shared" si="123"/>
        <v>#DIV/0!</v>
      </c>
      <c r="S623" s="5" t="e">
        <f t="shared" si="123"/>
        <v>#DIV/0!</v>
      </c>
      <c r="T623" s="5" t="e">
        <f t="shared" si="123"/>
        <v>#DIV/0!</v>
      </c>
      <c r="U623" s="5" t="e">
        <f t="shared" si="123"/>
        <v>#DIV/0!</v>
      </c>
      <c r="V623" s="5" t="e">
        <f t="shared" si="122"/>
        <v>#DIV/0!</v>
      </c>
      <c r="W623" s="5" t="e">
        <f t="shared" si="122"/>
        <v>#DIV/0!</v>
      </c>
      <c r="X623" s="5" t="e">
        <f t="shared" si="122"/>
        <v>#DIV/0!</v>
      </c>
      <c r="Y623" s="5" t="e">
        <f t="shared" si="124"/>
        <v>#DIV/0!</v>
      </c>
      <c r="Z623" s="5" t="e">
        <f t="shared" si="125"/>
        <v>#DIV/0!</v>
      </c>
      <c r="AA623" s="5" t="e">
        <f t="shared" si="125"/>
        <v>#DIV/0!</v>
      </c>
      <c r="AM623" s="6"/>
      <c r="AN623" s="6"/>
    </row>
    <row r="624" spans="2:40" s="5" customFormat="1" ht="20.100000000000001" hidden="1" customHeight="1">
      <c r="B624" s="15"/>
      <c r="C624" s="13"/>
      <c r="D624" s="13"/>
      <c r="E624" s="13"/>
      <c r="F624" s="13"/>
      <c r="G624" s="13"/>
      <c r="H624" s="13"/>
      <c r="I624" s="13"/>
      <c r="J624" s="13"/>
      <c r="K624" s="15"/>
      <c r="L624" s="14"/>
      <c r="M624" s="14" t="e">
        <f t="shared" si="120"/>
        <v>#DIV/0!</v>
      </c>
      <c r="N624" s="49"/>
      <c r="O624" s="238"/>
      <c r="P624" s="5" t="e">
        <f t="shared" si="123"/>
        <v>#DIV/0!</v>
      </c>
      <c r="Q624" s="5" t="e">
        <f t="shared" si="123"/>
        <v>#DIV/0!</v>
      </c>
      <c r="R624" s="5" t="e">
        <f t="shared" si="123"/>
        <v>#DIV/0!</v>
      </c>
      <c r="S624" s="5" t="e">
        <f t="shared" si="123"/>
        <v>#DIV/0!</v>
      </c>
      <c r="T624" s="5" t="e">
        <f t="shared" si="123"/>
        <v>#DIV/0!</v>
      </c>
      <c r="U624" s="5" t="e">
        <f t="shared" si="123"/>
        <v>#DIV/0!</v>
      </c>
      <c r="V624" s="5" t="e">
        <f t="shared" si="122"/>
        <v>#DIV/0!</v>
      </c>
      <c r="W624" s="5" t="e">
        <f t="shared" si="122"/>
        <v>#DIV/0!</v>
      </c>
      <c r="X624" s="5" t="e">
        <f t="shared" si="122"/>
        <v>#DIV/0!</v>
      </c>
      <c r="Y624" s="5" t="e">
        <f t="shared" si="124"/>
        <v>#DIV/0!</v>
      </c>
      <c r="Z624" s="5" t="e">
        <f t="shared" si="125"/>
        <v>#DIV/0!</v>
      </c>
      <c r="AA624" s="5" t="e">
        <f t="shared" si="125"/>
        <v>#DIV/0!</v>
      </c>
      <c r="AM624" s="6"/>
      <c r="AN624" s="6"/>
    </row>
    <row r="625" spans="2:40" s="5" customFormat="1" ht="20.100000000000001" hidden="1" customHeight="1">
      <c r="B625" s="22" t="str">
        <f>+$B$11</f>
        <v xml:space="preserve"> Α' ΠΛΑΝΗΤΗΣ</v>
      </c>
      <c r="C625" s="15">
        <f>+$C$11</f>
        <v>0</v>
      </c>
      <c r="D625" s="13">
        <f>+D620+1</f>
        <v>76</v>
      </c>
      <c r="E625" s="15">
        <f>+(H625+I625)/2</f>
        <v>0</v>
      </c>
      <c r="F625" s="15">
        <f>+SQRT(E625*E625-G625*G625)</f>
        <v>0</v>
      </c>
      <c r="G625" s="15">
        <f>+(-H625+I625)/2</f>
        <v>0</v>
      </c>
      <c r="H625" s="15">
        <f>+$J$40</f>
        <v>0</v>
      </c>
      <c r="I625" s="15">
        <f>+$J$39</f>
        <v>0</v>
      </c>
      <c r="J625" s="15">
        <f>+$D$22</f>
        <v>0</v>
      </c>
      <c r="K625" s="15">
        <f>+ABS( C625-D625)</f>
        <v>76</v>
      </c>
      <c r="L625" s="15" t="e">
        <f>(+F625*F625/E625)/( 1- J625*COS(K626))</f>
        <v>#DIV/0!</v>
      </c>
      <c r="M625" s="14" t="e">
        <f t="shared" si="120"/>
        <v>#DIV/0!</v>
      </c>
      <c r="N625" s="49"/>
      <c r="O625" s="238">
        <f t="shared" si="121"/>
        <v>0</v>
      </c>
      <c r="P625" s="5" t="e">
        <f t="shared" si="123"/>
        <v>#DIV/0!</v>
      </c>
      <c r="Q625" s="5" t="e">
        <f t="shared" si="123"/>
        <v>#DIV/0!</v>
      </c>
      <c r="R625" s="5" t="e">
        <f t="shared" si="123"/>
        <v>#DIV/0!</v>
      </c>
      <c r="S625" s="5" t="e">
        <f t="shared" si="123"/>
        <v>#DIV/0!</v>
      </c>
      <c r="T625" s="5" t="e">
        <f t="shared" si="123"/>
        <v>#DIV/0!</v>
      </c>
      <c r="U625" s="5" t="e">
        <f t="shared" si="123"/>
        <v>#DIV/0!</v>
      </c>
      <c r="V625" s="5" t="e">
        <f t="shared" si="122"/>
        <v>#DIV/0!</v>
      </c>
      <c r="W625" s="5" t="e">
        <f t="shared" si="122"/>
        <v>#DIV/0!</v>
      </c>
      <c r="X625" s="5" t="e">
        <f t="shared" si="122"/>
        <v>#DIV/0!</v>
      </c>
      <c r="Y625" s="5" t="e">
        <f t="shared" si="124"/>
        <v>#DIV/0!</v>
      </c>
      <c r="Z625" s="5" t="e">
        <f t="shared" si="125"/>
        <v>#DIV/0!</v>
      </c>
      <c r="AA625" s="5" t="e">
        <f t="shared" si="125"/>
        <v>#DIV/0!</v>
      </c>
      <c r="AM625" s="6"/>
      <c r="AN625" s="6"/>
    </row>
    <row r="626" spans="2:40" s="5" customFormat="1" ht="20.100000000000001" hidden="1" customHeight="1">
      <c r="B626" s="23" t="s">
        <v>32</v>
      </c>
      <c r="C626" s="24">
        <f>3.14/180*C625</f>
        <v>0</v>
      </c>
      <c r="D626" s="24">
        <v>76</v>
      </c>
      <c r="E626" s="25"/>
      <c r="F626" s="25"/>
      <c r="G626" s="25"/>
      <c r="H626" s="25"/>
      <c r="I626" s="25"/>
      <c r="J626" s="25"/>
      <c r="K626" s="25">
        <f>(3.14/180)*K625</f>
        <v>1.3257777777777779</v>
      </c>
      <c r="L626" s="14"/>
      <c r="M626" s="14" t="e">
        <f t="shared" si="120"/>
        <v>#DIV/0!</v>
      </c>
      <c r="N626" s="49"/>
      <c r="O626" s="238" t="e">
        <f t="shared" si="121"/>
        <v>#DIV/0!</v>
      </c>
      <c r="P626" s="5" t="e">
        <f t="shared" si="123"/>
        <v>#DIV/0!</v>
      </c>
      <c r="Q626" s="5" t="e">
        <f t="shared" si="123"/>
        <v>#DIV/0!</v>
      </c>
      <c r="R626" s="5" t="e">
        <f t="shared" si="123"/>
        <v>#DIV/0!</v>
      </c>
      <c r="S626" s="5" t="e">
        <f t="shared" si="123"/>
        <v>#DIV/0!</v>
      </c>
      <c r="T626" s="5" t="e">
        <f t="shared" si="123"/>
        <v>#DIV/0!</v>
      </c>
      <c r="U626" s="5" t="e">
        <f t="shared" si="123"/>
        <v>#DIV/0!</v>
      </c>
      <c r="V626" s="5" t="e">
        <f t="shared" si="122"/>
        <v>#DIV/0!</v>
      </c>
      <c r="W626" s="5" t="e">
        <f t="shared" si="122"/>
        <v>#DIV/0!</v>
      </c>
      <c r="X626" s="5" t="e">
        <f t="shared" si="122"/>
        <v>#DIV/0!</v>
      </c>
      <c r="Y626" s="5" t="e">
        <f t="shared" si="124"/>
        <v>#DIV/0!</v>
      </c>
      <c r="Z626" s="5" t="e">
        <f t="shared" si="125"/>
        <v>#DIV/0!</v>
      </c>
      <c r="AA626" s="5" t="e">
        <f t="shared" si="125"/>
        <v>#DIV/0!</v>
      </c>
      <c r="AM626" s="6"/>
      <c r="AN626" s="6"/>
    </row>
    <row r="627" spans="2:40" s="5" customFormat="1" ht="20.100000000000001" hidden="1" customHeight="1">
      <c r="B627" s="22" t="str">
        <f>+$B$13</f>
        <v xml:space="preserve"> Β' ΠΛΑΝΗΤΗΣ</v>
      </c>
      <c r="C627" s="15">
        <f>+$C$13</f>
        <v>0</v>
      </c>
      <c r="D627" s="13">
        <f>+D622+1</f>
        <v>76</v>
      </c>
      <c r="E627" s="15">
        <f>+(H627+I627)/2</f>
        <v>0</v>
      </c>
      <c r="F627" s="15">
        <f>+SQRT(E627*E627-G627*G627)</f>
        <v>0</v>
      </c>
      <c r="G627" s="15">
        <f>+(-H627+I627)/2</f>
        <v>0</v>
      </c>
      <c r="H627" s="15">
        <f>+$J$42</f>
        <v>0</v>
      </c>
      <c r="I627" s="15">
        <f>+$J$41</f>
        <v>0</v>
      </c>
      <c r="J627" s="15">
        <f>+$D$24</f>
        <v>0</v>
      </c>
      <c r="K627" s="15">
        <f>+ABS( C627-D627)</f>
        <v>76</v>
      </c>
      <c r="L627" s="15" t="e">
        <f>+F627*F627/E627/( 1- J627*COS(K628))</f>
        <v>#DIV/0!</v>
      </c>
      <c r="M627" s="14" t="e">
        <f t="shared" si="120"/>
        <v>#DIV/0!</v>
      </c>
      <c r="N627" s="49"/>
      <c r="O627" s="238">
        <f t="shared" si="121"/>
        <v>0</v>
      </c>
      <c r="P627" s="5" t="e">
        <f t="shared" si="123"/>
        <v>#DIV/0!</v>
      </c>
      <c r="Q627" s="5" t="e">
        <f t="shared" si="123"/>
        <v>#DIV/0!</v>
      </c>
      <c r="R627" s="5" t="e">
        <f t="shared" si="123"/>
        <v>#DIV/0!</v>
      </c>
      <c r="S627" s="5" t="e">
        <f t="shared" si="123"/>
        <v>#DIV/0!</v>
      </c>
      <c r="T627" s="5" t="e">
        <f t="shared" si="123"/>
        <v>#DIV/0!</v>
      </c>
      <c r="U627" s="5" t="e">
        <f t="shared" si="123"/>
        <v>#DIV/0!</v>
      </c>
      <c r="V627" s="5" t="e">
        <f t="shared" si="122"/>
        <v>#DIV/0!</v>
      </c>
      <c r="W627" s="5" t="e">
        <f t="shared" si="122"/>
        <v>#DIV/0!</v>
      </c>
      <c r="X627" s="5" t="e">
        <f t="shared" si="122"/>
        <v>#DIV/0!</v>
      </c>
      <c r="Y627" s="5" t="e">
        <f t="shared" si="124"/>
        <v>#DIV/0!</v>
      </c>
      <c r="Z627" s="5" t="e">
        <f t="shared" si="125"/>
        <v>#DIV/0!</v>
      </c>
      <c r="AA627" s="5" t="e">
        <f t="shared" si="125"/>
        <v>#DIV/0!</v>
      </c>
      <c r="AM627" s="6"/>
      <c r="AN627" s="6"/>
    </row>
    <row r="628" spans="2:40" s="5" customFormat="1" ht="20.100000000000001" hidden="1" customHeight="1">
      <c r="B628" s="26"/>
      <c r="C628" s="27">
        <f>3.14/180*C627</f>
        <v>0</v>
      </c>
      <c r="D628" s="27">
        <f>3.14/180*D627</f>
        <v>1.3257777777777779</v>
      </c>
      <c r="E628" s="28"/>
      <c r="F628" s="28"/>
      <c r="G628" s="28"/>
      <c r="H628" s="28"/>
      <c r="I628" s="28"/>
      <c r="J628" s="28"/>
      <c r="K628" s="28">
        <f>(3.14/180)*K627</f>
        <v>1.3257777777777779</v>
      </c>
      <c r="L628" s="14"/>
      <c r="M628" s="14" t="e">
        <f t="shared" si="120"/>
        <v>#DIV/0!</v>
      </c>
      <c r="N628" s="49"/>
      <c r="O628" s="238"/>
      <c r="P628" s="5" t="e">
        <f t="shared" si="123"/>
        <v>#DIV/0!</v>
      </c>
      <c r="Q628" s="5" t="e">
        <f t="shared" si="123"/>
        <v>#DIV/0!</v>
      </c>
      <c r="R628" s="5" t="e">
        <f t="shared" si="123"/>
        <v>#DIV/0!</v>
      </c>
      <c r="S628" s="5" t="e">
        <f t="shared" si="123"/>
        <v>#DIV/0!</v>
      </c>
      <c r="T628" s="5" t="e">
        <f t="shared" si="123"/>
        <v>#DIV/0!</v>
      </c>
      <c r="U628" s="5" t="e">
        <f t="shared" si="123"/>
        <v>#DIV/0!</v>
      </c>
      <c r="V628" s="5" t="e">
        <f t="shared" si="122"/>
        <v>#DIV/0!</v>
      </c>
      <c r="W628" s="5" t="e">
        <f t="shared" si="122"/>
        <v>#DIV/0!</v>
      </c>
      <c r="X628" s="5" t="e">
        <f t="shared" si="122"/>
        <v>#DIV/0!</v>
      </c>
      <c r="Y628" s="5" t="e">
        <f t="shared" si="124"/>
        <v>#DIV/0!</v>
      </c>
      <c r="Z628" s="5" t="e">
        <f t="shared" si="125"/>
        <v>#DIV/0!</v>
      </c>
      <c r="AA628" s="5" t="e">
        <f t="shared" si="125"/>
        <v>#DIV/0!</v>
      </c>
      <c r="AM628" s="6"/>
      <c r="AN628" s="6"/>
    </row>
    <row r="629" spans="2:40" s="5" customFormat="1" ht="20.100000000000001" hidden="1" customHeight="1">
      <c r="B629" s="15"/>
      <c r="C629" s="13"/>
      <c r="D629" s="13"/>
      <c r="E629" s="13"/>
      <c r="F629" s="13"/>
      <c r="G629" s="13"/>
      <c r="H629" s="13"/>
      <c r="I629" s="13"/>
      <c r="J629" s="13"/>
      <c r="K629" s="15"/>
      <c r="L629" s="14"/>
      <c r="M629" s="14" t="e">
        <f t="shared" si="120"/>
        <v>#DIV/0!</v>
      </c>
      <c r="N629" s="49"/>
      <c r="O629" s="238"/>
      <c r="P629" s="5" t="e">
        <f t="shared" si="123"/>
        <v>#DIV/0!</v>
      </c>
      <c r="Q629" s="5" t="e">
        <f t="shared" si="123"/>
        <v>#DIV/0!</v>
      </c>
      <c r="R629" s="5" t="e">
        <f t="shared" si="123"/>
        <v>#DIV/0!</v>
      </c>
      <c r="S629" s="5" t="e">
        <f t="shared" si="123"/>
        <v>#DIV/0!</v>
      </c>
      <c r="T629" s="5" t="e">
        <f t="shared" si="123"/>
        <v>#DIV/0!</v>
      </c>
      <c r="U629" s="5" t="e">
        <f t="shared" si="123"/>
        <v>#DIV/0!</v>
      </c>
      <c r="V629" s="5" t="e">
        <f t="shared" si="122"/>
        <v>#DIV/0!</v>
      </c>
      <c r="W629" s="5" t="e">
        <f t="shared" si="122"/>
        <v>#DIV/0!</v>
      </c>
      <c r="X629" s="5" t="e">
        <f t="shared" si="122"/>
        <v>#DIV/0!</v>
      </c>
      <c r="Y629" s="5" t="e">
        <f t="shared" si="124"/>
        <v>#DIV/0!</v>
      </c>
      <c r="Z629" s="5" t="e">
        <f t="shared" si="125"/>
        <v>#DIV/0!</v>
      </c>
      <c r="AA629" s="5" t="e">
        <f t="shared" si="125"/>
        <v>#DIV/0!</v>
      </c>
      <c r="AM629" s="6"/>
      <c r="AN629" s="6"/>
    </row>
    <row r="630" spans="2:40" s="5" customFormat="1" ht="20.100000000000001" hidden="1" customHeight="1">
      <c r="B630" s="22" t="str">
        <f>+$B$11</f>
        <v xml:space="preserve"> Α' ΠΛΑΝΗΤΗΣ</v>
      </c>
      <c r="C630" s="15">
        <f>+$C$11</f>
        <v>0</v>
      </c>
      <c r="D630" s="13">
        <f>+D625+1</f>
        <v>77</v>
      </c>
      <c r="E630" s="15">
        <f>+(H630+I630)/2</f>
        <v>0</v>
      </c>
      <c r="F630" s="15">
        <f>+SQRT(E630*E630-G630*G630)</f>
        <v>0</v>
      </c>
      <c r="G630" s="15">
        <f>+(-H630+I630)/2</f>
        <v>0</v>
      </c>
      <c r="H630" s="15">
        <f>+$J$40</f>
        <v>0</v>
      </c>
      <c r="I630" s="15">
        <f>+$J$39</f>
        <v>0</v>
      </c>
      <c r="J630" s="15">
        <f>+$D$22</f>
        <v>0</v>
      </c>
      <c r="K630" s="15">
        <f>+ABS( C630-D630)</f>
        <v>77</v>
      </c>
      <c r="L630" s="15" t="e">
        <f>(+F630*F630/E630)/( 1- J630*COS(K631))</f>
        <v>#DIV/0!</v>
      </c>
      <c r="M630" s="14" t="e">
        <f t="shared" si="120"/>
        <v>#DIV/0!</v>
      </c>
      <c r="N630" s="49"/>
      <c r="O630" s="238">
        <f t="shared" si="121"/>
        <v>0</v>
      </c>
      <c r="P630" s="5" t="e">
        <f t="shared" si="123"/>
        <v>#DIV/0!</v>
      </c>
      <c r="Q630" s="5" t="e">
        <f t="shared" si="123"/>
        <v>#DIV/0!</v>
      </c>
      <c r="R630" s="5" t="e">
        <f t="shared" si="123"/>
        <v>#DIV/0!</v>
      </c>
      <c r="S630" s="5" t="e">
        <f t="shared" si="123"/>
        <v>#DIV/0!</v>
      </c>
      <c r="T630" s="5" t="e">
        <f t="shared" si="123"/>
        <v>#DIV/0!</v>
      </c>
      <c r="U630" s="5" t="e">
        <f t="shared" si="123"/>
        <v>#DIV/0!</v>
      </c>
      <c r="V630" s="5" t="e">
        <f t="shared" si="122"/>
        <v>#DIV/0!</v>
      </c>
      <c r="W630" s="5" t="e">
        <f t="shared" si="122"/>
        <v>#DIV/0!</v>
      </c>
      <c r="X630" s="5" t="e">
        <f t="shared" si="122"/>
        <v>#DIV/0!</v>
      </c>
      <c r="Y630" s="5" t="e">
        <f t="shared" si="124"/>
        <v>#DIV/0!</v>
      </c>
      <c r="Z630" s="5" t="e">
        <f t="shared" si="125"/>
        <v>#DIV/0!</v>
      </c>
      <c r="AA630" s="5" t="e">
        <f t="shared" si="125"/>
        <v>#DIV/0!</v>
      </c>
      <c r="AM630" s="6"/>
      <c r="AN630" s="6"/>
    </row>
    <row r="631" spans="2:40" s="5" customFormat="1" ht="20.100000000000001" hidden="1" customHeight="1">
      <c r="B631" s="23" t="s">
        <v>32</v>
      </c>
      <c r="C631" s="24">
        <f>3.14/180*C630</f>
        <v>0</v>
      </c>
      <c r="D631" s="24">
        <v>77</v>
      </c>
      <c r="E631" s="25"/>
      <c r="F631" s="25"/>
      <c r="G631" s="25"/>
      <c r="H631" s="25"/>
      <c r="I631" s="25"/>
      <c r="J631" s="25"/>
      <c r="K631" s="25">
        <f>(3.14/180)*K630</f>
        <v>1.3432222222222223</v>
      </c>
      <c r="L631" s="14"/>
      <c r="M631" s="14" t="e">
        <f t="shared" ref="M631:M694" si="126">IF(O631=$O$2051,$D630,0)</f>
        <v>#DIV/0!</v>
      </c>
      <c r="N631" s="49"/>
      <c r="O631" s="238" t="e">
        <f t="shared" ref="O631:O692" si="127">+ABS(L630-L632)</f>
        <v>#DIV/0!</v>
      </c>
      <c r="P631" s="5" t="e">
        <f t="shared" si="123"/>
        <v>#DIV/0!</v>
      </c>
      <c r="Q631" s="5" t="e">
        <f t="shared" si="123"/>
        <v>#DIV/0!</v>
      </c>
      <c r="R631" s="5" t="e">
        <f t="shared" si="123"/>
        <v>#DIV/0!</v>
      </c>
      <c r="S631" s="5" t="e">
        <f t="shared" si="123"/>
        <v>#DIV/0!</v>
      </c>
      <c r="T631" s="5" t="e">
        <f t="shared" si="123"/>
        <v>#DIV/0!</v>
      </c>
      <c r="U631" s="5" t="e">
        <f t="shared" si="123"/>
        <v>#DIV/0!</v>
      </c>
      <c r="V631" s="5" t="e">
        <f t="shared" si="122"/>
        <v>#DIV/0!</v>
      </c>
      <c r="W631" s="5" t="e">
        <f t="shared" si="122"/>
        <v>#DIV/0!</v>
      </c>
      <c r="X631" s="5" t="e">
        <f t="shared" si="122"/>
        <v>#DIV/0!</v>
      </c>
      <c r="Y631" s="5" t="e">
        <f t="shared" si="124"/>
        <v>#DIV/0!</v>
      </c>
      <c r="Z631" s="5" t="e">
        <f t="shared" si="125"/>
        <v>#DIV/0!</v>
      </c>
      <c r="AA631" s="5" t="e">
        <f t="shared" si="125"/>
        <v>#DIV/0!</v>
      </c>
      <c r="AM631" s="6"/>
      <c r="AN631" s="6"/>
    </row>
    <row r="632" spans="2:40" s="5" customFormat="1" ht="20.100000000000001" hidden="1" customHeight="1">
      <c r="B632" s="22" t="str">
        <f>+$B$13</f>
        <v xml:space="preserve"> Β' ΠΛΑΝΗΤΗΣ</v>
      </c>
      <c r="C632" s="15">
        <f>+$C$13</f>
        <v>0</v>
      </c>
      <c r="D632" s="13">
        <f>+D627+1</f>
        <v>77</v>
      </c>
      <c r="E632" s="15">
        <f>+(H632+I632)/2</f>
        <v>0</v>
      </c>
      <c r="F632" s="15">
        <f>+SQRT(E632*E632-G632*G632)</f>
        <v>0</v>
      </c>
      <c r="G632" s="15">
        <f>+(-H632+I632)/2</f>
        <v>0</v>
      </c>
      <c r="H632" s="15">
        <f>+$J$42</f>
        <v>0</v>
      </c>
      <c r="I632" s="15">
        <f>+$J$41</f>
        <v>0</v>
      </c>
      <c r="J632" s="15">
        <f>+$D$24</f>
        <v>0</v>
      </c>
      <c r="K632" s="15">
        <f>+ABS( C632-D632)</f>
        <v>77</v>
      </c>
      <c r="L632" s="15" t="e">
        <f>+F632*F632/E632/( 1- J632*COS(K633))</f>
        <v>#DIV/0!</v>
      </c>
      <c r="M632" s="14" t="e">
        <f t="shared" si="126"/>
        <v>#DIV/0!</v>
      </c>
      <c r="N632" s="49"/>
      <c r="O632" s="238">
        <f t="shared" si="127"/>
        <v>0</v>
      </c>
      <c r="P632" s="5" t="e">
        <f t="shared" si="123"/>
        <v>#DIV/0!</v>
      </c>
      <c r="Q632" s="5" t="e">
        <f t="shared" si="123"/>
        <v>#DIV/0!</v>
      </c>
      <c r="R632" s="5" t="e">
        <f t="shared" si="123"/>
        <v>#DIV/0!</v>
      </c>
      <c r="S632" s="5" t="e">
        <f t="shared" si="123"/>
        <v>#DIV/0!</v>
      </c>
      <c r="T632" s="5" t="e">
        <f t="shared" si="123"/>
        <v>#DIV/0!</v>
      </c>
      <c r="U632" s="5" t="e">
        <f t="shared" si="123"/>
        <v>#DIV/0!</v>
      </c>
      <c r="V632" s="5" t="e">
        <f t="shared" si="122"/>
        <v>#DIV/0!</v>
      </c>
      <c r="W632" s="5" t="e">
        <f t="shared" si="122"/>
        <v>#DIV/0!</v>
      </c>
      <c r="X632" s="5" t="e">
        <f t="shared" si="122"/>
        <v>#DIV/0!</v>
      </c>
      <c r="Y632" s="5" t="e">
        <f t="shared" si="124"/>
        <v>#DIV/0!</v>
      </c>
      <c r="Z632" s="5" t="e">
        <f t="shared" si="125"/>
        <v>#DIV/0!</v>
      </c>
      <c r="AA632" s="5" t="e">
        <f t="shared" si="125"/>
        <v>#DIV/0!</v>
      </c>
      <c r="AM632" s="6"/>
      <c r="AN632" s="6"/>
    </row>
    <row r="633" spans="2:40" s="5" customFormat="1" ht="20.100000000000001" hidden="1" customHeight="1">
      <c r="B633" s="26"/>
      <c r="C633" s="27">
        <f>3.14/180*C632</f>
        <v>0</v>
      </c>
      <c r="D633" s="27">
        <f>3.14/180*D632</f>
        <v>1.3432222222222223</v>
      </c>
      <c r="E633" s="28"/>
      <c r="F633" s="28"/>
      <c r="G633" s="28"/>
      <c r="H633" s="28"/>
      <c r="I633" s="28"/>
      <c r="J633" s="28"/>
      <c r="K633" s="28">
        <f>(3.14/180)*K632</f>
        <v>1.3432222222222223</v>
      </c>
      <c r="L633" s="14"/>
      <c r="M633" s="14" t="e">
        <f t="shared" si="126"/>
        <v>#DIV/0!</v>
      </c>
      <c r="N633" s="49"/>
      <c r="O633" s="238"/>
      <c r="P633" s="5" t="e">
        <f t="shared" si="123"/>
        <v>#DIV/0!</v>
      </c>
      <c r="Q633" s="5" t="e">
        <f t="shared" si="123"/>
        <v>#DIV/0!</v>
      </c>
      <c r="R633" s="5" t="e">
        <f t="shared" si="123"/>
        <v>#DIV/0!</v>
      </c>
      <c r="S633" s="5" t="e">
        <f t="shared" si="123"/>
        <v>#DIV/0!</v>
      </c>
      <c r="T633" s="5" t="e">
        <f t="shared" si="123"/>
        <v>#DIV/0!</v>
      </c>
      <c r="U633" s="5" t="e">
        <f t="shared" si="123"/>
        <v>#DIV/0!</v>
      </c>
      <c r="V633" s="5" t="e">
        <f t="shared" si="122"/>
        <v>#DIV/0!</v>
      </c>
      <c r="W633" s="5" t="e">
        <f t="shared" si="122"/>
        <v>#DIV/0!</v>
      </c>
      <c r="X633" s="5" t="e">
        <f t="shared" si="122"/>
        <v>#DIV/0!</v>
      </c>
      <c r="Y633" s="5" t="e">
        <f t="shared" si="124"/>
        <v>#DIV/0!</v>
      </c>
      <c r="Z633" s="5" t="e">
        <f t="shared" si="125"/>
        <v>#DIV/0!</v>
      </c>
      <c r="AA633" s="5" t="e">
        <f t="shared" si="125"/>
        <v>#DIV/0!</v>
      </c>
      <c r="AM633" s="6"/>
      <c r="AN633" s="6"/>
    </row>
    <row r="634" spans="2:40" s="5" customFormat="1" ht="20.100000000000001" hidden="1" customHeight="1">
      <c r="B634" s="15"/>
      <c r="C634" s="13"/>
      <c r="D634" s="13"/>
      <c r="E634" s="13"/>
      <c r="F634" s="13"/>
      <c r="G634" s="13"/>
      <c r="H634" s="13"/>
      <c r="I634" s="13"/>
      <c r="J634" s="13"/>
      <c r="K634" s="15"/>
      <c r="L634" s="14"/>
      <c r="M634" s="14" t="e">
        <f t="shared" si="126"/>
        <v>#DIV/0!</v>
      </c>
      <c r="N634" s="49"/>
      <c r="O634" s="238"/>
      <c r="P634" s="5" t="e">
        <f t="shared" si="123"/>
        <v>#DIV/0!</v>
      </c>
      <c r="Q634" s="5" t="e">
        <f t="shared" si="123"/>
        <v>#DIV/0!</v>
      </c>
      <c r="R634" s="5" t="e">
        <f t="shared" si="123"/>
        <v>#DIV/0!</v>
      </c>
      <c r="S634" s="5" t="e">
        <f t="shared" si="123"/>
        <v>#DIV/0!</v>
      </c>
      <c r="T634" s="5" t="e">
        <f t="shared" si="123"/>
        <v>#DIV/0!</v>
      </c>
      <c r="U634" s="5" t="e">
        <f t="shared" si="123"/>
        <v>#DIV/0!</v>
      </c>
      <c r="V634" s="5" t="e">
        <f t="shared" si="122"/>
        <v>#DIV/0!</v>
      </c>
      <c r="W634" s="5" t="e">
        <f t="shared" si="122"/>
        <v>#DIV/0!</v>
      </c>
      <c r="X634" s="5" t="e">
        <f t="shared" si="122"/>
        <v>#DIV/0!</v>
      </c>
      <c r="Y634" s="5" t="e">
        <f t="shared" si="124"/>
        <v>#DIV/0!</v>
      </c>
      <c r="Z634" s="5" t="e">
        <f t="shared" si="125"/>
        <v>#DIV/0!</v>
      </c>
      <c r="AA634" s="5" t="e">
        <f t="shared" si="125"/>
        <v>#DIV/0!</v>
      </c>
      <c r="AM634" s="6"/>
      <c r="AN634" s="6"/>
    </row>
    <row r="635" spans="2:40" s="5" customFormat="1" ht="20.100000000000001" hidden="1" customHeight="1">
      <c r="B635" s="22" t="str">
        <f>+$B$11</f>
        <v xml:space="preserve"> Α' ΠΛΑΝΗΤΗΣ</v>
      </c>
      <c r="C635" s="15">
        <f>+$C$11</f>
        <v>0</v>
      </c>
      <c r="D635" s="13">
        <f>+D630+1</f>
        <v>78</v>
      </c>
      <c r="E635" s="15">
        <f>+(H635+I635)/2</f>
        <v>0</v>
      </c>
      <c r="F635" s="15">
        <f>+SQRT(E635*E635-G635*G635)</f>
        <v>0</v>
      </c>
      <c r="G635" s="15">
        <f>+(-H635+I635)/2</f>
        <v>0</v>
      </c>
      <c r="H635" s="15">
        <f>+$J$40</f>
        <v>0</v>
      </c>
      <c r="I635" s="15">
        <f>+$J$39</f>
        <v>0</v>
      </c>
      <c r="J635" s="15">
        <f>+$D$22</f>
        <v>0</v>
      </c>
      <c r="K635" s="15">
        <f>+ABS( C635-D635)</f>
        <v>78</v>
      </c>
      <c r="L635" s="15" t="e">
        <f>(+F635*F635/E635)/( 1- J635*COS(K636))</f>
        <v>#DIV/0!</v>
      </c>
      <c r="M635" s="14" t="e">
        <f t="shared" si="126"/>
        <v>#DIV/0!</v>
      </c>
      <c r="N635" s="49"/>
      <c r="O635" s="238">
        <f t="shared" si="127"/>
        <v>0</v>
      </c>
      <c r="P635" s="5" t="e">
        <f t="shared" si="123"/>
        <v>#DIV/0!</v>
      </c>
      <c r="Q635" s="5" t="e">
        <f t="shared" si="123"/>
        <v>#DIV/0!</v>
      </c>
      <c r="R635" s="5" t="e">
        <f t="shared" si="123"/>
        <v>#DIV/0!</v>
      </c>
      <c r="S635" s="5" t="e">
        <f t="shared" si="123"/>
        <v>#DIV/0!</v>
      </c>
      <c r="T635" s="5" t="e">
        <f t="shared" si="123"/>
        <v>#DIV/0!</v>
      </c>
      <c r="U635" s="5" t="e">
        <f t="shared" si="123"/>
        <v>#DIV/0!</v>
      </c>
      <c r="V635" s="5" t="e">
        <f t="shared" si="122"/>
        <v>#DIV/0!</v>
      </c>
      <c r="W635" s="5" t="e">
        <f t="shared" si="122"/>
        <v>#DIV/0!</v>
      </c>
      <c r="X635" s="5" t="e">
        <f t="shared" si="122"/>
        <v>#DIV/0!</v>
      </c>
      <c r="Y635" s="5" t="e">
        <f t="shared" si="124"/>
        <v>#DIV/0!</v>
      </c>
      <c r="Z635" s="5" t="e">
        <f t="shared" si="125"/>
        <v>#DIV/0!</v>
      </c>
      <c r="AA635" s="5" t="e">
        <f t="shared" si="125"/>
        <v>#DIV/0!</v>
      </c>
      <c r="AM635" s="6"/>
      <c r="AN635" s="6"/>
    </row>
    <row r="636" spans="2:40" s="5" customFormat="1" ht="20.100000000000001" hidden="1" customHeight="1">
      <c r="B636" s="23" t="s">
        <v>32</v>
      </c>
      <c r="C636" s="24">
        <f>3.14/180*C635</f>
        <v>0</v>
      </c>
      <c r="D636" s="24">
        <v>78</v>
      </c>
      <c r="E636" s="25"/>
      <c r="F636" s="25"/>
      <c r="G636" s="25"/>
      <c r="H636" s="25"/>
      <c r="I636" s="25"/>
      <c r="J636" s="25"/>
      <c r="K636" s="25">
        <f>(3.14/180)*K635</f>
        <v>1.3606666666666669</v>
      </c>
      <c r="L636" s="14"/>
      <c r="M636" s="14" t="e">
        <f t="shared" si="126"/>
        <v>#DIV/0!</v>
      </c>
      <c r="N636" s="49"/>
      <c r="O636" s="238" t="e">
        <f t="shared" si="127"/>
        <v>#DIV/0!</v>
      </c>
      <c r="P636" s="5" t="e">
        <f t="shared" si="123"/>
        <v>#DIV/0!</v>
      </c>
      <c r="Q636" s="5" t="e">
        <f t="shared" si="123"/>
        <v>#DIV/0!</v>
      </c>
      <c r="R636" s="5" t="e">
        <f t="shared" si="123"/>
        <v>#DIV/0!</v>
      </c>
      <c r="S636" s="5" t="e">
        <f t="shared" si="123"/>
        <v>#DIV/0!</v>
      </c>
      <c r="T636" s="5" t="e">
        <f t="shared" si="123"/>
        <v>#DIV/0!</v>
      </c>
      <c r="U636" s="5" t="e">
        <f t="shared" si="123"/>
        <v>#DIV/0!</v>
      </c>
      <c r="V636" s="5" t="e">
        <f t="shared" si="122"/>
        <v>#DIV/0!</v>
      </c>
      <c r="W636" s="5" t="e">
        <f t="shared" si="122"/>
        <v>#DIV/0!</v>
      </c>
      <c r="X636" s="5" t="e">
        <f t="shared" si="122"/>
        <v>#DIV/0!</v>
      </c>
      <c r="Y636" s="5" t="e">
        <f t="shared" si="124"/>
        <v>#DIV/0!</v>
      </c>
      <c r="Z636" s="5" t="e">
        <f t="shared" si="125"/>
        <v>#DIV/0!</v>
      </c>
      <c r="AA636" s="5" t="e">
        <f t="shared" si="125"/>
        <v>#DIV/0!</v>
      </c>
      <c r="AM636" s="6"/>
      <c r="AN636" s="6"/>
    </row>
    <row r="637" spans="2:40" s="5" customFormat="1" ht="20.100000000000001" hidden="1" customHeight="1">
      <c r="B637" s="22" t="str">
        <f>+$B$13</f>
        <v xml:space="preserve"> Β' ΠΛΑΝΗΤΗΣ</v>
      </c>
      <c r="C637" s="15">
        <f>+$C$13</f>
        <v>0</v>
      </c>
      <c r="D637" s="13">
        <f>+D632+1</f>
        <v>78</v>
      </c>
      <c r="E637" s="15">
        <f>+(H637+I637)/2</f>
        <v>0</v>
      </c>
      <c r="F637" s="15">
        <f>+SQRT(E637*E637-G637*G637)</f>
        <v>0</v>
      </c>
      <c r="G637" s="15">
        <f>+(-H637+I637)/2</f>
        <v>0</v>
      </c>
      <c r="H637" s="15">
        <f>+$J$42</f>
        <v>0</v>
      </c>
      <c r="I637" s="15">
        <f>+$J$41</f>
        <v>0</v>
      </c>
      <c r="J637" s="15">
        <f>+$D$24</f>
        <v>0</v>
      </c>
      <c r="K637" s="15">
        <f>+ABS( C637-D637)</f>
        <v>78</v>
      </c>
      <c r="L637" s="15" t="e">
        <f>+F637*F637/E637/( 1- J637*COS(K638))</f>
        <v>#DIV/0!</v>
      </c>
      <c r="M637" s="14" t="e">
        <f t="shared" si="126"/>
        <v>#DIV/0!</v>
      </c>
      <c r="N637" s="49"/>
      <c r="O637" s="238">
        <f t="shared" si="127"/>
        <v>0</v>
      </c>
      <c r="P637" s="5" t="e">
        <f t="shared" si="123"/>
        <v>#DIV/0!</v>
      </c>
      <c r="Q637" s="5" t="e">
        <f t="shared" si="123"/>
        <v>#DIV/0!</v>
      </c>
      <c r="R637" s="5" t="e">
        <f t="shared" si="123"/>
        <v>#DIV/0!</v>
      </c>
      <c r="S637" s="5" t="e">
        <f t="shared" si="123"/>
        <v>#DIV/0!</v>
      </c>
      <c r="T637" s="5" t="e">
        <f t="shared" si="123"/>
        <v>#DIV/0!</v>
      </c>
      <c r="U637" s="5" t="e">
        <f t="shared" si="123"/>
        <v>#DIV/0!</v>
      </c>
      <c r="V637" s="5" t="e">
        <f t="shared" si="122"/>
        <v>#DIV/0!</v>
      </c>
      <c r="W637" s="5" t="e">
        <f t="shared" si="122"/>
        <v>#DIV/0!</v>
      </c>
      <c r="X637" s="5" t="e">
        <f t="shared" si="122"/>
        <v>#DIV/0!</v>
      </c>
      <c r="Y637" s="5" t="e">
        <f t="shared" si="124"/>
        <v>#DIV/0!</v>
      </c>
      <c r="Z637" s="5" t="e">
        <f t="shared" si="125"/>
        <v>#DIV/0!</v>
      </c>
      <c r="AA637" s="5" t="e">
        <f t="shared" si="125"/>
        <v>#DIV/0!</v>
      </c>
      <c r="AM637" s="6"/>
      <c r="AN637" s="6"/>
    </row>
    <row r="638" spans="2:40" s="5" customFormat="1" ht="20.100000000000001" hidden="1" customHeight="1">
      <c r="B638" s="26"/>
      <c r="C638" s="27">
        <f>3.14/180*C637</f>
        <v>0</v>
      </c>
      <c r="D638" s="27">
        <f>3.14/180*D637</f>
        <v>1.3606666666666669</v>
      </c>
      <c r="E638" s="28"/>
      <c r="F638" s="28"/>
      <c r="G638" s="28"/>
      <c r="H638" s="28"/>
      <c r="I638" s="28"/>
      <c r="J638" s="28"/>
      <c r="K638" s="28">
        <f>(3.14/180)*K637</f>
        <v>1.3606666666666669</v>
      </c>
      <c r="L638" s="14"/>
      <c r="M638" s="14" t="e">
        <f t="shared" si="126"/>
        <v>#DIV/0!</v>
      </c>
      <c r="N638" s="49"/>
      <c r="O638" s="238"/>
      <c r="P638" s="5" t="e">
        <f t="shared" si="123"/>
        <v>#DIV/0!</v>
      </c>
      <c r="Q638" s="5" t="e">
        <f t="shared" si="123"/>
        <v>#DIV/0!</v>
      </c>
      <c r="R638" s="5" t="e">
        <f t="shared" si="123"/>
        <v>#DIV/0!</v>
      </c>
      <c r="S638" s="5" t="e">
        <f t="shared" si="123"/>
        <v>#DIV/0!</v>
      </c>
      <c r="T638" s="5" t="e">
        <f t="shared" si="123"/>
        <v>#DIV/0!</v>
      </c>
      <c r="U638" s="5" t="e">
        <f t="shared" si="123"/>
        <v>#DIV/0!</v>
      </c>
      <c r="V638" s="5" t="e">
        <f t="shared" si="122"/>
        <v>#DIV/0!</v>
      </c>
      <c r="W638" s="5" t="e">
        <f t="shared" si="122"/>
        <v>#DIV/0!</v>
      </c>
      <c r="X638" s="5" t="e">
        <f t="shared" si="122"/>
        <v>#DIV/0!</v>
      </c>
      <c r="Y638" s="5" t="e">
        <f t="shared" si="124"/>
        <v>#DIV/0!</v>
      </c>
      <c r="Z638" s="5" t="e">
        <f t="shared" si="125"/>
        <v>#DIV/0!</v>
      </c>
      <c r="AA638" s="5" t="e">
        <f t="shared" si="125"/>
        <v>#DIV/0!</v>
      </c>
      <c r="AM638" s="6"/>
      <c r="AN638" s="6"/>
    </row>
    <row r="639" spans="2:40" s="5" customFormat="1" ht="20.100000000000001" hidden="1" customHeight="1">
      <c r="B639" s="15"/>
      <c r="C639" s="13"/>
      <c r="D639" s="13"/>
      <c r="E639" s="13"/>
      <c r="F639" s="13"/>
      <c r="G639" s="13"/>
      <c r="H639" s="13"/>
      <c r="I639" s="13"/>
      <c r="J639" s="13"/>
      <c r="K639" s="15"/>
      <c r="L639" s="14"/>
      <c r="M639" s="14" t="e">
        <f t="shared" si="126"/>
        <v>#DIV/0!</v>
      </c>
      <c r="N639" s="49"/>
      <c r="O639" s="238"/>
      <c r="P639" s="5" t="e">
        <f t="shared" si="123"/>
        <v>#DIV/0!</v>
      </c>
      <c r="Q639" s="5" t="e">
        <f t="shared" si="123"/>
        <v>#DIV/0!</v>
      </c>
      <c r="R639" s="5" t="e">
        <f t="shared" si="123"/>
        <v>#DIV/0!</v>
      </c>
      <c r="S639" s="5" t="e">
        <f t="shared" si="123"/>
        <v>#DIV/0!</v>
      </c>
      <c r="T639" s="5" t="e">
        <f t="shared" si="123"/>
        <v>#DIV/0!</v>
      </c>
      <c r="U639" s="5" t="e">
        <f t="shared" si="123"/>
        <v>#DIV/0!</v>
      </c>
      <c r="V639" s="5" t="e">
        <f t="shared" si="122"/>
        <v>#DIV/0!</v>
      </c>
      <c r="W639" s="5" t="e">
        <f t="shared" si="122"/>
        <v>#DIV/0!</v>
      </c>
      <c r="X639" s="5" t="e">
        <f t="shared" si="122"/>
        <v>#DIV/0!</v>
      </c>
      <c r="Y639" s="5" t="e">
        <f t="shared" si="124"/>
        <v>#DIV/0!</v>
      </c>
      <c r="Z639" s="5" t="e">
        <f t="shared" si="125"/>
        <v>#DIV/0!</v>
      </c>
      <c r="AA639" s="5" t="e">
        <f t="shared" si="125"/>
        <v>#DIV/0!</v>
      </c>
      <c r="AM639" s="6"/>
      <c r="AN639" s="6"/>
    </row>
    <row r="640" spans="2:40" s="5" customFormat="1" ht="20.100000000000001" hidden="1" customHeight="1">
      <c r="B640" s="22" t="str">
        <f>+$B$11</f>
        <v xml:space="preserve"> Α' ΠΛΑΝΗΤΗΣ</v>
      </c>
      <c r="C640" s="15">
        <f>+$C$11</f>
        <v>0</v>
      </c>
      <c r="D640" s="13">
        <f>+D635+1</f>
        <v>79</v>
      </c>
      <c r="E640" s="15">
        <f>+(H640+I640)/2</f>
        <v>0</v>
      </c>
      <c r="F640" s="15">
        <f>+SQRT(E640*E640-G640*G640)</f>
        <v>0</v>
      </c>
      <c r="G640" s="15">
        <f>+(-H640+I640)/2</f>
        <v>0</v>
      </c>
      <c r="H640" s="15">
        <f>+$J$40</f>
        <v>0</v>
      </c>
      <c r="I640" s="15">
        <f>+$J$39</f>
        <v>0</v>
      </c>
      <c r="J640" s="15">
        <f>+$D$22</f>
        <v>0</v>
      </c>
      <c r="K640" s="15">
        <f>+ABS( C640-D640)</f>
        <v>79</v>
      </c>
      <c r="L640" s="15" t="e">
        <f>(+F640*F640/E640)/( 1- J640*COS(K641))</f>
        <v>#DIV/0!</v>
      </c>
      <c r="M640" s="14" t="e">
        <f t="shared" si="126"/>
        <v>#DIV/0!</v>
      </c>
      <c r="N640" s="49"/>
      <c r="O640" s="238">
        <f t="shared" si="127"/>
        <v>0</v>
      </c>
      <c r="P640" s="5" t="e">
        <f t="shared" si="123"/>
        <v>#DIV/0!</v>
      </c>
      <c r="Q640" s="5" t="e">
        <f t="shared" si="123"/>
        <v>#DIV/0!</v>
      </c>
      <c r="R640" s="5" t="e">
        <f t="shared" si="123"/>
        <v>#DIV/0!</v>
      </c>
      <c r="S640" s="5" t="e">
        <f t="shared" si="123"/>
        <v>#DIV/0!</v>
      </c>
      <c r="T640" s="5" t="e">
        <f t="shared" si="123"/>
        <v>#DIV/0!</v>
      </c>
      <c r="U640" s="5" t="e">
        <f t="shared" si="123"/>
        <v>#DIV/0!</v>
      </c>
      <c r="V640" s="5" t="e">
        <f t="shared" si="122"/>
        <v>#DIV/0!</v>
      </c>
      <c r="W640" s="5" t="e">
        <f t="shared" si="122"/>
        <v>#DIV/0!</v>
      </c>
      <c r="X640" s="5" t="e">
        <f t="shared" si="122"/>
        <v>#DIV/0!</v>
      </c>
      <c r="Y640" s="5" t="e">
        <f t="shared" si="124"/>
        <v>#DIV/0!</v>
      </c>
      <c r="Z640" s="5" t="e">
        <f t="shared" si="125"/>
        <v>#DIV/0!</v>
      </c>
      <c r="AA640" s="5" t="e">
        <f t="shared" si="125"/>
        <v>#DIV/0!</v>
      </c>
      <c r="AM640" s="6"/>
      <c r="AN640" s="6"/>
    </row>
    <row r="641" spans="2:40" s="5" customFormat="1" ht="20.100000000000001" hidden="1" customHeight="1">
      <c r="B641" s="23" t="s">
        <v>32</v>
      </c>
      <c r="C641" s="24">
        <f>3.14/180*C640</f>
        <v>0</v>
      </c>
      <c r="D641" s="24">
        <v>79</v>
      </c>
      <c r="E641" s="25"/>
      <c r="F641" s="25"/>
      <c r="G641" s="25"/>
      <c r="H641" s="25"/>
      <c r="I641" s="25"/>
      <c r="J641" s="25"/>
      <c r="K641" s="25">
        <f>(3.14/180)*K640</f>
        <v>1.3781111111111113</v>
      </c>
      <c r="L641" s="14"/>
      <c r="M641" s="14" t="e">
        <f t="shared" si="126"/>
        <v>#DIV/0!</v>
      </c>
      <c r="N641" s="49"/>
      <c r="O641" s="238" t="e">
        <f t="shared" si="127"/>
        <v>#DIV/0!</v>
      </c>
      <c r="P641" s="5" t="e">
        <f t="shared" si="123"/>
        <v>#DIV/0!</v>
      </c>
      <c r="Q641" s="5" t="e">
        <f t="shared" si="123"/>
        <v>#DIV/0!</v>
      </c>
      <c r="R641" s="5" t="e">
        <f t="shared" si="123"/>
        <v>#DIV/0!</v>
      </c>
      <c r="S641" s="5" t="e">
        <f t="shared" si="123"/>
        <v>#DIV/0!</v>
      </c>
      <c r="T641" s="5" t="e">
        <f t="shared" si="123"/>
        <v>#DIV/0!</v>
      </c>
      <c r="U641" s="5" t="e">
        <f t="shared" si="123"/>
        <v>#DIV/0!</v>
      </c>
      <c r="V641" s="5" t="e">
        <f t="shared" si="122"/>
        <v>#DIV/0!</v>
      </c>
      <c r="W641" s="5" t="e">
        <f t="shared" si="122"/>
        <v>#DIV/0!</v>
      </c>
      <c r="X641" s="5" t="e">
        <f t="shared" si="122"/>
        <v>#DIV/0!</v>
      </c>
      <c r="Y641" s="5" t="e">
        <f t="shared" si="124"/>
        <v>#DIV/0!</v>
      </c>
      <c r="Z641" s="5" t="e">
        <f t="shared" si="125"/>
        <v>#DIV/0!</v>
      </c>
      <c r="AA641" s="5" t="e">
        <f t="shared" si="125"/>
        <v>#DIV/0!</v>
      </c>
      <c r="AM641" s="6"/>
      <c r="AN641" s="6"/>
    </row>
    <row r="642" spans="2:40" s="5" customFormat="1" ht="20.100000000000001" hidden="1" customHeight="1">
      <c r="B642" s="22" t="str">
        <f>+$B$13</f>
        <v xml:space="preserve"> Β' ΠΛΑΝΗΤΗΣ</v>
      </c>
      <c r="C642" s="15">
        <f>+$C$13</f>
        <v>0</v>
      </c>
      <c r="D642" s="13">
        <f>+D637+1</f>
        <v>79</v>
      </c>
      <c r="E642" s="15">
        <f>+(H642+I642)/2</f>
        <v>0</v>
      </c>
      <c r="F642" s="15">
        <f>+SQRT(E642*E642-G642*G642)</f>
        <v>0</v>
      </c>
      <c r="G642" s="15">
        <f>+(-H642+I642)/2</f>
        <v>0</v>
      </c>
      <c r="H642" s="15">
        <f>+$J$42</f>
        <v>0</v>
      </c>
      <c r="I642" s="15">
        <f>+$J$41</f>
        <v>0</v>
      </c>
      <c r="J642" s="15">
        <f>+$D$24</f>
        <v>0</v>
      </c>
      <c r="K642" s="15">
        <f>+ABS( C642-D642)</f>
        <v>79</v>
      </c>
      <c r="L642" s="15" t="e">
        <f>+F642*F642/E642/( 1- J642*COS(K643))</f>
        <v>#DIV/0!</v>
      </c>
      <c r="M642" s="14" t="e">
        <f t="shared" si="126"/>
        <v>#DIV/0!</v>
      </c>
      <c r="N642" s="49"/>
      <c r="O642" s="238">
        <f t="shared" si="127"/>
        <v>0</v>
      </c>
      <c r="P642" s="5" t="e">
        <f t="shared" si="123"/>
        <v>#DIV/0!</v>
      </c>
      <c r="Q642" s="5" t="e">
        <f t="shared" si="123"/>
        <v>#DIV/0!</v>
      </c>
      <c r="R642" s="5" t="e">
        <f t="shared" si="123"/>
        <v>#DIV/0!</v>
      </c>
      <c r="S642" s="5" t="e">
        <f t="shared" si="123"/>
        <v>#DIV/0!</v>
      </c>
      <c r="T642" s="5" t="e">
        <f t="shared" si="123"/>
        <v>#DIV/0!</v>
      </c>
      <c r="U642" s="5" t="e">
        <f t="shared" si="123"/>
        <v>#DIV/0!</v>
      </c>
      <c r="V642" s="5" t="e">
        <f t="shared" si="122"/>
        <v>#DIV/0!</v>
      </c>
      <c r="W642" s="5" t="e">
        <f t="shared" si="122"/>
        <v>#DIV/0!</v>
      </c>
      <c r="X642" s="5" t="e">
        <f t="shared" si="122"/>
        <v>#DIV/0!</v>
      </c>
      <c r="Y642" s="5" t="e">
        <f t="shared" si="124"/>
        <v>#DIV/0!</v>
      </c>
      <c r="Z642" s="5" t="e">
        <f t="shared" si="125"/>
        <v>#DIV/0!</v>
      </c>
      <c r="AA642" s="5" t="e">
        <f t="shared" si="125"/>
        <v>#DIV/0!</v>
      </c>
      <c r="AM642" s="6"/>
      <c r="AN642" s="6"/>
    </row>
    <row r="643" spans="2:40" s="5" customFormat="1" ht="20.100000000000001" hidden="1" customHeight="1">
      <c r="B643" s="26"/>
      <c r="C643" s="27">
        <f>3.14/180*C642</f>
        <v>0</v>
      </c>
      <c r="D643" s="27">
        <f>3.14/180*D642</f>
        <v>1.3781111111111113</v>
      </c>
      <c r="E643" s="28"/>
      <c r="F643" s="28"/>
      <c r="G643" s="28"/>
      <c r="H643" s="28"/>
      <c r="I643" s="28"/>
      <c r="J643" s="28"/>
      <c r="K643" s="28">
        <f>(3.14/180)*K642</f>
        <v>1.3781111111111113</v>
      </c>
      <c r="L643" s="14"/>
      <c r="M643" s="14" t="e">
        <f t="shared" si="126"/>
        <v>#DIV/0!</v>
      </c>
      <c r="N643" s="49"/>
      <c r="O643" s="238"/>
      <c r="P643" s="5" t="e">
        <f t="shared" si="123"/>
        <v>#DIV/0!</v>
      </c>
      <c r="Q643" s="5" t="e">
        <f t="shared" si="123"/>
        <v>#DIV/0!</v>
      </c>
      <c r="R643" s="5" t="e">
        <f t="shared" si="123"/>
        <v>#DIV/0!</v>
      </c>
      <c r="S643" s="5" t="e">
        <f t="shared" si="123"/>
        <v>#DIV/0!</v>
      </c>
      <c r="T643" s="5" t="e">
        <f t="shared" si="123"/>
        <v>#DIV/0!</v>
      </c>
      <c r="U643" s="5" t="e">
        <f t="shared" si="123"/>
        <v>#DIV/0!</v>
      </c>
      <c r="V643" s="5" t="e">
        <f t="shared" si="122"/>
        <v>#DIV/0!</v>
      </c>
      <c r="W643" s="5" t="e">
        <f t="shared" si="122"/>
        <v>#DIV/0!</v>
      </c>
      <c r="X643" s="5" t="e">
        <f t="shared" si="122"/>
        <v>#DIV/0!</v>
      </c>
      <c r="Y643" s="5" t="e">
        <f t="shared" si="124"/>
        <v>#DIV/0!</v>
      </c>
      <c r="Z643" s="5" t="e">
        <f t="shared" si="125"/>
        <v>#DIV/0!</v>
      </c>
      <c r="AA643" s="5" t="e">
        <f t="shared" si="125"/>
        <v>#DIV/0!</v>
      </c>
      <c r="AM643" s="6"/>
      <c r="AN643" s="6"/>
    </row>
    <row r="644" spans="2:40" s="5" customFormat="1" ht="20.100000000000001" hidden="1" customHeight="1">
      <c r="B644" s="15"/>
      <c r="C644" s="13"/>
      <c r="D644" s="13"/>
      <c r="E644" s="13"/>
      <c r="F644" s="13"/>
      <c r="G644" s="13"/>
      <c r="H644" s="13"/>
      <c r="I644" s="13"/>
      <c r="J644" s="13"/>
      <c r="K644" s="15"/>
      <c r="L644" s="14"/>
      <c r="M644" s="14" t="e">
        <f t="shared" si="126"/>
        <v>#DIV/0!</v>
      </c>
      <c r="N644" s="49"/>
      <c r="O644" s="238"/>
      <c r="P644" s="5" t="e">
        <f t="shared" si="123"/>
        <v>#DIV/0!</v>
      </c>
      <c r="Q644" s="5" t="e">
        <f t="shared" si="123"/>
        <v>#DIV/0!</v>
      </c>
      <c r="R644" s="5" t="e">
        <f t="shared" si="123"/>
        <v>#DIV/0!</v>
      </c>
      <c r="S644" s="5" t="e">
        <f t="shared" si="123"/>
        <v>#DIV/0!</v>
      </c>
      <c r="T644" s="5" t="e">
        <f t="shared" si="123"/>
        <v>#DIV/0!</v>
      </c>
      <c r="U644" s="5" t="e">
        <f t="shared" si="123"/>
        <v>#DIV/0!</v>
      </c>
      <c r="V644" s="5" t="e">
        <f t="shared" si="122"/>
        <v>#DIV/0!</v>
      </c>
      <c r="W644" s="5" t="e">
        <f t="shared" si="122"/>
        <v>#DIV/0!</v>
      </c>
      <c r="X644" s="5" t="e">
        <f t="shared" si="122"/>
        <v>#DIV/0!</v>
      </c>
      <c r="Y644" s="5" t="e">
        <f t="shared" si="124"/>
        <v>#DIV/0!</v>
      </c>
      <c r="Z644" s="5" t="e">
        <f t="shared" si="125"/>
        <v>#DIV/0!</v>
      </c>
      <c r="AA644" s="5" t="e">
        <f t="shared" si="125"/>
        <v>#DIV/0!</v>
      </c>
      <c r="AM644" s="6"/>
      <c r="AN644" s="6"/>
    </row>
    <row r="645" spans="2:40" s="5" customFormat="1" ht="20.100000000000001" hidden="1" customHeight="1">
      <c r="B645" s="22" t="str">
        <f>+$B$11</f>
        <v xml:space="preserve"> Α' ΠΛΑΝΗΤΗΣ</v>
      </c>
      <c r="C645" s="15">
        <f>+$C$11</f>
        <v>0</v>
      </c>
      <c r="D645" s="13">
        <f>+D640+1</f>
        <v>80</v>
      </c>
      <c r="E645" s="15">
        <f>+(H645+I645)/2</f>
        <v>0</v>
      </c>
      <c r="F645" s="15">
        <f>+SQRT(E645*E645-G645*G645)</f>
        <v>0</v>
      </c>
      <c r="G645" s="15">
        <f>+(-H645+I645)/2</f>
        <v>0</v>
      </c>
      <c r="H645" s="15">
        <f>+$J$40</f>
        <v>0</v>
      </c>
      <c r="I645" s="15">
        <f>+$J$39</f>
        <v>0</v>
      </c>
      <c r="J645" s="15">
        <f>+$D$22</f>
        <v>0</v>
      </c>
      <c r="K645" s="15">
        <f>+ABS( C645-D645)</f>
        <v>80</v>
      </c>
      <c r="L645" s="15" t="e">
        <f>(+F645*F645/E645)/( 1- J645*COS(K646))</f>
        <v>#DIV/0!</v>
      </c>
      <c r="M645" s="14" t="e">
        <f t="shared" si="126"/>
        <v>#DIV/0!</v>
      </c>
      <c r="N645" s="49"/>
      <c r="O645" s="238">
        <f t="shared" si="127"/>
        <v>0</v>
      </c>
      <c r="P645" s="5" t="e">
        <f t="shared" si="123"/>
        <v>#DIV/0!</v>
      </c>
      <c r="Q645" s="5" t="e">
        <f t="shared" si="123"/>
        <v>#DIV/0!</v>
      </c>
      <c r="R645" s="5" t="e">
        <f t="shared" si="123"/>
        <v>#DIV/0!</v>
      </c>
      <c r="S645" s="5" t="e">
        <f t="shared" si="123"/>
        <v>#DIV/0!</v>
      </c>
      <c r="T645" s="5" t="e">
        <f t="shared" si="123"/>
        <v>#DIV/0!</v>
      </c>
      <c r="U645" s="5" t="e">
        <f t="shared" si="123"/>
        <v>#DIV/0!</v>
      </c>
      <c r="V645" s="5" t="e">
        <f t="shared" si="122"/>
        <v>#DIV/0!</v>
      </c>
      <c r="W645" s="5" t="e">
        <f t="shared" si="122"/>
        <v>#DIV/0!</v>
      </c>
      <c r="X645" s="5" t="e">
        <f t="shared" si="122"/>
        <v>#DIV/0!</v>
      </c>
      <c r="Y645" s="5" t="e">
        <f t="shared" si="124"/>
        <v>#DIV/0!</v>
      </c>
      <c r="Z645" s="5" t="e">
        <f t="shared" si="125"/>
        <v>#DIV/0!</v>
      </c>
      <c r="AA645" s="5" t="e">
        <f t="shared" si="125"/>
        <v>#DIV/0!</v>
      </c>
      <c r="AM645" s="6"/>
      <c r="AN645" s="6"/>
    </row>
    <row r="646" spans="2:40" s="5" customFormat="1" ht="20.100000000000001" hidden="1" customHeight="1">
      <c r="B646" s="23" t="s">
        <v>32</v>
      </c>
      <c r="C646" s="24">
        <f>3.14/180*C645</f>
        <v>0</v>
      </c>
      <c r="D646" s="24">
        <v>80</v>
      </c>
      <c r="E646" s="25"/>
      <c r="F646" s="25"/>
      <c r="G646" s="25"/>
      <c r="H646" s="25"/>
      <c r="I646" s="25"/>
      <c r="J646" s="25"/>
      <c r="K646" s="25">
        <f>(3.14/180)*K645</f>
        <v>1.3955555555555557</v>
      </c>
      <c r="L646" s="14"/>
      <c r="M646" s="14" t="e">
        <f t="shared" si="126"/>
        <v>#DIV/0!</v>
      </c>
      <c r="N646" s="49"/>
      <c r="O646" s="238" t="e">
        <f t="shared" si="127"/>
        <v>#DIV/0!</v>
      </c>
      <c r="P646" s="5" t="e">
        <f t="shared" si="123"/>
        <v>#DIV/0!</v>
      </c>
      <c r="Q646" s="5" t="e">
        <f t="shared" si="123"/>
        <v>#DIV/0!</v>
      </c>
      <c r="R646" s="5" t="e">
        <f t="shared" si="123"/>
        <v>#DIV/0!</v>
      </c>
      <c r="S646" s="5" t="e">
        <f t="shared" si="123"/>
        <v>#DIV/0!</v>
      </c>
      <c r="T646" s="5" t="e">
        <f t="shared" si="123"/>
        <v>#DIV/0!</v>
      </c>
      <c r="U646" s="5" t="e">
        <f t="shared" si="123"/>
        <v>#DIV/0!</v>
      </c>
      <c r="V646" s="5" t="e">
        <f t="shared" si="122"/>
        <v>#DIV/0!</v>
      </c>
      <c r="W646" s="5" t="e">
        <f t="shared" si="122"/>
        <v>#DIV/0!</v>
      </c>
      <c r="X646" s="5" t="e">
        <f t="shared" si="122"/>
        <v>#DIV/0!</v>
      </c>
      <c r="Y646" s="5" t="e">
        <f t="shared" si="124"/>
        <v>#DIV/0!</v>
      </c>
      <c r="Z646" s="5" t="e">
        <f t="shared" si="125"/>
        <v>#DIV/0!</v>
      </c>
      <c r="AA646" s="5" t="e">
        <f t="shared" si="125"/>
        <v>#DIV/0!</v>
      </c>
      <c r="AM646" s="6"/>
      <c r="AN646" s="6"/>
    </row>
    <row r="647" spans="2:40" s="5" customFormat="1" ht="20.100000000000001" hidden="1" customHeight="1">
      <c r="B647" s="22" t="str">
        <f>+$B$13</f>
        <v xml:space="preserve"> Β' ΠΛΑΝΗΤΗΣ</v>
      </c>
      <c r="C647" s="15">
        <f>+$C$13</f>
        <v>0</v>
      </c>
      <c r="D647" s="13">
        <f>+D642+1</f>
        <v>80</v>
      </c>
      <c r="E647" s="15">
        <f>+(H647+I647)/2</f>
        <v>0</v>
      </c>
      <c r="F647" s="15">
        <f>+SQRT(E647*E647-G647*G647)</f>
        <v>0</v>
      </c>
      <c r="G647" s="15">
        <f>+(-H647+I647)/2</f>
        <v>0</v>
      </c>
      <c r="H647" s="15">
        <f>+$J$42</f>
        <v>0</v>
      </c>
      <c r="I647" s="15">
        <f>+$J$41</f>
        <v>0</v>
      </c>
      <c r="J647" s="15">
        <f>+$D$24</f>
        <v>0</v>
      </c>
      <c r="K647" s="15">
        <f>+ABS( C647-D647)</f>
        <v>80</v>
      </c>
      <c r="L647" s="15" t="e">
        <f>+F647*F647/E647/( 1- J647*COS(K648))</f>
        <v>#DIV/0!</v>
      </c>
      <c r="M647" s="14" t="e">
        <f t="shared" si="126"/>
        <v>#DIV/0!</v>
      </c>
      <c r="N647" s="49"/>
      <c r="O647" s="238">
        <f t="shared" si="127"/>
        <v>0</v>
      </c>
      <c r="P647" s="5" t="e">
        <f t="shared" si="123"/>
        <v>#DIV/0!</v>
      </c>
      <c r="Q647" s="5" t="e">
        <f t="shared" si="123"/>
        <v>#DIV/0!</v>
      </c>
      <c r="R647" s="5" t="e">
        <f t="shared" si="123"/>
        <v>#DIV/0!</v>
      </c>
      <c r="S647" s="5" t="e">
        <f t="shared" ref="S647:X699" si="128">IF(AND(E647=MIN($B647:$M647),E647=MIN($O$176:$O$234)),AE646,0)</f>
        <v>#DIV/0!</v>
      </c>
      <c r="T647" s="5" t="e">
        <f t="shared" si="128"/>
        <v>#DIV/0!</v>
      </c>
      <c r="U647" s="5" t="e">
        <f t="shared" si="128"/>
        <v>#DIV/0!</v>
      </c>
      <c r="V647" s="5" t="e">
        <f t="shared" si="122"/>
        <v>#DIV/0!</v>
      </c>
      <c r="W647" s="5" t="e">
        <f t="shared" si="122"/>
        <v>#DIV/0!</v>
      </c>
      <c r="X647" s="5" t="e">
        <f t="shared" si="122"/>
        <v>#DIV/0!</v>
      </c>
      <c r="Y647" s="5" t="e">
        <f t="shared" si="124"/>
        <v>#DIV/0!</v>
      </c>
      <c r="Z647" s="5" t="e">
        <f t="shared" si="125"/>
        <v>#DIV/0!</v>
      </c>
      <c r="AA647" s="5" t="e">
        <f t="shared" si="125"/>
        <v>#DIV/0!</v>
      </c>
      <c r="AM647" s="6"/>
      <c r="AN647" s="6"/>
    </row>
    <row r="648" spans="2:40" s="5" customFormat="1" ht="20.100000000000001" hidden="1" customHeight="1">
      <c r="B648" s="26"/>
      <c r="C648" s="27">
        <f>3.14/180*C647</f>
        <v>0</v>
      </c>
      <c r="D648" s="27">
        <f>3.14/180*D647</f>
        <v>1.3955555555555557</v>
      </c>
      <c r="E648" s="28"/>
      <c r="F648" s="28"/>
      <c r="G648" s="28"/>
      <c r="H648" s="28"/>
      <c r="I648" s="28"/>
      <c r="J648" s="28"/>
      <c r="K648" s="28">
        <f>(3.14/180)*K647</f>
        <v>1.3955555555555557</v>
      </c>
      <c r="L648" s="14"/>
      <c r="M648" s="14" t="e">
        <f t="shared" si="126"/>
        <v>#DIV/0!</v>
      </c>
      <c r="N648" s="49"/>
      <c r="O648" s="238"/>
      <c r="P648" s="5" t="e">
        <f t="shared" ref="P648:U711" si="129">IF(AND(B648=MIN($B648:$M648),B648=MIN($O$176:$O$234)),AB647,0)</f>
        <v>#DIV/0!</v>
      </c>
      <c r="Q648" s="5" t="e">
        <f t="shared" si="129"/>
        <v>#DIV/0!</v>
      </c>
      <c r="R648" s="5" t="e">
        <f t="shared" si="129"/>
        <v>#DIV/0!</v>
      </c>
      <c r="S648" s="5" t="e">
        <f t="shared" si="128"/>
        <v>#DIV/0!</v>
      </c>
      <c r="T648" s="5" t="e">
        <f t="shared" si="128"/>
        <v>#DIV/0!</v>
      </c>
      <c r="U648" s="5" t="e">
        <f t="shared" si="128"/>
        <v>#DIV/0!</v>
      </c>
      <c r="V648" s="5" t="e">
        <f t="shared" si="122"/>
        <v>#DIV/0!</v>
      </c>
      <c r="W648" s="5" t="e">
        <f t="shared" si="122"/>
        <v>#DIV/0!</v>
      </c>
      <c r="X648" s="5" t="e">
        <f t="shared" si="122"/>
        <v>#DIV/0!</v>
      </c>
      <c r="Y648" s="5" t="e">
        <f t="shared" si="124"/>
        <v>#DIV/0!</v>
      </c>
      <c r="Z648" s="5" t="e">
        <f t="shared" si="125"/>
        <v>#DIV/0!</v>
      </c>
      <c r="AA648" s="5" t="e">
        <f t="shared" si="125"/>
        <v>#DIV/0!</v>
      </c>
      <c r="AM648" s="6"/>
      <c r="AN648" s="6"/>
    </row>
    <row r="649" spans="2:40" s="5" customFormat="1" ht="20.100000000000001" hidden="1" customHeight="1">
      <c r="B649" s="15"/>
      <c r="C649" s="13"/>
      <c r="D649" s="13"/>
      <c r="E649" s="13"/>
      <c r="F649" s="13"/>
      <c r="G649" s="13"/>
      <c r="H649" s="13"/>
      <c r="I649" s="13"/>
      <c r="J649" s="13"/>
      <c r="K649" s="15"/>
      <c r="L649" s="14"/>
      <c r="M649" s="14" t="e">
        <f t="shared" si="126"/>
        <v>#DIV/0!</v>
      </c>
      <c r="N649" s="49"/>
      <c r="O649" s="238"/>
      <c r="P649" s="5" t="e">
        <f t="shared" si="129"/>
        <v>#DIV/0!</v>
      </c>
      <c r="Q649" s="5" t="e">
        <f t="shared" si="129"/>
        <v>#DIV/0!</v>
      </c>
      <c r="R649" s="5" t="e">
        <f t="shared" si="129"/>
        <v>#DIV/0!</v>
      </c>
      <c r="S649" s="5" t="e">
        <f t="shared" si="128"/>
        <v>#DIV/0!</v>
      </c>
      <c r="T649" s="5" t="e">
        <f t="shared" si="128"/>
        <v>#DIV/0!</v>
      </c>
      <c r="U649" s="5" t="e">
        <f t="shared" si="128"/>
        <v>#DIV/0!</v>
      </c>
      <c r="V649" s="5" t="e">
        <f t="shared" si="122"/>
        <v>#DIV/0!</v>
      </c>
      <c r="W649" s="5" t="e">
        <f t="shared" si="122"/>
        <v>#DIV/0!</v>
      </c>
      <c r="X649" s="5" t="e">
        <f t="shared" si="122"/>
        <v>#DIV/0!</v>
      </c>
      <c r="Y649" s="5" t="e">
        <f t="shared" si="124"/>
        <v>#DIV/0!</v>
      </c>
      <c r="Z649" s="5" t="e">
        <f t="shared" si="125"/>
        <v>#DIV/0!</v>
      </c>
      <c r="AA649" s="5" t="e">
        <f t="shared" si="125"/>
        <v>#DIV/0!</v>
      </c>
      <c r="AM649" s="6"/>
      <c r="AN649" s="6"/>
    </row>
    <row r="650" spans="2:40" s="5" customFormat="1" ht="20.100000000000001" hidden="1" customHeight="1">
      <c r="B650" s="22" t="str">
        <f>+$B$11</f>
        <v xml:space="preserve"> Α' ΠΛΑΝΗΤΗΣ</v>
      </c>
      <c r="C650" s="15">
        <f>+$C$11</f>
        <v>0</v>
      </c>
      <c r="D650" s="13">
        <f>+D645+1</f>
        <v>81</v>
      </c>
      <c r="E650" s="15">
        <f>+(H650+I650)/2</f>
        <v>0</v>
      </c>
      <c r="F650" s="15">
        <f>+SQRT(E650*E650-G650*G650)</f>
        <v>0</v>
      </c>
      <c r="G650" s="15">
        <f>+(-H650+I650)/2</f>
        <v>0</v>
      </c>
      <c r="H650" s="15">
        <f>+$J$40</f>
        <v>0</v>
      </c>
      <c r="I650" s="15">
        <f>+$J$39</f>
        <v>0</v>
      </c>
      <c r="J650" s="15">
        <f>+$D$22</f>
        <v>0</v>
      </c>
      <c r="K650" s="15">
        <f>+ABS( C650-D650)</f>
        <v>81</v>
      </c>
      <c r="L650" s="15" t="e">
        <f>(+F650*F650/E650)/( 1- J650*COS(K651))</f>
        <v>#DIV/0!</v>
      </c>
      <c r="M650" s="14" t="e">
        <f t="shared" si="126"/>
        <v>#DIV/0!</v>
      </c>
      <c r="N650" s="49"/>
      <c r="O650" s="238">
        <f t="shared" si="127"/>
        <v>0</v>
      </c>
      <c r="P650" s="5" t="e">
        <f t="shared" si="129"/>
        <v>#DIV/0!</v>
      </c>
      <c r="Q650" s="5" t="e">
        <f t="shared" si="129"/>
        <v>#DIV/0!</v>
      </c>
      <c r="R650" s="5" t="e">
        <f t="shared" si="129"/>
        <v>#DIV/0!</v>
      </c>
      <c r="S650" s="5" t="e">
        <f t="shared" si="128"/>
        <v>#DIV/0!</v>
      </c>
      <c r="T650" s="5" t="e">
        <f t="shared" si="128"/>
        <v>#DIV/0!</v>
      </c>
      <c r="U650" s="5" t="e">
        <f t="shared" si="128"/>
        <v>#DIV/0!</v>
      </c>
      <c r="V650" s="5" t="e">
        <f t="shared" si="122"/>
        <v>#DIV/0!</v>
      </c>
      <c r="W650" s="5" t="e">
        <f t="shared" si="122"/>
        <v>#DIV/0!</v>
      </c>
      <c r="X650" s="5" t="e">
        <f t="shared" si="122"/>
        <v>#DIV/0!</v>
      </c>
      <c r="Y650" s="5" t="e">
        <f t="shared" si="124"/>
        <v>#DIV/0!</v>
      </c>
      <c r="Z650" s="5" t="e">
        <f t="shared" si="125"/>
        <v>#DIV/0!</v>
      </c>
      <c r="AA650" s="5" t="e">
        <f t="shared" si="125"/>
        <v>#DIV/0!</v>
      </c>
      <c r="AM650" s="6"/>
      <c r="AN650" s="6"/>
    </row>
    <row r="651" spans="2:40" s="5" customFormat="1" ht="20.100000000000001" hidden="1" customHeight="1">
      <c r="B651" s="23" t="s">
        <v>32</v>
      </c>
      <c r="C651" s="24">
        <f>3.14/180*C650</f>
        <v>0</v>
      </c>
      <c r="D651" s="24">
        <v>81</v>
      </c>
      <c r="E651" s="25"/>
      <c r="F651" s="25"/>
      <c r="G651" s="25"/>
      <c r="H651" s="25"/>
      <c r="I651" s="25"/>
      <c r="J651" s="25"/>
      <c r="K651" s="25">
        <f>(3.14/180)*K650</f>
        <v>1.4130000000000003</v>
      </c>
      <c r="L651" s="14"/>
      <c r="M651" s="14" t="e">
        <f t="shared" si="126"/>
        <v>#DIV/0!</v>
      </c>
      <c r="N651" s="49"/>
      <c r="O651" s="238" t="e">
        <f t="shared" si="127"/>
        <v>#DIV/0!</v>
      </c>
      <c r="P651" s="5" t="e">
        <f t="shared" si="129"/>
        <v>#DIV/0!</v>
      </c>
      <c r="Q651" s="5" t="e">
        <f t="shared" si="129"/>
        <v>#DIV/0!</v>
      </c>
      <c r="R651" s="5" t="e">
        <f t="shared" si="129"/>
        <v>#DIV/0!</v>
      </c>
      <c r="S651" s="5" t="e">
        <f t="shared" si="128"/>
        <v>#DIV/0!</v>
      </c>
      <c r="T651" s="5" t="e">
        <f t="shared" si="128"/>
        <v>#DIV/0!</v>
      </c>
      <c r="U651" s="5" t="e">
        <f t="shared" si="128"/>
        <v>#DIV/0!</v>
      </c>
      <c r="V651" s="5" t="e">
        <f t="shared" si="122"/>
        <v>#DIV/0!</v>
      </c>
      <c r="W651" s="5" t="e">
        <f t="shared" si="122"/>
        <v>#DIV/0!</v>
      </c>
      <c r="X651" s="5" t="e">
        <f t="shared" si="122"/>
        <v>#DIV/0!</v>
      </c>
      <c r="Y651" s="5" t="e">
        <f t="shared" si="124"/>
        <v>#DIV/0!</v>
      </c>
      <c r="Z651" s="5" t="e">
        <f t="shared" si="125"/>
        <v>#DIV/0!</v>
      </c>
      <c r="AA651" s="5" t="e">
        <f t="shared" si="125"/>
        <v>#DIV/0!</v>
      </c>
      <c r="AM651" s="6"/>
      <c r="AN651" s="6"/>
    </row>
    <row r="652" spans="2:40" s="5" customFormat="1" ht="20.100000000000001" hidden="1" customHeight="1">
      <c r="B652" s="22" t="str">
        <f>+$B$13</f>
        <v xml:space="preserve"> Β' ΠΛΑΝΗΤΗΣ</v>
      </c>
      <c r="C652" s="15">
        <f>+$C$13</f>
        <v>0</v>
      </c>
      <c r="D652" s="13">
        <f>+D647+1</f>
        <v>81</v>
      </c>
      <c r="E652" s="15">
        <f>+(H652+I652)/2</f>
        <v>0</v>
      </c>
      <c r="F652" s="15">
        <f>+SQRT(E652*E652-G652*G652)</f>
        <v>0</v>
      </c>
      <c r="G652" s="15">
        <f>+(-H652+I652)/2</f>
        <v>0</v>
      </c>
      <c r="H652" s="15">
        <f>+$J$42</f>
        <v>0</v>
      </c>
      <c r="I652" s="15">
        <f>+$J$41</f>
        <v>0</v>
      </c>
      <c r="J652" s="15">
        <f>+$D$24</f>
        <v>0</v>
      </c>
      <c r="K652" s="15">
        <f>+ABS( C652-D652)</f>
        <v>81</v>
      </c>
      <c r="L652" s="15" t="e">
        <f>+F652*F652/E652/( 1- J652*COS(K653))</f>
        <v>#DIV/0!</v>
      </c>
      <c r="M652" s="14" t="e">
        <f t="shared" si="126"/>
        <v>#DIV/0!</v>
      </c>
      <c r="N652" s="49"/>
      <c r="O652" s="238">
        <f t="shared" si="127"/>
        <v>0</v>
      </c>
      <c r="P652" s="5" t="e">
        <f t="shared" si="129"/>
        <v>#DIV/0!</v>
      </c>
      <c r="Q652" s="5" t="e">
        <f t="shared" si="129"/>
        <v>#DIV/0!</v>
      </c>
      <c r="R652" s="5" t="e">
        <f t="shared" si="129"/>
        <v>#DIV/0!</v>
      </c>
      <c r="S652" s="5" t="e">
        <f t="shared" si="128"/>
        <v>#DIV/0!</v>
      </c>
      <c r="T652" s="5" t="e">
        <f t="shared" si="128"/>
        <v>#DIV/0!</v>
      </c>
      <c r="U652" s="5" t="e">
        <f t="shared" si="128"/>
        <v>#DIV/0!</v>
      </c>
      <c r="V652" s="5" t="e">
        <f t="shared" si="122"/>
        <v>#DIV/0!</v>
      </c>
      <c r="W652" s="5" t="e">
        <f t="shared" si="122"/>
        <v>#DIV/0!</v>
      </c>
      <c r="X652" s="5" t="e">
        <f t="shared" si="122"/>
        <v>#DIV/0!</v>
      </c>
      <c r="Y652" s="5" t="e">
        <f t="shared" si="124"/>
        <v>#DIV/0!</v>
      </c>
      <c r="Z652" s="5" t="e">
        <f t="shared" si="125"/>
        <v>#DIV/0!</v>
      </c>
      <c r="AA652" s="5" t="e">
        <f t="shared" si="125"/>
        <v>#DIV/0!</v>
      </c>
      <c r="AM652" s="6"/>
      <c r="AN652" s="6"/>
    </row>
    <row r="653" spans="2:40" s="5" customFormat="1" ht="20.100000000000001" hidden="1" customHeight="1">
      <c r="B653" s="26"/>
      <c r="C653" s="27">
        <f>3.14/180*C652</f>
        <v>0</v>
      </c>
      <c r="D653" s="27">
        <f>3.14/180*D652</f>
        <v>1.4130000000000003</v>
      </c>
      <c r="E653" s="28"/>
      <c r="F653" s="28"/>
      <c r="G653" s="28"/>
      <c r="H653" s="28"/>
      <c r="I653" s="28"/>
      <c r="J653" s="28"/>
      <c r="K653" s="28">
        <f>(3.14/180)*K652</f>
        <v>1.4130000000000003</v>
      </c>
      <c r="L653" s="14"/>
      <c r="M653" s="14" t="e">
        <f t="shared" si="126"/>
        <v>#DIV/0!</v>
      </c>
      <c r="N653" s="49"/>
      <c r="O653" s="238"/>
      <c r="P653" s="5" t="e">
        <f t="shared" si="129"/>
        <v>#DIV/0!</v>
      </c>
      <c r="Q653" s="5" t="e">
        <f t="shared" si="129"/>
        <v>#DIV/0!</v>
      </c>
      <c r="R653" s="5" t="e">
        <f t="shared" si="129"/>
        <v>#DIV/0!</v>
      </c>
      <c r="S653" s="5" t="e">
        <f t="shared" si="128"/>
        <v>#DIV/0!</v>
      </c>
      <c r="T653" s="5" t="e">
        <f t="shared" si="128"/>
        <v>#DIV/0!</v>
      </c>
      <c r="U653" s="5" t="e">
        <f t="shared" si="128"/>
        <v>#DIV/0!</v>
      </c>
      <c r="V653" s="5" t="e">
        <f t="shared" si="122"/>
        <v>#DIV/0!</v>
      </c>
      <c r="W653" s="5" t="e">
        <f t="shared" si="122"/>
        <v>#DIV/0!</v>
      </c>
      <c r="X653" s="5" t="e">
        <f t="shared" si="122"/>
        <v>#DIV/0!</v>
      </c>
      <c r="Y653" s="5" t="e">
        <f t="shared" si="124"/>
        <v>#DIV/0!</v>
      </c>
      <c r="Z653" s="5" t="e">
        <f t="shared" si="125"/>
        <v>#DIV/0!</v>
      </c>
      <c r="AA653" s="5" t="e">
        <f t="shared" si="125"/>
        <v>#DIV/0!</v>
      </c>
      <c r="AM653" s="6"/>
      <c r="AN653" s="6"/>
    </row>
    <row r="654" spans="2:40" s="5" customFormat="1" ht="20.100000000000001" hidden="1" customHeight="1">
      <c r="B654" s="15"/>
      <c r="C654" s="13"/>
      <c r="D654" s="13"/>
      <c r="E654" s="13"/>
      <c r="F654" s="13"/>
      <c r="G654" s="13"/>
      <c r="H654" s="13"/>
      <c r="I654" s="13"/>
      <c r="J654" s="13"/>
      <c r="K654" s="15"/>
      <c r="L654" s="14"/>
      <c r="M654" s="14" t="e">
        <f t="shared" si="126"/>
        <v>#DIV/0!</v>
      </c>
      <c r="N654" s="49"/>
      <c r="O654" s="238"/>
      <c r="P654" s="5" t="e">
        <f t="shared" si="129"/>
        <v>#DIV/0!</v>
      </c>
      <c r="Q654" s="5" t="e">
        <f t="shared" si="129"/>
        <v>#DIV/0!</v>
      </c>
      <c r="R654" s="5" t="e">
        <f t="shared" si="129"/>
        <v>#DIV/0!</v>
      </c>
      <c r="S654" s="5" t="e">
        <f t="shared" si="128"/>
        <v>#DIV/0!</v>
      </c>
      <c r="T654" s="5" t="e">
        <f t="shared" si="128"/>
        <v>#DIV/0!</v>
      </c>
      <c r="U654" s="5" t="e">
        <f t="shared" si="128"/>
        <v>#DIV/0!</v>
      </c>
      <c r="V654" s="5" t="e">
        <f t="shared" si="122"/>
        <v>#DIV/0!</v>
      </c>
      <c r="W654" s="5" t="e">
        <f t="shared" si="122"/>
        <v>#DIV/0!</v>
      </c>
      <c r="X654" s="5" t="e">
        <f t="shared" si="122"/>
        <v>#DIV/0!</v>
      </c>
      <c r="Y654" s="5" t="e">
        <f t="shared" si="124"/>
        <v>#DIV/0!</v>
      </c>
      <c r="Z654" s="5" t="e">
        <f t="shared" si="125"/>
        <v>#DIV/0!</v>
      </c>
      <c r="AA654" s="5" t="e">
        <f t="shared" si="125"/>
        <v>#DIV/0!</v>
      </c>
      <c r="AM654" s="6"/>
      <c r="AN654" s="6"/>
    </row>
    <row r="655" spans="2:40" s="5" customFormat="1" ht="20.100000000000001" hidden="1" customHeight="1">
      <c r="B655" s="22" t="str">
        <f>+$B$11</f>
        <v xml:space="preserve"> Α' ΠΛΑΝΗΤΗΣ</v>
      </c>
      <c r="C655" s="15">
        <f>+$C$11</f>
        <v>0</v>
      </c>
      <c r="D655" s="13">
        <f>+D650+1</f>
        <v>82</v>
      </c>
      <c r="E655" s="15">
        <f>+(H655+I655)/2</f>
        <v>0</v>
      </c>
      <c r="F655" s="15">
        <f>+SQRT(E655*E655-G655*G655)</f>
        <v>0</v>
      </c>
      <c r="G655" s="15">
        <f>+(-H655+I655)/2</f>
        <v>0</v>
      </c>
      <c r="H655" s="15">
        <f>+$J$40</f>
        <v>0</v>
      </c>
      <c r="I655" s="15">
        <f>+$J$39</f>
        <v>0</v>
      </c>
      <c r="J655" s="15">
        <f>+$D$22</f>
        <v>0</v>
      </c>
      <c r="K655" s="15">
        <f>+ABS( C655-D655)</f>
        <v>82</v>
      </c>
      <c r="L655" s="15" t="e">
        <f>(+F655*F655/E655)/( 1- J655*COS(K656))</f>
        <v>#DIV/0!</v>
      </c>
      <c r="M655" s="14" t="e">
        <f t="shared" si="126"/>
        <v>#DIV/0!</v>
      </c>
      <c r="N655" s="49"/>
      <c r="O655" s="238">
        <f t="shared" si="127"/>
        <v>0</v>
      </c>
      <c r="P655" s="5" t="e">
        <f t="shared" si="129"/>
        <v>#DIV/0!</v>
      </c>
      <c r="Q655" s="5" t="e">
        <f t="shared" si="129"/>
        <v>#DIV/0!</v>
      </c>
      <c r="R655" s="5" t="e">
        <f t="shared" si="129"/>
        <v>#DIV/0!</v>
      </c>
      <c r="S655" s="5" t="e">
        <f t="shared" si="128"/>
        <v>#DIV/0!</v>
      </c>
      <c r="T655" s="5" t="e">
        <f t="shared" si="128"/>
        <v>#DIV/0!</v>
      </c>
      <c r="U655" s="5" t="e">
        <f t="shared" si="128"/>
        <v>#DIV/0!</v>
      </c>
      <c r="V655" s="5" t="e">
        <f t="shared" si="122"/>
        <v>#DIV/0!</v>
      </c>
      <c r="W655" s="5" t="e">
        <f t="shared" si="122"/>
        <v>#DIV/0!</v>
      </c>
      <c r="X655" s="5" t="e">
        <f t="shared" si="122"/>
        <v>#DIV/0!</v>
      </c>
      <c r="Y655" s="5" t="e">
        <f t="shared" si="124"/>
        <v>#DIV/0!</v>
      </c>
      <c r="Z655" s="5" t="e">
        <f t="shared" si="125"/>
        <v>#DIV/0!</v>
      </c>
      <c r="AA655" s="5" t="e">
        <f t="shared" si="125"/>
        <v>#DIV/0!</v>
      </c>
      <c r="AM655" s="6"/>
      <c r="AN655" s="6"/>
    </row>
    <row r="656" spans="2:40" s="5" customFormat="1" ht="20.100000000000001" hidden="1" customHeight="1">
      <c r="B656" s="23" t="s">
        <v>32</v>
      </c>
      <c r="C656" s="24">
        <f>3.14/180*C655</f>
        <v>0</v>
      </c>
      <c r="D656" s="24">
        <v>82</v>
      </c>
      <c r="E656" s="25"/>
      <c r="F656" s="25"/>
      <c r="G656" s="25"/>
      <c r="H656" s="25"/>
      <c r="I656" s="25"/>
      <c r="J656" s="25"/>
      <c r="K656" s="25">
        <f>(3.14/180)*K655</f>
        <v>1.4304444444444446</v>
      </c>
      <c r="L656" s="14"/>
      <c r="M656" s="14" t="e">
        <f t="shared" si="126"/>
        <v>#DIV/0!</v>
      </c>
      <c r="N656" s="49"/>
      <c r="O656" s="238" t="e">
        <f t="shared" si="127"/>
        <v>#DIV/0!</v>
      </c>
      <c r="P656" s="5" t="e">
        <f t="shared" si="129"/>
        <v>#DIV/0!</v>
      </c>
      <c r="Q656" s="5" t="e">
        <f t="shared" si="129"/>
        <v>#DIV/0!</v>
      </c>
      <c r="R656" s="5" t="e">
        <f t="shared" si="129"/>
        <v>#DIV/0!</v>
      </c>
      <c r="S656" s="5" t="e">
        <f t="shared" si="128"/>
        <v>#DIV/0!</v>
      </c>
      <c r="T656" s="5" t="e">
        <f t="shared" si="128"/>
        <v>#DIV/0!</v>
      </c>
      <c r="U656" s="5" t="e">
        <f t="shared" si="128"/>
        <v>#DIV/0!</v>
      </c>
      <c r="V656" s="5" t="e">
        <f t="shared" si="122"/>
        <v>#DIV/0!</v>
      </c>
      <c r="W656" s="5" t="e">
        <f t="shared" si="122"/>
        <v>#DIV/0!</v>
      </c>
      <c r="X656" s="5" t="e">
        <f t="shared" si="122"/>
        <v>#DIV/0!</v>
      </c>
      <c r="Y656" s="5" t="e">
        <f t="shared" si="124"/>
        <v>#DIV/0!</v>
      </c>
      <c r="Z656" s="5" t="e">
        <f t="shared" si="125"/>
        <v>#DIV/0!</v>
      </c>
      <c r="AA656" s="5" t="e">
        <f t="shared" si="125"/>
        <v>#DIV/0!</v>
      </c>
      <c r="AM656" s="6"/>
      <c r="AN656" s="6"/>
    </row>
    <row r="657" spans="2:40" s="5" customFormat="1" ht="20.100000000000001" hidden="1" customHeight="1">
      <c r="B657" s="22" t="str">
        <f>+$B$13</f>
        <v xml:space="preserve"> Β' ΠΛΑΝΗΤΗΣ</v>
      </c>
      <c r="C657" s="15">
        <f>+$C$13</f>
        <v>0</v>
      </c>
      <c r="D657" s="13">
        <f>+D652+1</f>
        <v>82</v>
      </c>
      <c r="E657" s="15">
        <f>+(H657+I657)/2</f>
        <v>0</v>
      </c>
      <c r="F657" s="15">
        <f>+SQRT(E657*E657-G657*G657)</f>
        <v>0</v>
      </c>
      <c r="G657" s="15">
        <f>+(-H657+I657)/2</f>
        <v>0</v>
      </c>
      <c r="H657" s="15">
        <f>+$J$42</f>
        <v>0</v>
      </c>
      <c r="I657" s="15">
        <f>+$J$41</f>
        <v>0</v>
      </c>
      <c r="J657" s="15">
        <f>+$D$24</f>
        <v>0</v>
      </c>
      <c r="K657" s="15">
        <f>+ABS( C657-D657)</f>
        <v>82</v>
      </c>
      <c r="L657" s="15" t="e">
        <f>+F657*F657/E657/( 1- J657*COS(K658))</f>
        <v>#DIV/0!</v>
      </c>
      <c r="M657" s="14" t="e">
        <f t="shared" si="126"/>
        <v>#DIV/0!</v>
      </c>
      <c r="N657" s="49"/>
      <c r="O657" s="238">
        <f t="shared" si="127"/>
        <v>0</v>
      </c>
      <c r="P657" s="5" t="e">
        <f t="shared" si="129"/>
        <v>#DIV/0!</v>
      </c>
      <c r="Q657" s="5" t="e">
        <f t="shared" si="129"/>
        <v>#DIV/0!</v>
      </c>
      <c r="R657" s="5" t="e">
        <f t="shared" si="129"/>
        <v>#DIV/0!</v>
      </c>
      <c r="S657" s="5" t="e">
        <f t="shared" si="128"/>
        <v>#DIV/0!</v>
      </c>
      <c r="T657" s="5" t="e">
        <f t="shared" si="128"/>
        <v>#DIV/0!</v>
      </c>
      <c r="U657" s="5" t="e">
        <f t="shared" si="128"/>
        <v>#DIV/0!</v>
      </c>
      <c r="V657" s="5" t="e">
        <f t="shared" si="122"/>
        <v>#DIV/0!</v>
      </c>
      <c r="W657" s="5" t="e">
        <f t="shared" si="122"/>
        <v>#DIV/0!</v>
      </c>
      <c r="X657" s="5" t="e">
        <f t="shared" si="122"/>
        <v>#DIV/0!</v>
      </c>
      <c r="Y657" s="5" t="e">
        <f t="shared" si="124"/>
        <v>#DIV/0!</v>
      </c>
      <c r="Z657" s="5" t="e">
        <f t="shared" si="125"/>
        <v>#DIV/0!</v>
      </c>
      <c r="AA657" s="5" t="e">
        <f t="shared" si="125"/>
        <v>#DIV/0!</v>
      </c>
      <c r="AM657" s="6"/>
      <c r="AN657" s="6"/>
    </row>
    <row r="658" spans="2:40" s="5" customFormat="1" ht="20.100000000000001" hidden="1" customHeight="1">
      <c r="B658" s="26"/>
      <c r="C658" s="27">
        <f>3.14/180*C657</f>
        <v>0</v>
      </c>
      <c r="D658" s="27">
        <f>3.14/180*D657</f>
        <v>1.4304444444444446</v>
      </c>
      <c r="E658" s="28"/>
      <c r="F658" s="28"/>
      <c r="G658" s="28"/>
      <c r="H658" s="28"/>
      <c r="I658" s="28"/>
      <c r="J658" s="28"/>
      <c r="K658" s="28">
        <f>(3.14/180)*K657</f>
        <v>1.4304444444444446</v>
      </c>
      <c r="L658" s="14"/>
      <c r="M658" s="14" t="e">
        <f t="shared" si="126"/>
        <v>#DIV/0!</v>
      </c>
      <c r="N658" s="49"/>
      <c r="O658" s="238"/>
      <c r="P658" s="5" t="e">
        <f t="shared" si="129"/>
        <v>#DIV/0!</v>
      </c>
      <c r="Q658" s="5" t="e">
        <f t="shared" si="129"/>
        <v>#DIV/0!</v>
      </c>
      <c r="R658" s="5" t="e">
        <f t="shared" si="129"/>
        <v>#DIV/0!</v>
      </c>
      <c r="S658" s="5" t="e">
        <f t="shared" si="128"/>
        <v>#DIV/0!</v>
      </c>
      <c r="T658" s="5" t="e">
        <f t="shared" si="128"/>
        <v>#DIV/0!</v>
      </c>
      <c r="U658" s="5" t="e">
        <f t="shared" si="128"/>
        <v>#DIV/0!</v>
      </c>
      <c r="V658" s="5" t="e">
        <f t="shared" si="122"/>
        <v>#DIV/0!</v>
      </c>
      <c r="W658" s="5" t="e">
        <f t="shared" si="122"/>
        <v>#DIV/0!</v>
      </c>
      <c r="X658" s="5" t="e">
        <f t="shared" si="122"/>
        <v>#DIV/0!</v>
      </c>
      <c r="Y658" s="5" t="e">
        <f t="shared" si="124"/>
        <v>#DIV/0!</v>
      </c>
      <c r="Z658" s="5" t="e">
        <f t="shared" si="125"/>
        <v>#DIV/0!</v>
      </c>
      <c r="AA658" s="5" t="e">
        <f t="shared" si="125"/>
        <v>#DIV/0!</v>
      </c>
      <c r="AM658" s="6"/>
      <c r="AN658" s="6"/>
    </row>
    <row r="659" spans="2:40" s="5" customFormat="1" ht="20.100000000000001" hidden="1" customHeight="1">
      <c r="B659" s="15"/>
      <c r="C659" s="13"/>
      <c r="D659" s="13"/>
      <c r="E659" s="13"/>
      <c r="F659" s="13"/>
      <c r="G659" s="13"/>
      <c r="H659" s="13"/>
      <c r="I659" s="13"/>
      <c r="J659" s="13"/>
      <c r="K659" s="15"/>
      <c r="L659" s="14"/>
      <c r="M659" s="14" t="e">
        <f t="shared" si="126"/>
        <v>#DIV/0!</v>
      </c>
      <c r="N659" s="49"/>
      <c r="O659" s="238"/>
      <c r="P659" s="5" t="e">
        <f t="shared" si="129"/>
        <v>#DIV/0!</v>
      </c>
      <c r="Q659" s="5" t="e">
        <f t="shared" si="129"/>
        <v>#DIV/0!</v>
      </c>
      <c r="R659" s="5" t="e">
        <f t="shared" si="129"/>
        <v>#DIV/0!</v>
      </c>
      <c r="S659" s="5" t="e">
        <f t="shared" si="128"/>
        <v>#DIV/0!</v>
      </c>
      <c r="T659" s="5" t="e">
        <f t="shared" si="128"/>
        <v>#DIV/0!</v>
      </c>
      <c r="U659" s="5" t="e">
        <f t="shared" si="128"/>
        <v>#DIV/0!</v>
      </c>
      <c r="V659" s="5" t="e">
        <f t="shared" si="122"/>
        <v>#DIV/0!</v>
      </c>
      <c r="W659" s="5" t="e">
        <f t="shared" si="122"/>
        <v>#DIV/0!</v>
      </c>
      <c r="X659" s="5" t="e">
        <f t="shared" si="122"/>
        <v>#DIV/0!</v>
      </c>
      <c r="Y659" s="5" t="e">
        <f t="shared" si="124"/>
        <v>#DIV/0!</v>
      </c>
      <c r="Z659" s="5" t="e">
        <f t="shared" si="125"/>
        <v>#DIV/0!</v>
      </c>
      <c r="AA659" s="5" t="e">
        <f t="shared" si="125"/>
        <v>#DIV/0!</v>
      </c>
      <c r="AM659" s="6"/>
      <c r="AN659" s="6"/>
    </row>
    <row r="660" spans="2:40" s="5" customFormat="1" ht="20.100000000000001" hidden="1" customHeight="1">
      <c r="B660" s="22" t="str">
        <f>+$B$11</f>
        <v xml:space="preserve"> Α' ΠΛΑΝΗΤΗΣ</v>
      </c>
      <c r="C660" s="15">
        <f>+$C$11</f>
        <v>0</v>
      </c>
      <c r="D660" s="13">
        <f>+D655+1</f>
        <v>83</v>
      </c>
      <c r="E660" s="15">
        <f>+(H660+I660)/2</f>
        <v>0</v>
      </c>
      <c r="F660" s="15">
        <f>+SQRT(E660*E660-G660*G660)</f>
        <v>0</v>
      </c>
      <c r="G660" s="15">
        <f>+(-H660+I660)/2</f>
        <v>0</v>
      </c>
      <c r="H660" s="15">
        <f>+$J$40</f>
        <v>0</v>
      </c>
      <c r="I660" s="15">
        <f>+$J$39</f>
        <v>0</v>
      </c>
      <c r="J660" s="15">
        <f>+$D$22</f>
        <v>0</v>
      </c>
      <c r="K660" s="15">
        <f>+ABS( C660-D660)</f>
        <v>83</v>
      </c>
      <c r="L660" s="15" t="e">
        <f>(+F660*F660/E660)/( 1- J660*COS(K661))</f>
        <v>#DIV/0!</v>
      </c>
      <c r="M660" s="14" t="e">
        <f t="shared" si="126"/>
        <v>#DIV/0!</v>
      </c>
      <c r="N660" s="49"/>
      <c r="O660" s="238">
        <f t="shared" si="127"/>
        <v>0</v>
      </c>
      <c r="P660" s="5" t="e">
        <f t="shared" si="129"/>
        <v>#DIV/0!</v>
      </c>
      <c r="Q660" s="5" t="e">
        <f t="shared" si="129"/>
        <v>#DIV/0!</v>
      </c>
      <c r="R660" s="5" t="e">
        <f t="shared" si="129"/>
        <v>#DIV/0!</v>
      </c>
      <c r="S660" s="5" t="e">
        <f t="shared" si="128"/>
        <v>#DIV/0!</v>
      </c>
      <c r="T660" s="5" t="e">
        <f t="shared" si="128"/>
        <v>#DIV/0!</v>
      </c>
      <c r="U660" s="5" t="e">
        <f t="shared" si="128"/>
        <v>#DIV/0!</v>
      </c>
      <c r="V660" s="5" t="e">
        <f t="shared" si="122"/>
        <v>#DIV/0!</v>
      </c>
      <c r="W660" s="5" t="e">
        <f t="shared" si="122"/>
        <v>#DIV/0!</v>
      </c>
      <c r="X660" s="5" t="e">
        <f t="shared" si="122"/>
        <v>#DIV/0!</v>
      </c>
      <c r="Y660" s="5" t="e">
        <f t="shared" si="124"/>
        <v>#DIV/0!</v>
      </c>
      <c r="Z660" s="5" t="e">
        <f t="shared" si="125"/>
        <v>#DIV/0!</v>
      </c>
      <c r="AA660" s="5" t="e">
        <f t="shared" si="125"/>
        <v>#DIV/0!</v>
      </c>
      <c r="AM660" s="6"/>
      <c r="AN660" s="6"/>
    </row>
    <row r="661" spans="2:40" s="5" customFormat="1" ht="20.100000000000001" hidden="1" customHeight="1">
      <c r="B661" s="23" t="s">
        <v>32</v>
      </c>
      <c r="C661" s="24">
        <f>3.14/180*C660</f>
        <v>0</v>
      </c>
      <c r="D661" s="24">
        <v>83</v>
      </c>
      <c r="E661" s="25"/>
      <c r="F661" s="25"/>
      <c r="G661" s="25"/>
      <c r="H661" s="25"/>
      <c r="I661" s="25"/>
      <c r="J661" s="25"/>
      <c r="K661" s="25">
        <f>(3.14/180)*K660</f>
        <v>1.447888888888889</v>
      </c>
      <c r="L661" s="14"/>
      <c r="M661" s="14" t="e">
        <f t="shared" si="126"/>
        <v>#DIV/0!</v>
      </c>
      <c r="N661" s="49"/>
      <c r="O661" s="238" t="e">
        <f t="shared" si="127"/>
        <v>#DIV/0!</v>
      </c>
      <c r="P661" s="5" t="e">
        <f t="shared" si="129"/>
        <v>#DIV/0!</v>
      </c>
      <c r="Q661" s="5" t="e">
        <f t="shared" si="129"/>
        <v>#DIV/0!</v>
      </c>
      <c r="R661" s="5" t="e">
        <f t="shared" si="129"/>
        <v>#DIV/0!</v>
      </c>
      <c r="S661" s="5" t="e">
        <f t="shared" si="128"/>
        <v>#DIV/0!</v>
      </c>
      <c r="T661" s="5" t="e">
        <f t="shared" si="128"/>
        <v>#DIV/0!</v>
      </c>
      <c r="U661" s="5" t="e">
        <f t="shared" si="128"/>
        <v>#DIV/0!</v>
      </c>
      <c r="V661" s="5" t="e">
        <f t="shared" si="122"/>
        <v>#DIV/0!</v>
      </c>
      <c r="W661" s="5" t="e">
        <f t="shared" si="122"/>
        <v>#DIV/0!</v>
      </c>
      <c r="X661" s="5" t="e">
        <f t="shared" si="122"/>
        <v>#DIV/0!</v>
      </c>
      <c r="Y661" s="5" t="e">
        <f t="shared" si="124"/>
        <v>#DIV/0!</v>
      </c>
      <c r="Z661" s="5" t="e">
        <f t="shared" si="125"/>
        <v>#DIV/0!</v>
      </c>
      <c r="AA661" s="5" t="e">
        <f t="shared" si="125"/>
        <v>#DIV/0!</v>
      </c>
      <c r="AM661" s="6"/>
      <c r="AN661" s="6"/>
    </row>
    <row r="662" spans="2:40" s="5" customFormat="1" ht="20.100000000000001" hidden="1" customHeight="1">
      <c r="B662" s="22" t="str">
        <f>+$B$13</f>
        <v xml:space="preserve"> Β' ΠΛΑΝΗΤΗΣ</v>
      </c>
      <c r="C662" s="15">
        <f>+$C$13</f>
        <v>0</v>
      </c>
      <c r="D662" s="13">
        <f>+D657+1</f>
        <v>83</v>
      </c>
      <c r="E662" s="15">
        <f>+(H662+I662)/2</f>
        <v>0</v>
      </c>
      <c r="F662" s="15">
        <f>+SQRT(E662*E662-G662*G662)</f>
        <v>0</v>
      </c>
      <c r="G662" s="15">
        <f>+(-H662+I662)/2</f>
        <v>0</v>
      </c>
      <c r="H662" s="15">
        <f>+$J$42</f>
        <v>0</v>
      </c>
      <c r="I662" s="15">
        <f>+$J$41</f>
        <v>0</v>
      </c>
      <c r="J662" s="15">
        <f>+$D$24</f>
        <v>0</v>
      </c>
      <c r="K662" s="15">
        <f>+ABS( C662-D662)</f>
        <v>83</v>
      </c>
      <c r="L662" s="15" t="e">
        <f>+F662*F662/E662/( 1- J662*COS(K663))</f>
        <v>#DIV/0!</v>
      </c>
      <c r="M662" s="14" t="e">
        <f t="shared" si="126"/>
        <v>#DIV/0!</v>
      </c>
      <c r="N662" s="49"/>
      <c r="O662" s="238">
        <f t="shared" si="127"/>
        <v>0</v>
      </c>
      <c r="P662" s="5" t="e">
        <f t="shared" si="129"/>
        <v>#DIV/0!</v>
      </c>
      <c r="Q662" s="5" t="e">
        <f t="shared" si="129"/>
        <v>#DIV/0!</v>
      </c>
      <c r="R662" s="5" t="e">
        <f t="shared" si="129"/>
        <v>#DIV/0!</v>
      </c>
      <c r="S662" s="5" t="e">
        <f t="shared" si="128"/>
        <v>#DIV/0!</v>
      </c>
      <c r="T662" s="5" t="e">
        <f t="shared" si="128"/>
        <v>#DIV/0!</v>
      </c>
      <c r="U662" s="5" t="e">
        <f t="shared" si="128"/>
        <v>#DIV/0!</v>
      </c>
      <c r="V662" s="5" t="e">
        <f t="shared" si="122"/>
        <v>#DIV/0!</v>
      </c>
      <c r="W662" s="5" t="e">
        <f t="shared" si="122"/>
        <v>#DIV/0!</v>
      </c>
      <c r="X662" s="5" t="e">
        <f t="shared" si="122"/>
        <v>#DIV/0!</v>
      </c>
      <c r="Y662" s="5" t="e">
        <f t="shared" si="124"/>
        <v>#DIV/0!</v>
      </c>
      <c r="Z662" s="5" t="e">
        <f t="shared" si="125"/>
        <v>#DIV/0!</v>
      </c>
      <c r="AA662" s="5" t="e">
        <f t="shared" si="125"/>
        <v>#DIV/0!</v>
      </c>
      <c r="AM662" s="6"/>
      <c r="AN662" s="6"/>
    </row>
    <row r="663" spans="2:40" s="5" customFormat="1" ht="20.100000000000001" hidden="1" customHeight="1">
      <c r="B663" s="26"/>
      <c r="C663" s="27">
        <f>3.14/180*C662</f>
        <v>0</v>
      </c>
      <c r="D663" s="27">
        <f>3.14/180*D662</f>
        <v>1.447888888888889</v>
      </c>
      <c r="E663" s="28"/>
      <c r="F663" s="28"/>
      <c r="G663" s="28"/>
      <c r="H663" s="28"/>
      <c r="I663" s="28"/>
      <c r="J663" s="28"/>
      <c r="K663" s="28">
        <f>(3.14/180)*K662</f>
        <v>1.447888888888889</v>
      </c>
      <c r="L663" s="14"/>
      <c r="M663" s="14" t="e">
        <f t="shared" si="126"/>
        <v>#DIV/0!</v>
      </c>
      <c r="N663" s="49"/>
      <c r="O663" s="238"/>
      <c r="P663" s="5" t="e">
        <f t="shared" si="129"/>
        <v>#DIV/0!</v>
      </c>
      <c r="Q663" s="5" t="e">
        <f t="shared" si="129"/>
        <v>#DIV/0!</v>
      </c>
      <c r="R663" s="5" t="e">
        <f t="shared" si="129"/>
        <v>#DIV/0!</v>
      </c>
      <c r="S663" s="5" t="e">
        <f t="shared" si="128"/>
        <v>#DIV/0!</v>
      </c>
      <c r="T663" s="5" t="e">
        <f t="shared" si="128"/>
        <v>#DIV/0!</v>
      </c>
      <c r="U663" s="5" t="e">
        <f t="shared" si="128"/>
        <v>#DIV/0!</v>
      </c>
      <c r="V663" s="5" t="e">
        <f t="shared" si="122"/>
        <v>#DIV/0!</v>
      </c>
      <c r="W663" s="5" t="e">
        <f t="shared" si="122"/>
        <v>#DIV/0!</v>
      </c>
      <c r="X663" s="5" t="e">
        <f t="shared" si="122"/>
        <v>#DIV/0!</v>
      </c>
      <c r="Y663" s="5" t="e">
        <f t="shared" si="124"/>
        <v>#DIV/0!</v>
      </c>
      <c r="Z663" s="5" t="e">
        <f t="shared" si="125"/>
        <v>#DIV/0!</v>
      </c>
      <c r="AA663" s="5" t="e">
        <f t="shared" si="125"/>
        <v>#DIV/0!</v>
      </c>
      <c r="AM663" s="6"/>
      <c r="AN663" s="6"/>
    </row>
    <row r="664" spans="2:40" s="5" customFormat="1" ht="20.100000000000001" hidden="1" customHeight="1">
      <c r="B664" s="15"/>
      <c r="C664" s="13"/>
      <c r="D664" s="13"/>
      <c r="E664" s="13"/>
      <c r="F664" s="13"/>
      <c r="G664" s="13"/>
      <c r="H664" s="13"/>
      <c r="I664" s="13"/>
      <c r="J664" s="13"/>
      <c r="K664" s="15"/>
      <c r="L664" s="14"/>
      <c r="M664" s="14" t="e">
        <f t="shared" si="126"/>
        <v>#DIV/0!</v>
      </c>
      <c r="N664" s="49"/>
      <c r="O664" s="238"/>
      <c r="P664" s="5" t="e">
        <f t="shared" si="129"/>
        <v>#DIV/0!</v>
      </c>
      <c r="Q664" s="5" t="e">
        <f t="shared" si="129"/>
        <v>#DIV/0!</v>
      </c>
      <c r="R664" s="5" t="e">
        <f t="shared" si="129"/>
        <v>#DIV/0!</v>
      </c>
      <c r="S664" s="5" t="e">
        <f t="shared" si="128"/>
        <v>#DIV/0!</v>
      </c>
      <c r="T664" s="5" t="e">
        <f t="shared" si="128"/>
        <v>#DIV/0!</v>
      </c>
      <c r="U664" s="5" t="e">
        <f t="shared" si="128"/>
        <v>#DIV/0!</v>
      </c>
      <c r="V664" s="5" t="e">
        <f t="shared" si="122"/>
        <v>#DIV/0!</v>
      </c>
      <c r="W664" s="5" t="e">
        <f t="shared" si="122"/>
        <v>#DIV/0!</v>
      </c>
      <c r="X664" s="5" t="e">
        <f t="shared" si="122"/>
        <v>#DIV/0!</v>
      </c>
      <c r="Y664" s="5" t="e">
        <f t="shared" si="124"/>
        <v>#DIV/0!</v>
      </c>
      <c r="Z664" s="5" t="e">
        <f t="shared" si="125"/>
        <v>#DIV/0!</v>
      </c>
      <c r="AA664" s="5" t="e">
        <f t="shared" si="125"/>
        <v>#DIV/0!</v>
      </c>
      <c r="AM664" s="6"/>
      <c r="AN664" s="6"/>
    </row>
    <row r="665" spans="2:40" s="5" customFormat="1" ht="20.100000000000001" hidden="1" customHeight="1">
      <c r="B665" s="22" t="str">
        <f>+$B$11</f>
        <v xml:space="preserve"> Α' ΠΛΑΝΗΤΗΣ</v>
      </c>
      <c r="C665" s="15">
        <f>+$C$11</f>
        <v>0</v>
      </c>
      <c r="D665" s="13">
        <f>+D660+1</f>
        <v>84</v>
      </c>
      <c r="E665" s="15">
        <f>+(H665+I665)/2</f>
        <v>0</v>
      </c>
      <c r="F665" s="15">
        <f>+SQRT(E665*E665-G665*G665)</f>
        <v>0</v>
      </c>
      <c r="G665" s="15">
        <f>+(-H665+I665)/2</f>
        <v>0</v>
      </c>
      <c r="H665" s="15">
        <f>+$J$40</f>
        <v>0</v>
      </c>
      <c r="I665" s="15">
        <f>+$J$39</f>
        <v>0</v>
      </c>
      <c r="J665" s="15">
        <f>+$D$22</f>
        <v>0</v>
      </c>
      <c r="K665" s="15">
        <f>+ABS( C665-D665)</f>
        <v>84</v>
      </c>
      <c r="L665" s="15" t="e">
        <f>(+F665*F665/E665)/( 1- J665*COS(K666))</f>
        <v>#DIV/0!</v>
      </c>
      <c r="M665" s="14" t="e">
        <f t="shared" si="126"/>
        <v>#DIV/0!</v>
      </c>
      <c r="N665" s="49"/>
      <c r="O665" s="238">
        <f t="shared" si="127"/>
        <v>0</v>
      </c>
      <c r="P665" s="5" t="e">
        <f t="shared" si="129"/>
        <v>#DIV/0!</v>
      </c>
      <c r="Q665" s="5" t="e">
        <f t="shared" si="129"/>
        <v>#DIV/0!</v>
      </c>
      <c r="R665" s="5" t="e">
        <f t="shared" si="129"/>
        <v>#DIV/0!</v>
      </c>
      <c r="S665" s="5" t="e">
        <f t="shared" si="128"/>
        <v>#DIV/0!</v>
      </c>
      <c r="T665" s="5" t="e">
        <f t="shared" si="128"/>
        <v>#DIV/0!</v>
      </c>
      <c r="U665" s="5" t="e">
        <f t="shared" si="128"/>
        <v>#DIV/0!</v>
      </c>
      <c r="V665" s="5" t="e">
        <f t="shared" si="122"/>
        <v>#DIV/0!</v>
      </c>
      <c r="W665" s="5" t="e">
        <f t="shared" si="122"/>
        <v>#DIV/0!</v>
      </c>
      <c r="X665" s="5" t="e">
        <f t="shared" si="122"/>
        <v>#DIV/0!</v>
      </c>
      <c r="Y665" s="5" t="e">
        <f t="shared" si="124"/>
        <v>#DIV/0!</v>
      </c>
      <c r="Z665" s="5" t="e">
        <f t="shared" si="125"/>
        <v>#DIV/0!</v>
      </c>
      <c r="AA665" s="5" t="e">
        <f t="shared" si="125"/>
        <v>#DIV/0!</v>
      </c>
      <c r="AM665" s="6"/>
      <c r="AN665" s="6"/>
    </row>
    <row r="666" spans="2:40" s="5" customFormat="1" ht="20.100000000000001" hidden="1" customHeight="1">
      <c r="B666" s="23" t="s">
        <v>32</v>
      </c>
      <c r="C666" s="24">
        <f>3.14/180*C665</f>
        <v>0</v>
      </c>
      <c r="D666" s="24">
        <v>84</v>
      </c>
      <c r="E666" s="25"/>
      <c r="F666" s="25"/>
      <c r="G666" s="25"/>
      <c r="H666" s="25"/>
      <c r="I666" s="25"/>
      <c r="J666" s="25"/>
      <c r="K666" s="25">
        <f>(3.14/180)*K665</f>
        <v>1.4653333333333336</v>
      </c>
      <c r="L666" s="14"/>
      <c r="M666" s="14" t="e">
        <f t="shared" si="126"/>
        <v>#DIV/0!</v>
      </c>
      <c r="N666" s="49"/>
      <c r="O666" s="238" t="e">
        <f t="shared" si="127"/>
        <v>#DIV/0!</v>
      </c>
      <c r="P666" s="5" t="e">
        <f t="shared" si="129"/>
        <v>#DIV/0!</v>
      </c>
      <c r="Q666" s="5" t="e">
        <f t="shared" si="129"/>
        <v>#DIV/0!</v>
      </c>
      <c r="R666" s="5" t="e">
        <f t="shared" si="129"/>
        <v>#DIV/0!</v>
      </c>
      <c r="S666" s="5" t="e">
        <f t="shared" si="128"/>
        <v>#DIV/0!</v>
      </c>
      <c r="T666" s="5" t="e">
        <f t="shared" si="128"/>
        <v>#DIV/0!</v>
      </c>
      <c r="U666" s="5" t="e">
        <f t="shared" si="128"/>
        <v>#DIV/0!</v>
      </c>
      <c r="V666" s="5" t="e">
        <f t="shared" si="122"/>
        <v>#DIV/0!</v>
      </c>
      <c r="W666" s="5" t="e">
        <f t="shared" si="122"/>
        <v>#DIV/0!</v>
      </c>
      <c r="X666" s="5" t="e">
        <f t="shared" si="122"/>
        <v>#DIV/0!</v>
      </c>
      <c r="Y666" s="5" t="e">
        <f t="shared" si="124"/>
        <v>#DIV/0!</v>
      </c>
      <c r="Z666" s="5" t="e">
        <f t="shared" si="125"/>
        <v>#DIV/0!</v>
      </c>
      <c r="AA666" s="5" t="e">
        <f t="shared" si="125"/>
        <v>#DIV/0!</v>
      </c>
      <c r="AM666" s="6"/>
      <c r="AN666" s="6"/>
    </row>
    <row r="667" spans="2:40" s="5" customFormat="1" ht="20.100000000000001" hidden="1" customHeight="1">
      <c r="B667" s="22" t="str">
        <f>+$B$13</f>
        <v xml:space="preserve"> Β' ΠΛΑΝΗΤΗΣ</v>
      </c>
      <c r="C667" s="15">
        <f>+$C$13</f>
        <v>0</v>
      </c>
      <c r="D667" s="13">
        <f>+D662+1</f>
        <v>84</v>
      </c>
      <c r="E667" s="15">
        <f>+(H667+I667)/2</f>
        <v>0</v>
      </c>
      <c r="F667" s="15">
        <f>+SQRT(E667*E667-G667*G667)</f>
        <v>0</v>
      </c>
      <c r="G667" s="15">
        <f>+(-H667+I667)/2</f>
        <v>0</v>
      </c>
      <c r="H667" s="15">
        <f>+$J$42</f>
        <v>0</v>
      </c>
      <c r="I667" s="15">
        <f>+$J$41</f>
        <v>0</v>
      </c>
      <c r="J667" s="15">
        <f>+$D$24</f>
        <v>0</v>
      </c>
      <c r="K667" s="15">
        <f>+ABS( C667-D667)</f>
        <v>84</v>
      </c>
      <c r="L667" s="15" t="e">
        <f>+F667*F667/E667/( 1- J667*COS(K668))</f>
        <v>#DIV/0!</v>
      </c>
      <c r="M667" s="14" t="e">
        <f t="shared" si="126"/>
        <v>#DIV/0!</v>
      </c>
      <c r="N667" s="49"/>
      <c r="O667" s="238">
        <f t="shared" si="127"/>
        <v>0</v>
      </c>
      <c r="P667" s="5" t="e">
        <f t="shared" si="129"/>
        <v>#DIV/0!</v>
      </c>
      <c r="Q667" s="5" t="e">
        <f t="shared" si="129"/>
        <v>#DIV/0!</v>
      </c>
      <c r="R667" s="5" t="e">
        <f t="shared" si="129"/>
        <v>#DIV/0!</v>
      </c>
      <c r="S667" s="5" t="e">
        <f t="shared" si="128"/>
        <v>#DIV/0!</v>
      </c>
      <c r="T667" s="5" t="e">
        <f t="shared" si="128"/>
        <v>#DIV/0!</v>
      </c>
      <c r="U667" s="5" t="e">
        <f t="shared" si="128"/>
        <v>#DIV/0!</v>
      </c>
      <c r="V667" s="5" t="e">
        <f t="shared" si="128"/>
        <v>#DIV/0!</v>
      </c>
      <c r="W667" s="5" t="e">
        <f t="shared" si="128"/>
        <v>#DIV/0!</v>
      </c>
      <c r="X667" s="5" t="e">
        <f t="shared" si="128"/>
        <v>#DIV/0!</v>
      </c>
      <c r="Y667" s="5" t="e">
        <f t="shared" si="124"/>
        <v>#DIV/0!</v>
      </c>
      <c r="Z667" s="5" t="e">
        <f t="shared" si="125"/>
        <v>#DIV/0!</v>
      </c>
      <c r="AA667" s="5" t="e">
        <f t="shared" si="125"/>
        <v>#DIV/0!</v>
      </c>
      <c r="AM667" s="6"/>
      <c r="AN667" s="6"/>
    </row>
    <row r="668" spans="2:40" s="5" customFormat="1" ht="20.100000000000001" hidden="1" customHeight="1">
      <c r="B668" s="26"/>
      <c r="C668" s="27">
        <f>3.14/180*C667</f>
        <v>0</v>
      </c>
      <c r="D668" s="27">
        <f>3.14/180*D667</f>
        <v>1.4653333333333336</v>
      </c>
      <c r="E668" s="28"/>
      <c r="F668" s="28"/>
      <c r="G668" s="28"/>
      <c r="H668" s="28"/>
      <c r="I668" s="28"/>
      <c r="J668" s="28"/>
      <c r="K668" s="28">
        <f>(3.14/180)*K667</f>
        <v>1.4653333333333336</v>
      </c>
      <c r="L668" s="14"/>
      <c r="M668" s="14" t="e">
        <f t="shared" si="126"/>
        <v>#DIV/0!</v>
      </c>
      <c r="N668" s="49"/>
      <c r="O668" s="238"/>
      <c r="P668" s="5" t="e">
        <f t="shared" si="129"/>
        <v>#DIV/0!</v>
      </c>
      <c r="Q668" s="5" t="e">
        <f t="shared" si="129"/>
        <v>#DIV/0!</v>
      </c>
      <c r="R668" s="5" t="e">
        <f t="shared" si="129"/>
        <v>#DIV/0!</v>
      </c>
      <c r="S668" s="5" t="e">
        <f t="shared" si="128"/>
        <v>#DIV/0!</v>
      </c>
      <c r="T668" s="5" t="e">
        <f t="shared" si="128"/>
        <v>#DIV/0!</v>
      </c>
      <c r="U668" s="5" t="e">
        <f t="shared" si="128"/>
        <v>#DIV/0!</v>
      </c>
      <c r="V668" s="5" t="e">
        <f t="shared" si="128"/>
        <v>#DIV/0!</v>
      </c>
      <c r="W668" s="5" t="e">
        <f t="shared" si="128"/>
        <v>#DIV/0!</v>
      </c>
      <c r="X668" s="5" t="e">
        <f t="shared" si="128"/>
        <v>#DIV/0!</v>
      </c>
      <c r="Y668" s="5" t="e">
        <f t="shared" si="124"/>
        <v>#DIV/0!</v>
      </c>
      <c r="Z668" s="5" t="e">
        <f t="shared" si="125"/>
        <v>#DIV/0!</v>
      </c>
      <c r="AA668" s="5" t="e">
        <f t="shared" si="125"/>
        <v>#DIV/0!</v>
      </c>
      <c r="AM668" s="6"/>
      <c r="AN668" s="6"/>
    </row>
    <row r="669" spans="2:40" s="5" customFormat="1" ht="20.100000000000001" hidden="1" customHeight="1">
      <c r="B669" s="15"/>
      <c r="C669" s="13"/>
      <c r="D669" s="13"/>
      <c r="E669" s="13"/>
      <c r="F669" s="13"/>
      <c r="G669" s="13"/>
      <c r="H669" s="13"/>
      <c r="I669" s="13"/>
      <c r="J669" s="13"/>
      <c r="K669" s="15"/>
      <c r="L669" s="14"/>
      <c r="M669" s="14" t="e">
        <f t="shared" si="126"/>
        <v>#DIV/0!</v>
      </c>
      <c r="N669" s="49"/>
      <c r="O669" s="238"/>
      <c r="P669" s="5" t="e">
        <f t="shared" si="129"/>
        <v>#DIV/0!</v>
      </c>
      <c r="Q669" s="5" t="e">
        <f t="shared" si="129"/>
        <v>#DIV/0!</v>
      </c>
      <c r="R669" s="5" t="e">
        <f t="shared" si="129"/>
        <v>#DIV/0!</v>
      </c>
      <c r="S669" s="5" t="e">
        <f t="shared" si="128"/>
        <v>#DIV/0!</v>
      </c>
      <c r="T669" s="5" t="e">
        <f t="shared" si="128"/>
        <v>#DIV/0!</v>
      </c>
      <c r="U669" s="5" t="e">
        <f t="shared" si="128"/>
        <v>#DIV/0!</v>
      </c>
      <c r="V669" s="5" t="e">
        <f t="shared" si="128"/>
        <v>#DIV/0!</v>
      </c>
      <c r="W669" s="5" t="e">
        <f t="shared" si="128"/>
        <v>#DIV/0!</v>
      </c>
      <c r="X669" s="5" t="e">
        <f t="shared" si="128"/>
        <v>#DIV/0!</v>
      </c>
      <c r="Y669" s="5" t="e">
        <f t="shared" si="124"/>
        <v>#DIV/0!</v>
      </c>
      <c r="Z669" s="5" t="e">
        <f t="shared" si="125"/>
        <v>#DIV/0!</v>
      </c>
      <c r="AA669" s="5" t="e">
        <f t="shared" si="125"/>
        <v>#DIV/0!</v>
      </c>
      <c r="AM669" s="6"/>
      <c r="AN669" s="6"/>
    </row>
    <row r="670" spans="2:40" s="5" customFormat="1" ht="20.100000000000001" hidden="1" customHeight="1">
      <c r="B670" s="22" t="str">
        <f>+$B$11</f>
        <v xml:space="preserve"> Α' ΠΛΑΝΗΤΗΣ</v>
      </c>
      <c r="C670" s="15">
        <f>+$C$11</f>
        <v>0</v>
      </c>
      <c r="D670" s="13">
        <f>+D665+1</f>
        <v>85</v>
      </c>
      <c r="E670" s="15">
        <f>+(H670+I670)/2</f>
        <v>0</v>
      </c>
      <c r="F670" s="15">
        <f>+SQRT(E670*E670-G670*G670)</f>
        <v>0</v>
      </c>
      <c r="G670" s="15">
        <f>+(-H670+I670)/2</f>
        <v>0</v>
      </c>
      <c r="H670" s="15">
        <f>+$J$40</f>
        <v>0</v>
      </c>
      <c r="I670" s="15">
        <f>+$J$39</f>
        <v>0</v>
      </c>
      <c r="J670" s="15">
        <f>+$D$22</f>
        <v>0</v>
      </c>
      <c r="K670" s="15">
        <f>+ABS( C670-D670)</f>
        <v>85</v>
      </c>
      <c r="L670" s="15" t="e">
        <f>(+F670*F670/E670)/( 1- J670*COS(K671))</f>
        <v>#DIV/0!</v>
      </c>
      <c r="M670" s="14" t="e">
        <f t="shared" si="126"/>
        <v>#DIV/0!</v>
      </c>
      <c r="N670" s="49"/>
      <c r="O670" s="238">
        <f t="shared" si="127"/>
        <v>0</v>
      </c>
      <c r="P670" s="5" t="e">
        <f t="shared" si="129"/>
        <v>#DIV/0!</v>
      </c>
      <c r="Q670" s="5" t="e">
        <f t="shared" si="129"/>
        <v>#DIV/0!</v>
      </c>
      <c r="R670" s="5" t="e">
        <f t="shared" si="129"/>
        <v>#DIV/0!</v>
      </c>
      <c r="S670" s="5" t="e">
        <f t="shared" si="128"/>
        <v>#DIV/0!</v>
      </c>
      <c r="T670" s="5" t="e">
        <f t="shared" si="128"/>
        <v>#DIV/0!</v>
      </c>
      <c r="U670" s="5" t="e">
        <f t="shared" si="128"/>
        <v>#DIV/0!</v>
      </c>
      <c r="V670" s="5" t="e">
        <f t="shared" si="128"/>
        <v>#DIV/0!</v>
      </c>
      <c r="W670" s="5" t="e">
        <f t="shared" si="128"/>
        <v>#DIV/0!</v>
      </c>
      <c r="X670" s="5" t="e">
        <f t="shared" si="128"/>
        <v>#DIV/0!</v>
      </c>
      <c r="Y670" s="5" t="e">
        <f t="shared" si="124"/>
        <v>#DIV/0!</v>
      </c>
      <c r="Z670" s="5" t="e">
        <f t="shared" si="125"/>
        <v>#DIV/0!</v>
      </c>
      <c r="AA670" s="5" t="e">
        <f t="shared" si="125"/>
        <v>#DIV/0!</v>
      </c>
      <c r="AM670" s="6"/>
      <c r="AN670" s="6"/>
    </row>
    <row r="671" spans="2:40" s="5" customFormat="1" ht="20.100000000000001" hidden="1" customHeight="1">
      <c r="B671" s="23" t="s">
        <v>32</v>
      </c>
      <c r="C671" s="24">
        <f>3.14/180*C670</f>
        <v>0</v>
      </c>
      <c r="D671" s="24">
        <v>85</v>
      </c>
      <c r="E671" s="25"/>
      <c r="F671" s="25"/>
      <c r="G671" s="25"/>
      <c r="H671" s="25"/>
      <c r="I671" s="25"/>
      <c r="J671" s="25"/>
      <c r="K671" s="25">
        <f>(3.14/180)*K670</f>
        <v>1.482777777777778</v>
      </c>
      <c r="L671" s="14"/>
      <c r="M671" s="14" t="e">
        <f t="shared" si="126"/>
        <v>#DIV/0!</v>
      </c>
      <c r="N671" s="49"/>
      <c r="O671" s="238" t="e">
        <f t="shared" si="127"/>
        <v>#DIV/0!</v>
      </c>
      <c r="P671" s="5" t="e">
        <f t="shared" si="129"/>
        <v>#DIV/0!</v>
      </c>
      <c r="Q671" s="5" t="e">
        <f t="shared" si="129"/>
        <v>#DIV/0!</v>
      </c>
      <c r="R671" s="5" t="e">
        <f t="shared" si="129"/>
        <v>#DIV/0!</v>
      </c>
      <c r="S671" s="5" t="e">
        <f t="shared" si="128"/>
        <v>#DIV/0!</v>
      </c>
      <c r="T671" s="5" t="e">
        <f t="shared" si="128"/>
        <v>#DIV/0!</v>
      </c>
      <c r="U671" s="5" t="e">
        <f t="shared" si="128"/>
        <v>#DIV/0!</v>
      </c>
      <c r="V671" s="5" t="e">
        <f t="shared" si="128"/>
        <v>#DIV/0!</v>
      </c>
      <c r="W671" s="5" t="e">
        <f t="shared" si="128"/>
        <v>#DIV/0!</v>
      </c>
      <c r="X671" s="5" t="e">
        <f t="shared" si="128"/>
        <v>#DIV/0!</v>
      </c>
      <c r="Y671" s="5" t="e">
        <f t="shared" si="124"/>
        <v>#DIV/0!</v>
      </c>
      <c r="Z671" s="5" t="e">
        <f t="shared" si="125"/>
        <v>#DIV/0!</v>
      </c>
      <c r="AA671" s="5" t="e">
        <f t="shared" si="125"/>
        <v>#DIV/0!</v>
      </c>
      <c r="AM671" s="6"/>
      <c r="AN671" s="6"/>
    </row>
    <row r="672" spans="2:40" s="5" customFormat="1" ht="20.100000000000001" hidden="1" customHeight="1">
      <c r="B672" s="22" t="str">
        <f>+$B$13</f>
        <v xml:space="preserve"> Β' ΠΛΑΝΗΤΗΣ</v>
      </c>
      <c r="C672" s="15">
        <f>+$C$13</f>
        <v>0</v>
      </c>
      <c r="D672" s="13">
        <f>+D667+1</f>
        <v>85</v>
      </c>
      <c r="E672" s="15">
        <f>+(H672+I672)/2</f>
        <v>0</v>
      </c>
      <c r="F672" s="15">
        <f>+SQRT(E672*E672-G672*G672)</f>
        <v>0</v>
      </c>
      <c r="G672" s="15">
        <f>+(-H672+I672)/2</f>
        <v>0</v>
      </c>
      <c r="H672" s="15">
        <f>+$J$42</f>
        <v>0</v>
      </c>
      <c r="I672" s="15">
        <f>+$J$41</f>
        <v>0</v>
      </c>
      <c r="J672" s="15">
        <f>+$D$24</f>
        <v>0</v>
      </c>
      <c r="K672" s="15">
        <f>+ABS( C672-D672)</f>
        <v>85</v>
      </c>
      <c r="L672" s="15" t="e">
        <f>+F672*F672/E672/( 1- J672*COS(K673))</f>
        <v>#DIV/0!</v>
      </c>
      <c r="M672" s="14" t="e">
        <f t="shared" si="126"/>
        <v>#DIV/0!</v>
      </c>
      <c r="N672" s="49"/>
      <c r="O672" s="238">
        <f t="shared" si="127"/>
        <v>0</v>
      </c>
      <c r="P672" s="5" t="e">
        <f t="shared" si="129"/>
        <v>#DIV/0!</v>
      </c>
      <c r="Q672" s="5" t="e">
        <f t="shared" si="129"/>
        <v>#DIV/0!</v>
      </c>
      <c r="R672" s="5" t="e">
        <f t="shared" si="129"/>
        <v>#DIV/0!</v>
      </c>
      <c r="S672" s="5" t="e">
        <f t="shared" si="128"/>
        <v>#DIV/0!</v>
      </c>
      <c r="T672" s="5" t="e">
        <f t="shared" si="128"/>
        <v>#DIV/0!</v>
      </c>
      <c r="U672" s="5" t="e">
        <f t="shared" si="128"/>
        <v>#DIV/0!</v>
      </c>
      <c r="V672" s="5" t="e">
        <f t="shared" si="128"/>
        <v>#DIV/0!</v>
      </c>
      <c r="W672" s="5" t="e">
        <f t="shared" si="128"/>
        <v>#DIV/0!</v>
      </c>
      <c r="X672" s="5" t="e">
        <f t="shared" si="128"/>
        <v>#DIV/0!</v>
      </c>
      <c r="Y672" s="5" t="e">
        <f t="shared" si="124"/>
        <v>#DIV/0!</v>
      </c>
      <c r="Z672" s="5" t="e">
        <f t="shared" si="125"/>
        <v>#DIV/0!</v>
      </c>
      <c r="AA672" s="5" t="e">
        <f t="shared" si="125"/>
        <v>#DIV/0!</v>
      </c>
      <c r="AM672" s="6"/>
      <c r="AN672" s="6"/>
    </row>
    <row r="673" spans="2:40" s="5" customFormat="1" ht="20.100000000000001" hidden="1" customHeight="1">
      <c r="B673" s="26"/>
      <c r="C673" s="27">
        <f>3.14/180*C672</f>
        <v>0</v>
      </c>
      <c r="D673" s="27">
        <f>3.14/180*D672</f>
        <v>1.482777777777778</v>
      </c>
      <c r="E673" s="28"/>
      <c r="F673" s="28"/>
      <c r="G673" s="28"/>
      <c r="H673" s="28"/>
      <c r="I673" s="28"/>
      <c r="J673" s="28"/>
      <c r="K673" s="28">
        <f>(3.14/180)*K672</f>
        <v>1.482777777777778</v>
      </c>
      <c r="L673" s="14"/>
      <c r="M673" s="14" t="e">
        <f t="shared" si="126"/>
        <v>#DIV/0!</v>
      </c>
      <c r="N673" s="49"/>
      <c r="O673" s="238"/>
      <c r="P673" s="5" t="e">
        <f t="shared" si="129"/>
        <v>#DIV/0!</v>
      </c>
      <c r="Q673" s="5" t="e">
        <f t="shared" si="129"/>
        <v>#DIV/0!</v>
      </c>
      <c r="R673" s="5" t="e">
        <f t="shared" si="129"/>
        <v>#DIV/0!</v>
      </c>
      <c r="S673" s="5" t="e">
        <f t="shared" si="128"/>
        <v>#DIV/0!</v>
      </c>
      <c r="T673" s="5" t="e">
        <f t="shared" si="128"/>
        <v>#DIV/0!</v>
      </c>
      <c r="U673" s="5" t="e">
        <f t="shared" si="128"/>
        <v>#DIV/0!</v>
      </c>
      <c r="V673" s="5" t="e">
        <f t="shared" si="128"/>
        <v>#DIV/0!</v>
      </c>
      <c r="W673" s="5" t="e">
        <f t="shared" si="128"/>
        <v>#DIV/0!</v>
      </c>
      <c r="X673" s="5" t="e">
        <f t="shared" si="128"/>
        <v>#DIV/0!</v>
      </c>
      <c r="Y673" s="5" t="e">
        <f t="shared" si="124"/>
        <v>#DIV/0!</v>
      </c>
      <c r="Z673" s="5" t="e">
        <f t="shared" si="125"/>
        <v>#DIV/0!</v>
      </c>
      <c r="AA673" s="5" t="e">
        <f t="shared" si="125"/>
        <v>#DIV/0!</v>
      </c>
      <c r="AM673" s="6"/>
      <c r="AN673" s="6"/>
    </row>
    <row r="674" spans="2:40" s="5" customFormat="1" ht="20.100000000000001" hidden="1" customHeight="1">
      <c r="B674" s="15"/>
      <c r="C674" s="13"/>
      <c r="D674" s="13"/>
      <c r="E674" s="13"/>
      <c r="F674" s="13"/>
      <c r="G674" s="13"/>
      <c r="H674" s="13"/>
      <c r="I674" s="13"/>
      <c r="J674" s="13"/>
      <c r="K674" s="15"/>
      <c r="L674" s="14"/>
      <c r="M674" s="14" t="e">
        <f t="shared" si="126"/>
        <v>#DIV/0!</v>
      </c>
      <c r="N674" s="49"/>
      <c r="O674" s="238"/>
      <c r="P674" s="5" t="e">
        <f t="shared" si="129"/>
        <v>#DIV/0!</v>
      </c>
      <c r="Q674" s="5" t="e">
        <f t="shared" si="129"/>
        <v>#DIV/0!</v>
      </c>
      <c r="R674" s="5" t="e">
        <f t="shared" si="129"/>
        <v>#DIV/0!</v>
      </c>
      <c r="S674" s="5" t="e">
        <f t="shared" si="128"/>
        <v>#DIV/0!</v>
      </c>
      <c r="T674" s="5" t="e">
        <f t="shared" si="128"/>
        <v>#DIV/0!</v>
      </c>
      <c r="U674" s="5" t="e">
        <f t="shared" si="128"/>
        <v>#DIV/0!</v>
      </c>
      <c r="V674" s="5" t="e">
        <f t="shared" si="128"/>
        <v>#DIV/0!</v>
      </c>
      <c r="W674" s="5" t="e">
        <f t="shared" si="128"/>
        <v>#DIV/0!</v>
      </c>
      <c r="X674" s="5" t="e">
        <f t="shared" si="128"/>
        <v>#DIV/0!</v>
      </c>
      <c r="Y674" s="5" t="e">
        <f t="shared" si="124"/>
        <v>#DIV/0!</v>
      </c>
      <c r="Z674" s="5" t="e">
        <f t="shared" si="125"/>
        <v>#DIV/0!</v>
      </c>
      <c r="AA674" s="5" t="e">
        <f t="shared" si="125"/>
        <v>#DIV/0!</v>
      </c>
      <c r="AM674" s="6"/>
      <c r="AN674" s="6"/>
    </row>
    <row r="675" spans="2:40" s="5" customFormat="1" ht="20.100000000000001" hidden="1" customHeight="1">
      <c r="B675" s="22" t="str">
        <f>+$B$11</f>
        <v xml:space="preserve"> Α' ΠΛΑΝΗΤΗΣ</v>
      </c>
      <c r="C675" s="15">
        <f>+$C$11</f>
        <v>0</v>
      </c>
      <c r="D675" s="13">
        <f>+D670+1</f>
        <v>86</v>
      </c>
      <c r="E675" s="15">
        <f>+(H675+I675)/2</f>
        <v>0</v>
      </c>
      <c r="F675" s="15">
        <f>+SQRT(E675*E675-G675*G675)</f>
        <v>0</v>
      </c>
      <c r="G675" s="15">
        <f>+(-H675+I675)/2</f>
        <v>0</v>
      </c>
      <c r="H675" s="15">
        <f>+$J$40</f>
        <v>0</v>
      </c>
      <c r="I675" s="15">
        <f>+$J$39</f>
        <v>0</v>
      </c>
      <c r="J675" s="15">
        <f>+$D$22</f>
        <v>0</v>
      </c>
      <c r="K675" s="15">
        <f>+ABS( C675-D675)</f>
        <v>86</v>
      </c>
      <c r="L675" s="15" t="e">
        <f>(+F675*F675/E675)/( 1- J675*COS(K676))</f>
        <v>#DIV/0!</v>
      </c>
      <c r="M675" s="14" t="e">
        <f t="shared" si="126"/>
        <v>#DIV/0!</v>
      </c>
      <c r="N675" s="49"/>
      <c r="O675" s="238">
        <f t="shared" si="127"/>
        <v>0</v>
      </c>
      <c r="P675" s="5" t="e">
        <f t="shared" si="129"/>
        <v>#DIV/0!</v>
      </c>
      <c r="Q675" s="5" t="e">
        <f t="shared" si="129"/>
        <v>#DIV/0!</v>
      </c>
      <c r="R675" s="5" t="e">
        <f t="shared" si="129"/>
        <v>#DIV/0!</v>
      </c>
      <c r="S675" s="5" t="e">
        <f t="shared" si="128"/>
        <v>#DIV/0!</v>
      </c>
      <c r="T675" s="5" t="e">
        <f t="shared" si="128"/>
        <v>#DIV/0!</v>
      </c>
      <c r="U675" s="5" t="e">
        <f t="shared" si="128"/>
        <v>#DIV/0!</v>
      </c>
      <c r="V675" s="5" t="e">
        <f t="shared" si="128"/>
        <v>#DIV/0!</v>
      </c>
      <c r="W675" s="5" t="e">
        <f t="shared" si="128"/>
        <v>#DIV/0!</v>
      </c>
      <c r="X675" s="5" t="e">
        <f t="shared" si="128"/>
        <v>#DIV/0!</v>
      </c>
      <c r="Y675" s="5" t="e">
        <f t="shared" si="124"/>
        <v>#DIV/0!</v>
      </c>
      <c r="Z675" s="5" t="e">
        <f t="shared" si="125"/>
        <v>#DIV/0!</v>
      </c>
      <c r="AA675" s="5" t="e">
        <f t="shared" si="125"/>
        <v>#DIV/0!</v>
      </c>
      <c r="AM675" s="6"/>
      <c r="AN675" s="6"/>
    </row>
    <row r="676" spans="2:40" s="5" customFormat="1" ht="20.100000000000001" hidden="1" customHeight="1">
      <c r="B676" s="23" t="s">
        <v>32</v>
      </c>
      <c r="C676" s="24">
        <f>3.14/180*C675</f>
        <v>0</v>
      </c>
      <c r="D676" s="24">
        <v>86</v>
      </c>
      <c r="E676" s="25"/>
      <c r="F676" s="25"/>
      <c r="G676" s="25"/>
      <c r="H676" s="25"/>
      <c r="I676" s="25"/>
      <c r="J676" s="25"/>
      <c r="K676" s="25">
        <f>(3.14/180)*K675</f>
        <v>1.5002222222222223</v>
      </c>
      <c r="L676" s="14"/>
      <c r="M676" s="14" t="e">
        <f t="shared" si="126"/>
        <v>#DIV/0!</v>
      </c>
      <c r="N676" s="49"/>
      <c r="O676" s="238" t="e">
        <f t="shared" si="127"/>
        <v>#DIV/0!</v>
      </c>
      <c r="P676" s="5" t="e">
        <f t="shared" si="129"/>
        <v>#DIV/0!</v>
      </c>
      <c r="Q676" s="5" t="e">
        <f t="shared" si="129"/>
        <v>#DIV/0!</v>
      </c>
      <c r="R676" s="5" t="e">
        <f t="shared" si="129"/>
        <v>#DIV/0!</v>
      </c>
      <c r="S676" s="5" t="e">
        <f t="shared" si="128"/>
        <v>#DIV/0!</v>
      </c>
      <c r="T676" s="5" t="e">
        <f t="shared" si="128"/>
        <v>#DIV/0!</v>
      </c>
      <c r="U676" s="5" t="e">
        <f t="shared" si="128"/>
        <v>#DIV/0!</v>
      </c>
      <c r="V676" s="5" t="e">
        <f t="shared" si="128"/>
        <v>#DIV/0!</v>
      </c>
      <c r="W676" s="5" t="e">
        <f t="shared" si="128"/>
        <v>#DIV/0!</v>
      </c>
      <c r="X676" s="5" t="e">
        <f t="shared" si="128"/>
        <v>#DIV/0!</v>
      </c>
      <c r="Y676" s="5" t="e">
        <f t="shared" si="124"/>
        <v>#DIV/0!</v>
      </c>
      <c r="Z676" s="5" t="e">
        <f t="shared" si="125"/>
        <v>#DIV/0!</v>
      </c>
      <c r="AA676" s="5" t="e">
        <f t="shared" si="125"/>
        <v>#DIV/0!</v>
      </c>
      <c r="AM676" s="6"/>
      <c r="AN676" s="6"/>
    </row>
    <row r="677" spans="2:40" s="5" customFormat="1" ht="20.100000000000001" hidden="1" customHeight="1">
      <c r="B677" s="22" t="str">
        <f>+$B$13</f>
        <v xml:space="preserve"> Β' ΠΛΑΝΗΤΗΣ</v>
      </c>
      <c r="C677" s="15">
        <f>+$C$13</f>
        <v>0</v>
      </c>
      <c r="D677" s="13">
        <f>+D672+1</f>
        <v>86</v>
      </c>
      <c r="E677" s="15">
        <f>+(H677+I677)/2</f>
        <v>0</v>
      </c>
      <c r="F677" s="15">
        <f>+SQRT(E677*E677-G677*G677)</f>
        <v>0</v>
      </c>
      <c r="G677" s="15">
        <f>+(-H677+I677)/2</f>
        <v>0</v>
      </c>
      <c r="H677" s="15">
        <f>+$J$42</f>
        <v>0</v>
      </c>
      <c r="I677" s="15">
        <f>+$J$41</f>
        <v>0</v>
      </c>
      <c r="J677" s="15">
        <f>+$D$24</f>
        <v>0</v>
      </c>
      <c r="K677" s="15">
        <f>+ABS( C677-D677)</f>
        <v>86</v>
      </c>
      <c r="L677" s="15" t="e">
        <f>+F677*F677/E677/( 1- J677*COS(K678))</f>
        <v>#DIV/0!</v>
      </c>
      <c r="M677" s="14" t="e">
        <f t="shared" si="126"/>
        <v>#DIV/0!</v>
      </c>
      <c r="N677" s="49"/>
      <c r="O677" s="238">
        <f t="shared" si="127"/>
        <v>0</v>
      </c>
      <c r="P677" s="5" t="e">
        <f t="shared" si="129"/>
        <v>#DIV/0!</v>
      </c>
      <c r="Q677" s="5" t="e">
        <f t="shared" si="129"/>
        <v>#DIV/0!</v>
      </c>
      <c r="R677" s="5" t="e">
        <f t="shared" si="129"/>
        <v>#DIV/0!</v>
      </c>
      <c r="S677" s="5" t="e">
        <f t="shared" si="128"/>
        <v>#DIV/0!</v>
      </c>
      <c r="T677" s="5" t="e">
        <f t="shared" si="128"/>
        <v>#DIV/0!</v>
      </c>
      <c r="U677" s="5" t="e">
        <f t="shared" si="128"/>
        <v>#DIV/0!</v>
      </c>
      <c r="V677" s="5" t="e">
        <f t="shared" si="128"/>
        <v>#DIV/0!</v>
      </c>
      <c r="W677" s="5" t="e">
        <f t="shared" si="128"/>
        <v>#DIV/0!</v>
      </c>
      <c r="X677" s="5" t="e">
        <f t="shared" si="128"/>
        <v>#DIV/0!</v>
      </c>
      <c r="Y677" s="5" t="e">
        <f t="shared" si="124"/>
        <v>#DIV/0!</v>
      </c>
      <c r="Z677" s="5" t="e">
        <f t="shared" si="125"/>
        <v>#DIV/0!</v>
      </c>
      <c r="AA677" s="5" t="e">
        <f t="shared" si="125"/>
        <v>#DIV/0!</v>
      </c>
      <c r="AM677" s="6"/>
      <c r="AN677" s="6"/>
    </row>
    <row r="678" spans="2:40" s="5" customFormat="1" ht="20.100000000000001" hidden="1" customHeight="1">
      <c r="B678" s="26"/>
      <c r="C678" s="27">
        <f>3.14/180*C677</f>
        <v>0</v>
      </c>
      <c r="D678" s="27">
        <f>3.14/180*D677</f>
        <v>1.5002222222222223</v>
      </c>
      <c r="E678" s="28"/>
      <c r="F678" s="28"/>
      <c r="G678" s="28"/>
      <c r="H678" s="28"/>
      <c r="I678" s="28"/>
      <c r="J678" s="28"/>
      <c r="K678" s="28">
        <f>(3.14/180)*K677</f>
        <v>1.5002222222222223</v>
      </c>
      <c r="L678" s="14"/>
      <c r="M678" s="14" t="e">
        <f t="shared" si="126"/>
        <v>#DIV/0!</v>
      </c>
      <c r="N678" s="49"/>
      <c r="O678" s="238"/>
      <c r="P678" s="5" t="e">
        <f t="shared" si="129"/>
        <v>#DIV/0!</v>
      </c>
      <c r="Q678" s="5" t="e">
        <f t="shared" si="129"/>
        <v>#DIV/0!</v>
      </c>
      <c r="R678" s="5" t="e">
        <f t="shared" si="129"/>
        <v>#DIV/0!</v>
      </c>
      <c r="S678" s="5" t="e">
        <f t="shared" si="128"/>
        <v>#DIV/0!</v>
      </c>
      <c r="T678" s="5" t="e">
        <f t="shared" si="128"/>
        <v>#DIV/0!</v>
      </c>
      <c r="U678" s="5" t="e">
        <f t="shared" si="128"/>
        <v>#DIV/0!</v>
      </c>
      <c r="V678" s="5" t="e">
        <f t="shared" si="128"/>
        <v>#DIV/0!</v>
      </c>
      <c r="W678" s="5" t="e">
        <f t="shared" si="128"/>
        <v>#DIV/0!</v>
      </c>
      <c r="X678" s="5" t="e">
        <f t="shared" si="128"/>
        <v>#DIV/0!</v>
      </c>
      <c r="Y678" s="5" t="e">
        <f t="shared" si="124"/>
        <v>#DIV/0!</v>
      </c>
      <c r="Z678" s="5" t="e">
        <f t="shared" si="125"/>
        <v>#DIV/0!</v>
      </c>
      <c r="AA678" s="5" t="e">
        <f t="shared" si="125"/>
        <v>#DIV/0!</v>
      </c>
      <c r="AM678" s="6"/>
      <c r="AN678" s="6"/>
    </row>
    <row r="679" spans="2:40" s="5" customFormat="1" ht="20.100000000000001" hidden="1" customHeight="1">
      <c r="B679" s="15"/>
      <c r="C679" s="13"/>
      <c r="D679" s="13"/>
      <c r="E679" s="13"/>
      <c r="F679" s="13"/>
      <c r="G679" s="13"/>
      <c r="H679" s="13"/>
      <c r="I679" s="13"/>
      <c r="J679" s="13"/>
      <c r="K679" s="15"/>
      <c r="L679" s="14"/>
      <c r="M679" s="14" t="e">
        <f t="shared" si="126"/>
        <v>#DIV/0!</v>
      </c>
      <c r="N679" s="49"/>
      <c r="O679" s="238"/>
      <c r="P679" s="5" t="e">
        <f t="shared" si="129"/>
        <v>#DIV/0!</v>
      </c>
      <c r="Q679" s="5" t="e">
        <f t="shared" si="129"/>
        <v>#DIV/0!</v>
      </c>
      <c r="R679" s="5" t="e">
        <f t="shared" si="129"/>
        <v>#DIV/0!</v>
      </c>
      <c r="S679" s="5" t="e">
        <f t="shared" si="128"/>
        <v>#DIV/0!</v>
      </c>
      <c r="T679" s="5" t="e">
        <f t="shared" si="128"/>
        <v>#DIV/0!</v>
      </c>
      <c r="U679" s="5" t="e">
        <f t="shared" si="128"/>
        <v>#DIV/0!</v>
      </c>
      <c r="V679" s="5" t="e">
        <f t="shared" si="128"/>
        <v>#DIV/0!</v>
      </c>
      <c r="W679" s="5" t="e">
        <f t="shared" si="128"/>
        <v>#DIV/0!</v>
      </c>
      <c r="X679" s="5" t="e">
        <f t="shared" si="128"/>
        <v>#DIV/0!</v>
      </c>
      <c r="Y679" s="5" t="e">
        <f t="shared" si="124"/>
        <v>#DIV/0!</v>
      </c>
      <c r="Z679" s="5" t="e">
        <f t="shared" si="125"/>
        <v>#DIV/0!</v>
      </c>
      <c r="AA679" s="5" t="e">
        <f t="shared" si="125"/>
        <v>#DIV/0!</v>
      </c>
      <c r="AM679" s="6"/>
      <c r="AN679" s="6"/>
    </row>
    <row r="680" spans="2:40" s="5" customFormat="1" ht="20.100000000000001" hidden="1" customHeight="1">
      <c r="B680" s="22" t="str">
        <f>+$B$11</f>
        <v xml:space="preserve"> Α' ΠΛΑΝΗΤΗΣ</v>
      </c>
      <c r="C680" s="15">
        <f>+$C$11</f>
        <v>0</v>
      </c>
      <c r="D680" s="13">
        <f>+D675+1</f>
        <v>87</v>
      </c>
      <c r="E680" s="15">
        <f>+(H680+I680)/2</f>
        <v>0</v>
      </c>
      <c r="F680" s="15">
        <f>+SQRT(E680*E680-G680*G680)</f>
        <v>0</v>
      </c>
      <c r="G680" s="15">
        <f>+(-H680+I680)/2</f>
        <v>0</v>
      </c>
      <c r="H680" s="15">
        <f>+$J$40</f>
        <v>0</v>
      </c>
      <c r="I680" s="15">
        <f>+$J$39</f>
        <v>0</v>
      </c>
      <c r="J680" s="15">
        <f>+$D$22</f>
        <v>0</v>
      </c>
      <c r="K680" s="15">
        <f>+ABS( C680-D680)</f>
        <v>87</v>
      </c>
      <c r="L680" s="15" t="e">
        <f>(+F680*F680/E680)/( 1- J680*COS(K681))</f>
        <v>#DIV/0!</v>
      </c>
      <c r="M680" s="14" t="e">
        <f t="shared" si="126"/>
        <v>#DIV/0!</v>
      </c>
      <c r="N680" s="49"/>
      <c r="O680" s="238">
        <f t="shared" si="127"/>
        <v>0</v>
      </c>
      <c r="P680" s="5" t="e">
        <f t="shared" si="129"/>
        <v>#DIV/0!</v>
      </c>
      <c r="Q680" s="5" t="e">
        <f t="shared" si="129"/>
        <v>#DIV/0!</v>
      </c>
      <c r="R680" s="5" t="e">
        <f t="shared" si="129"/>
        <v>#DIV/0!</v>
      </c>
      <c r="S680" s="5" t="e">
        <f t="shared" si="128"/>
        <v>#DIV/0!</v>
      </c>
      <c r="T680" s="5" t="e">
        <f t="shared" si="128"/>
        <v>#DIV/0!</v>
      </c>
      <c r="U680" s="5" t="e">
        <f t="shared" si="128"/>
        <v>#DIV/0!</v>
      </c>
      <c r="V680" s="5" t="e">
        <f t="shared" si="128"/>
        <v>#DIV/0!</v>
      </c>
      <c r="W680" s="5" t="e">
        <f t="shared" si="128"/>
        <v>#DIV/0!</v>
      </c>
      <c r="X680" s="5" t="e">
        <f t="shared" si="128"/>
        <v>#DIV/0!</v>
      </c>
      <c r="Y680" s="5" t="e">
        <f t="shared" si="124"/>
        <v>#DIV/0!</v>
      </c>
      <c r="Z680" s="5" t="e">
        <f t="shared" si="125"/>
        <v>#DIV/0!</v>
      </c>
      <c r="AA680" s="5" t="e">
        <f t="shared" si="125"/>
        <v>#DIV/0!</v>
      </c>
      <c r="AM680" s="6"/>
      <c r="AN680" s="6"/>
    </row>
    <row r="681" spans="2:40" s="5" customFormat="1" ht="20.100000000000001" hidden="1" customHeight="1">
      <c r="B681" s="23" t="s">
        <v>32</v>
      </c>
      <c r="C681" s="24">
        <f>3.14/180*C680</f>
        <v>0</v>
      </c>
      <c r="D681" s="24">
        <v>87</v>
      </c>
      <c r="E681" s="25"/>
      <c r="F681" s="25"/>
      <c r="G681" s="25"/>
      <c r="H681" s="25"/>
      <c r="I681" s="25"/>
      <c r="J681" s="25"/>
      <c r="K681" s="25">
        <f>(3.14/180)*K680</f>
        <v>1.5176666666666669</v>
      </c>
      <c r="L681" s="14"/>
      <c r="M681" s="14" t="e">
        <f t="shared" si="126"/>
        <v>#DIV/0!</v>
      </c>
      <c r="N681" s="49"/>
      <c r="O681" s="238" t="e">
        <f t="shared" si="127"/>
        <v>#DIV/0!</v>
      </c>
      <c r="P681" s="5" t="e">
        <f t="shared" si="129"/>
        <v>#DIV/0!</v>
      </c>
      <c r="Q681" s="5" t="e">
        <f t="shared" si="129"/>
        <v>#DIV/0!</v>
      </c>
      <c r="R681" s="5" t="e">
        <f t="shared" si="129"/>
        <v>#DIV/0!</v>
      </c>
      <c r="S681" s="5" t="e">
        <f t="shared" si="128"/>
        <v>#DIV/0!</v>
      </c>
      <c r="T681" s="5" t="e">
        <f t="shared" si="128"/>
        <v>#DIV/0!</v>
      </c>
      <c r="U681" s="5" t="e">
        <f t="shared" si="128"/>
        <v>#DIV/0!</v>
      </c>
      <c r="V681" s="5" t="e">
        <f t="shared" si="128"/>
        <v>#DIV/0!</v>
      </c>
      <c r="W681" s="5" t="e">
        <f t="shared" si="128"/>
        <v>#DIV/0!</v>
      </c>
      <c r="X681" s="5" t="e">
        <f t="shared" si="128"/>
        <v>#DIV/0!</v>
      </c>
      <c r="Y681" s="5" t="e">
        <f t="shared" si="124"/>
        <v>#DIV/0!</v>
      </c>
      <c r="Z681" s="5" t="e">
        <f t="shared" si="125"/>
        <v>#DIV/0!</v>
      </c>
      <c r="AA681" s="5" t="e">
        <f t="shared" si="125"/>
        <v>#DIV/0!</v>
      </c>
      <c r="AM681" s="6"/>
      <c r="AN681" s="6"/>
    </row>
    <row r="682" spans="2:40" s="5" customFormat="1" ht="20.100000000000001" hidden="1" customHeight="1">
      <c r="B682" s="22" t="str">
        <f>+$B$13</f>
        <v xml:space="preserve"> Β' ΠΛΑΝΗΤΗΣ</v>
      </c>
      <c r="C682" s="15">
        <f>+$C$13</f>
        <v>0</v>
      </c>
      <c r="D682" s="13">
        <f>+D677+1</f>
        <v>87</v>
      </c>
      <c r="E682" s="15">
        <f>+(H682+I682)/2</f>
        <v>0</v>
      </c>
      <c r="F682" s="15">
        <f>+SQRT(E682*E682-G682*G682)</f>
        <v>0</v>
      </c>
      <c r="G682" s="15">
        <f>+(-H682+I682)/2</f>
        <v>0</v>
      </c>
      <c r="H682" s="15">
        <f>+$J$42</f>
        <v>0</v>
      </c>
      <c r="I682" s="15">
        <f>+$J$41</f>
        <v>0</v>
      </c>
      <c r="J682" s="15">
        <f>+$D$24</f>
        <v>0</v>
      </c>
      <c r="K682" s="15">
        <f>+ABS( C682-D682)</f>
        <v>87</v>
      </c>
      <c r="L682" s="15" t="e">
        <f>+F682*F682/E682/( 1- J682*COS(K683))</f>
        <v>#DIV/0!</v>
      </c>
      <c r="M682" s="14" t="e">
        <f t="shared" si="126"/>
        <v>#DIV/0!</v>
      </c>
      <c r="N682" s="49"/>
      <c r="O682" s="238">
        <f t="shared" si="127"/>
        <v>0</v>
      </c>
      <c r="P682" s="5" t="e">
        <f t="shared" si="129"/>
        <v>#DIV/0!</v>
      </c>
      <c r="Q682" s="5" t="e">
        <f t="shared" si="129"/>
        <v>#DIV/0!</v>
      </c>
      <c r="R682" s="5" t="e">
        <f t="shared" si="129"/>
        <v>#DIV/0!</v>
      </c>
      <c r="S682" s="5" t="e">
        <f t="shared" si="128"/>
        <v>#DIV/0!</v>
      </c>
      <c r="T682" s="5" t="e">
        <f t="shared" si="128"/>
        <v>#DIV/0!</v>
      </c>
      <c r="U682" s="5" t="e">
        <f t="shared" si="128"/>
        <v>#DIV/0!</v>
      </c>
      <c r="V682" s="5" t="e">
        <f t="shared" si="128"/>
        <v>#DIV/0!</v>
      </c>
      <c r="W682" s="5" t="e">
        <f t="shared" si="128"/>
        <v>#DIV/0!</v>
      </c>
      <c r="X682" s="5" t="e">
        <f t="shared" si="128"/>
        <v>#DIV/0!</v>
      </c>
      <c r="Y682" s="5" t="e">
        <f t="shared" si="124"/>
        <v>#DIV/0!</v>
      </c>
      <c r="Z682" s="5" t="e">
        <f t="shared" si="125"/>
        <v>#DIV/0!</v>
      </c>
      <c r="AA682" s="5" t="e">
        <f t="shared" si="125"/>
        <v>#DIV/0!</v>
      </c>
      <c r="AM682" s="6"/>
      <c r="AN682" s="6"/>
    </row>
    <row r="683" spans="2:40" s="5" customFormat="1" ht="20.100000000000001" hidden="1" customHeight="1">
      <c r="B683" s="26"/>
      <c r="C683" s="27">
        <f>3.14/180*C682</f>
        <v>0</v>
      </c>
      <c r="D683" s="27">
        <f>3.14/180*D682</f>
        <v>1.5176666666666669</v>
      </c>
      <c r="E683" s="28"/>
      <c r="F683" s="28"/>
      <c r="G683" s="28"/>
      <c r="H683" s="28"/>
      <c r="I683" s="28"/>
      <c r="J683" s="28"/>
      <c r="K683" s="28">
        <f>(3.14/180)*K682</f>
        <v>1.5176666666666669</v>
      </c>
      <c r="L683" s="14"/>
      <c r="M683" s="14" t="e">
        <f t="shared" si="126"/>
        <v>#DIV/0!</v>
      </c>
      <c r="N683" s="49"/>
      <c r="O683" s="238"/>
      <c r="P683" s="5" t="e">
        <f t="shared" si="129"/>
        <v>#DIV/0!</v>
      </c>
      <c r="Q683" s="5" t="e">
        <f t="shared" si="129"/>
        <v>#DIV/0!</v>
      </c>
      <c r="R683" s="5" t="e">
        <f t="shared" si="129"/>
        <v>#DIV/0!</v>
      </c>
      <c r="S683" s="5" t="e">
        <f t="shared" si="128"/>
        <v>#DIV/0!</v>
      </c>
      <c r="T683" s="5" t="e">
        <f t="shared" si="128"/>
        <v>#DIV/0!</v>
      </c>
      <c r="U683" s="5" t="e">
        <f t="shared" si="128"/>
        <v>#DIV/0!</v>
      </c>
      <c r="V683" s="5" t="e">
        <f t="shared" si="128"/>
        <v>#DIV/0!</v>
      </c>
      <c r="W683" s="5" t="e">
        <f t="shared" si="128"/>
        <v>#DIV/0!</v>
      </c>
      <c r="X683" s="5" t="e">
        <f t="shared" si="128"/>
        <v>#DIV/0!</v>
      </c>
      <c r="Y683" s="5" t="e">
        <f t="shared" si="124"/>
        <v>#DIV/0!</v>
      </c>
      <c r="Z683" s="5" t="e">
        <f t="shared" si="125"/>
        <v>#DIV/0!</v>
      </c>
      <c r="AA683" s="5" t="e">
        <f t="shared" si="125"/>
        <v>#DIV/0!</v>
      </c>
      <c r="AM683" s="6"/>
      <c r="AN683" s="6"/>
    </row>
    <row r="684" spans="2:40" s="5" customFormat="1" ht="20.100000000000001" hidden="1" customHeight="1">
      <c r="B684" s="15"/>
      <c r="C684" s="13"/>
      <c r="D684" s="13"/>
      <c r="E684" s="13"/>
      <c r="F684" s="13"/>
      <c r="G684" s="13"/>
      <c r="H684" s="13"/>
      <c r="I684" s="13"/>
      <c r="J684" s="13"/>
      <c r="K684" s="15"/>
      <c r="L684" s="14"/>
      <c r="M684" s="14" t="e">
        <f t="shared" si="126"/>
        <v>#DIV/0!</v>
      </c>
      <c r="N684" s="49"/>
      <c r="O684" s="238"/>
      <c r="P684" s="5" t="e">
        <f t="shared" si="129"/>
        <v>#DIV/0!</v>
      </c>
      <c r="Q684" s="5" t="e">
        <f t="shared" si="129"/>
        <v>#DIV/0!</v>
      </c>
      <c r="R684" s="5" t="e">
        <f t="shared" si="129"/>
        <v>#DIV/0!</v>
      </c>
      <c r="S684" s="5" t="e">
        <f t="shared" si="128"/>
        <v>#DIV/0!</v>
      </c>
      <c r="T684" s="5" t="e">
        <f t="shared" si="128"/>
        <v>#DIV/0!</v>
      </c>
      <c r="U684" s="5" t="e">
        <f t="shared" si="128"/>
        <v>#DIV/0!</v>
      </c>
      <c r="V684" s="5" t="e">
        <f t="shared" si="128"/>
        <v>#DIV/0!</v>
      </c>
      <c r="W684" s="5" t="e">
        <f t="shared" si="128"/>
        <v>#DIV/0!</v>
      </c>
      <c r="X684" s="5" t="e">
        <f t="shared" si="128"/>
        <v>#DIV/0!</v>
      </c>
      <c r="Y684" s="5" t="e">
        <f t="shared" si="124"/>
        <v>#DIV/0!</v>
      </c>
      <c r="Z684" s="5" t="e">
        <f t="shared" si="125"/>
        <v>#DIV/0!</v>
      </c>
      <c r="AA684" s="5" t="e">
        <f t="shared" si="125"/>
        <v>#DIV/0!</v>
      </c>
      <c r="AM684" s="6"/>
      <c r="AN684" s="6"/>
    </row>
    <row r="685" spans="2:40" s="5" customFormat="1" ht="20.100000000000001" hidden="1" customHeight="1">
      <c r="B685" s="22" t="str">
        <f>+$B$11</f>
        <v xml:space="preserve"> Α' ΠΛΑΝΗΤΗΣ</v>
      </c>
      <c r="C685" s="15">
        <f>+$C$11</f>
        <v>0</v>
      </c>
      <c r="D685" s="13">
        <f>+D680+1</f>
        <v>88</v>
      </c>
      <c r="E685" s="15">
        <f>+(H685+I685)/2</f>
        <v>0</v>
      </c>
      <c r="F685" s="15">
        <f>+SQRT(E685*E685-G685*G685)</f>
        <v>0</v>
      </c>
      <c r="G685" s="15">
        <f>+(-H685+I685)/2</f>
        <v>0</v>
      </c>
      <c r="H685" s="15">
        <f>+$J$40</f>
        <v>0</v>
      </c>
      <c r="I685" s="15">
        <f>+$J$39</f>
        <v>0</v>
      </c>
      <c r="J685" s="15">
        <f>+$D$22</f>
        <v>0</v>
      </c>
      <c r="K685" s="15">
        <f>+ABS( C685-D685)</f>
        <v>88</v>
      </c>
      <c r="L685" s="15" t="e">
        <f>(+F685*F685/E685)/( 1- J685*COS(K686))</f>
        <v>#DIV/0!</v>
      </c>
      <c r="M685" s="14" t="e">
        <f t="shared" si="126"/>
        <v>#DIV/0!</v>
      </c>
      <c r="N685" s="49"/>
      <c r="O685" s="238">
        <f t="shared" si="127"/>
        <v>0</v>
      </c>
      <c r="P685" s="5" t="e">
        <f t="shared" si="129"/>
        <v>#DIV/0!</v>
      </c>
      <c r="Q685" s="5" t="e">
        <f t="shared" si="129"/>
        <v>#DIV/0!</v>
      </c>
      <c r="R685" s="5" t="e">
        <f t="shared" si="129"/>
        <v>#DIV/0!</v>
      </c>
      <c r="S685" s="5" t="e">
        <f t="shared" si="128"/>
        <v>#DIV/0!</v>
      </c>
      <c r="T685" s="5" t="e">
        <f t="shared" si="128"/>
        <v>#DIV/0!</v>
      </c>
      <c r="U685" s="5" t="e">
        <f t="shared" si="128"/>
        <v>#DIV/0!</v>
      </c>
      <c r="V685" s="5" t="e">
        <f t="shared" si="128"/>
        <v>#DIV/0!</v>
      </c>
      <c r="W685" s="5" t="e">
        <f t="shared" si="128"/>
        <v>#DIV/0!</v>
      </c>
      <c r="X685" s="5" t="e">
        <f t="shared" si="128"/>
        <v>#DIV/0!</v>
      </c>
      <c r="Y685" s="5" t="e">
        <f t="shared" ref="Y685:Y748" si="130">IF(AND(K685=MIN($B685:$M685),K685=MIN($O$176:$O$234)),AK684,0)</f>
        <v>#DIV/0!</v>
      </c>
      <c r="Z685" s="5" t="e">
        <f t="shared" ref="Z685:AA748" si="131">IF(AND(L685=MIN($B685:$M685),L685=MIN($O$176:$O$234)),AL684,0)</f>
        <v>#DIV/0!</v>
      </c>
      <c r="AA685" s="5" t="e">
        <f t="shared" si="131"/>
        <v>#DIV/0!</v>
      </c>
      <c r="AM685" s="6"/>
      <c r="AN685" s="6"/>
    </row>
    <row r="686" spans="2:40" s="5" customFormat="1" ht="20.100000000000001" hidden="1" customHeight="1">
      <c r="B686" s="23" t="s">
        <v>32</v>
      </c>
      <c r="C686" s="24">
        <f>3.14/180*C685</f>
        <v>0</v>
      </c>
      <c r="D686" s="24">
        <v>88</v>
      </c>
      <c r="E686" s="25"/>
      <c r="F686" s="25"/>
      <c r="G686" s="25"/>
      <c r="H686" s="25"/>
      <c r="I686" s="25"/>
      <c r="J686" s="25"/>
      <c r="K686" s="25">
        <f>(3.14/180)*K685</f>
        <v>1.5351111111111113</v>
      </c>
      <c r="L686" s="14"/>
      <c r="M686" s="14" t="e">
        <f t="shared" si="126"/>
        <v>#DIV/0!</v>
      </c>
      <c r="N686" s="49"/>
      <c r="O686" s="238" t="e">
        <f t="shared" si="127"/>
        <v>#DIV/0!</v>
      </c>
      <c r="P686" s="5" t="e">
        <f t="shared" si="129"/>
        <v>#DIV/0!</v>
      </c>
      <c r="Q686" s="5" t="e">
        <f t="shared" si="129"/>
        <v>#DIV/0!</v>
      </c>
      <c r="R686" s="5" t="e">
        <f t="shared" si="129"/>
        <v>#DIV/0!</v>
      </c>
      <c r="S686" s="5" t="e">
        <f t="shared" si="128"/>
        <v>#DIV/0!</v>
      </c>
      <c r="T686" s="5" t="e">
        <f t="shared" si="128"/>
        <v>#DIV/0!</v>
      </c>
      <c r="U686" s="5" t="e">
        <f t="shared" si="128"/>
        <v>#DIV/0!</v>
      </c>
      <c r="V686" s="5" t="e">
        <f t="shared" si="128"/>
        <v>#DIV/0!</v>
      </c>
      <c r="W686" s="5" t="e">
        <f t="shared" si="128"/>
        <v>#DIV/0!</v>
      </c>
      <c r="X686" s="5" t="e">
        <f t="shared" si="128"/>
        <v>#DIV/0!</v>
      </c>
      <c r="Y686" s="5" t="e">
        <f t="shared" si="130"/>
        <v>#DIV/0!</v>
      </c>
      <c r="Z686" s="5" t="e">
        <f t="shared" si="131"/>
        <v>#DIV/0!</v>
      </c>
      <c r="AA686" s="5" t="e">
        <f t="shared" si="131"/>
        <v>#DIV/0!</v>
      </c>
      <c r="AM686" s="6"/>
      <c r="AN686" s="6"/>
    </row>
    <row r="687" spans="2:40" s="5" customFormat="1" ht="20.100000000000001" hidden="1" customHeight="1">
      <c r="B687" s="22" t="str">
        <f>+$B$13</f>
        <v xml:space="preserve"> Β' ΠΛΑΝΗΤΗΣ</v>
      </c>
      <c r="C687" s="15">
        <f>+$C$13</f>
        <v>0</v>
      </c>
      <c r="D687" s="13">
        <f>+D682+1</f>
        <v>88</v>
      </c>
      <c r="E687" s="15">
        <f>+(H687+I687)/2</f>
        <v>0</v>
      </c>
      <c r="F687" s="15">
        <f>+SQRT(E687*E687-G687*G687)</f>
        <v>0</v>
      </c>
      <c r="G687" s="15">
        <f>+(-H687+I687)/2</f>
        <v>0</v>
      </c>
      <c r="H687" s="15">
        <f>+$J$42</f>
        <v>0</v>
      </c>
      <c r="I687" s="15">
        <f>+$J$41</f>
        <v>0</v>
      </c>
      <c r="J687" s="15">
        <f>+$D$24</f>
        <v>0</v>
      </c>
      <c r="K687" s="15">
        <f>+ABS( C687-D687)</f>
        <v>88</v>
      </c>
      <c r="L687" s="15" t="e">
        <f>+F687*F687/E687/( 1- J687*COS(K688))</f>
        <v>#DIV/0!</v>
      </c>
      <c r="M687" s="14" t="e">
        <f t="shared" si="126"/>
        <v>#DIV/0!</v>
      </c>
      <c r="N687" s="49"/>
      <c r="O687" s="238">
        <f t="shared" si="127"/>
        <v>0</v>
      </c>
      <c r="P687" s="5" t="e">
        <f t="shared" si="129"/>
        <v>#DIV/0!</v>
      </c>
      <c r="Q687" s="5" t="e">
        <f t="shared" si="129"/>
        <v>#DIV/0!</v>
      </c>
      <c r="R687" s="5" t="e">
        <f t="shared" si="129"/>
        <v>#DIV/0!</v>
      </c>
      <c r="S687" s="5" t="e">
        <f t="shared" si="128"/>
        <v>#DIV/0!</v>
      </c>
      <c r="T687" s="5" t="e">
        <f t="shared" si="128"/>
        <v>#DIV/0!</v>
      </c>
      <c r="U687" s="5" t="e">
        <f t="shared" si="128"/>
        <v>#DIV/0!</v>
      </c>
      <c r="V687" s="5" t="e">
        <f t="shared" si="128"/>
        <v>#DIV/0!</v>
      </c>
      <c r="W687" s="5" t="e">
        <f t="shared" si="128"/>
        <v>#DIV/0!</v>
      </c>
      <c r="X687" s="5" t="e">
        <f t="shared" si="128"/>
        <v>#DIV/0!</v>
      </c>
      <c r="Y687" s="5" t="e">
        <f t="shared" si="130"/>
        <v>#DIV/0!</v>
      </c>
      <c r="Z687" s="5" t="e">
        <f t="shared" si="131"/>
        <v>#DIV/0!</v>
      </c>
      <c r="AA687" s="5" t="e">
        <f t="shared" si="131"/>
        <v>#DIV/0!</v>
      </c>
      <c r="AM687" s="6"/>
      <c r="AN687" s="6"/>
    </row>
    <row r="688" spans="2:40" s="5" customFormat="1" ht="20.100000000000001" hidden="1" customHeight="1">
      <c r="B688" s="26"/>
      <c r="C688" s="27">
        <f>3.14/180*C687</f>
        <v>0</v>
      </c>
      <c r="D688" s="27">
        <f>3.14/180*D687</f>
        <v>1.5351111111111113</v>
      </c>
      <c r="E688" s="28"/>
      <c r="F688" s="28"/>
      <c r="G688" s="28"/>
      <c r="H688" s="28"/>
      <c r="I688" s="28"/>
      <c r="J688" s="28"/>
      <c r="K688" s="28">
        <f>(3.14/180)*K687</f>
        <v>1.5351111111111113</v>
      </c>
      <c r="L688" s="14"/>
      <c r="M688" s="14" t="e">
        <f t="shared" si="126"/>
        <v>#DIV/0!</v>
      </c>
      <c r="N688" s="49"/>
      <c r="O688" s="238"/>
      <c r="P688" s="5" t="e">
        <f t="shared" si="129"/>
        <v>#DIV/0!</v>
      </c>
      <c r="Q688" s="5" t="e">
        <f t="shared" si="129"/>
        <v>#DIV/0!</v>
      </c>
      <c r="R688" s="5" t="e">
        <f t="shared" si="129"/>
        <v>#DIV/0!</v>
      </c>
      <c r="S688" s="5" t="e">
        <f t="shared" si="128"/>
        <v>#DIV/0!</v>
      </c>
      <c r="T688" s="5" t="e">
        <f t="shared" si="128"/>
        <v>#DIV/0!</v>
      </c>
      <c r="U688" s="5" t="e">
        <f t="shared" si="128"/>
        <v>#DIV/0!</v>
      </c>
      <c r="V688" s="5" t="e">
        <f t="shared" si="128"/>
        <v>#DIV/0!</v>
      </c>
      <c r="W688" s="5" t="e">
        <f t="shared" si="128"/>
        <v>#DIV/0!</v>
      </c>
      <c r="X688" s="5" t="e">
        <f t="shared" si="128"/>
        <v>#DIV/0!</v>
      </c>
      <c r="Y688" s="5" t="e">
        <f t="shared" si="130"/>
        <v>#DIV/0!</v>
      </c>
      <c r="Z688" s="5" t="e">
        <f t="shared" si="131"/>
        <v>#DIV/0!</v>
      </c>
      <c r="AA688" s="5" t="e">
        <f t="shared" si="131"/>
        <v>#DIV/0!</v>
      </c>
      <c r="AM688" s="6"/>
      <c r="AN688" s="6"/>
    </row>
    <row r="689" spans="2:40" s="5" customFormat="1" ht="20.100000000000001" hidden="1" customHeight="1">
      <c r="B689" s="15"/>
      <c r="C689" s="13"/>
      <c r="D689" s="13"/>
      <c r="E689" s="13"/>
      <c r="F689" s="13"/>
      <c r="G689" s="13"/>
      <c r="H689" s="13"/>
      <c r="I689" s="13"/>
      <c r="J689" s="13"/>
      <c r="K689" s="15"/>
      <c r="L689" s="14"/>
      <c r="M689" s="14" t="e">
        <f t="shared" si="126"/>
        <v>#DIV/0!</v>
      </c>
      <c r="N689" s="49"/>
      <c r="O689" s="238"/>
      <c r="P689" s="5" t="e">
        <f t="shared" si="129"/>
        <v>#DIV/0!</v>
      </c>
      <c r="Q689" s="5" t="e">
        <f t="shared" si="129"/>
        <v>#DIV/0!</v>
      </c>
      <c r="R689" s="5" t="e">
        <f t="shared" si="129"/>
        <v>#DIV/0!</v>
      </c>
      <c r="S689" s="5" t="e">
        <f t="shared" si="128"/>
        <v>#DIV/0!</v>
      </c>
      <c r="T689" s="5" t="e">
        <f t="shared" si="128"/>
        <v>#DIV/0!</v>
      </c>
      <c r="U689" s="5" t="e">
        <f t="shared" si="128"/>
        <v>#DIV/0!</v>
      </c>
      <c r="V689" s="5" t="e">
        <f t="shared" si="128"/>
        <v>#DIV/0!</v>
      </c>
      <c r="W689" s="5" t="e">
        <f t="shared" si="128"/>
        <v>#DIV/0!</v>
      </c>
      <c r="X689" s="5" t="e">
        <f t="shared" si="128"/>
        <v>#DIV/0!</v>
      </c>
      <c r="Y689" s="5" t="e">
        <f t="shared" si="130"/>
        <v>#DIV/0!</v>
      </c>
      <c r="Z689" s="5" t="e">
        <f t="shared" si="131"/>
        <v>#DIV/0!</v>
      </c>
      <c r="AA689" s="5" t="e">
        <f t="shared" si="131"/>
        <v>#DIV/0!</v>
      </c>
      <c r="AM689" s="6"/>
      <c r="AN689" s="6"/>
    </row>
    <row r="690" spans="2:40" s="5" customFormat="1" ht="20.100000000000001" hidden="1" customHeight="1">
      <c r="B690" s="22" t="str">
        <f>+$B$11</f>
        <v xml:space="preserve"> Α' ΠΛΑΝΗΤΗΣ</v>
      </c>
      <c r="C690" s="15">
        <f>+$C$11</f>
        <v>0</v>
      </c>
      <c r="D690" s="13">
        <f>+D685+1</f>
        <v>89</v>
      </c>
      <c r="E690" s="15">
        <f>+(H690+I690)/2</f>
        <v>0</v>
      </c>
      <c r="F690" s="15">
        <f>+SQRT(E690*E690-G690*G690)</f>
        <v>0</v>
      </c>
      <c r="G690" s="15">
        <f>+(-H690+I690)/2</f>
        <v>0</v>
      </c>
      <c r="H690" s="15">
        <f>+$J$40</f>
        <v>0</v>
      </c>
      <c r="I690" s="15">
        <f>+$J$39</f>
        <v>0</v>
      </c>
      <c r="J690" s="15">
        <f>+$D$22</f>
        <v>0</v>
      </c>
      <c r="K690" s="15">
        <f>+ABS( C690-D690)</f>
        <v>89</v>
      </c>
      <c r="L690" s="15" t="e">
        <f>(+F690*F690/E690)/( 1- J690*COS(K691))</f>
        <v>#DIV/0!</v>
      </c>
      <c r="M690" s="14" t="e">
        <f t="shared" si="126"/>
        <v>#DIV/0!</v>
      </c>
      <c r="N690" s="49"/>
      <c r="O690" s="238">
        <f t="shared" si="127"/>
        <v>0</v>
      </c>
      <c r="P690" s="5" t="e">
        <f t="shared" si="129"/>
        <v>#DIV/0!</v>
      </c>
      <c r="Q690" s="5" t="e">
        <f t="shared" si="129"/>
        <v>#DIV/0!</v>
      </c>
      <c r="R690" s="5" t="e">
        <f t="shared" si="129"/>
        <v>#DIV/0!</v>
      </c>
      <c r="S690" s="5" t="e">
        <f t="shared" si="128"/>
        <v>#DIV/0!</v>
      </c>
      <c r="T690" s="5" t="e">
        <f t="shared" si="128"/>
        <v>#DIV/0!</v>
      </c>
      <c r="U690" s="5" t="e">
        <f t="shared" si="128"/>
        <v>#DIV/0!</v>
      </c>
      <c r="V690" s="5" t="e">
        <f t="shared" si="128"/>
        <v>#DIV/0!</v>
      </c>
      <c r="W690" s="5" t="e">
        <f t="shared" si="128"/>
        <v>#DIV/0!</v>
      </c>
      <c r="X690" s="5" t="e">
        <f t="shared" si="128"/>
        <v>#DIV/0!</v>
      </c>
      <c r="Y690" s="5" t="e">
        <f t="shared" si="130"/>
        <v>#DIV/0!</v>
      </c>
      <c r="Z690" s="5" t="e">
        <f t="shared" si="131"/>
        <v>#DIV/0!</v>
      </c>
      <c r="AA690" s="5" t="e">
        <f t="shared" si="131"/>
        <v>#DIV/0!</v>
      </c>
      <c r="AM690" s="6"/>
      <c r="AN690" s="6"/>
    </row>
    <row r="691" spans="2:40" s="5" customFormat="1" ht="20.100000000000001" hidden="1" customHeight="1">
      <c r="B691" s="23" t="s">
        <v>32</v>
      </c>
      <c r="C691" s="24">
        <f>3.14/180*C690</f>
        <v>0</v>
      </c>
      <c r="D691" s="24">
        <v>89</v>
      </c>
      <c r="E691" s="25"/>
      <c r="F691" s="25"/>
      <c r="G691" s="25"/>
      <c r="H691" s="25"/>
      <c r="I691" s="25"/>
      <c r="J691" s="25"/>
      <c r="K691" s="25">
        <f>(3.14/180)*K690</f>
        <v>1.5525555555555557</v>
      </c>
      <c r="L691" s="14"/>
      <c r="M691" s="14" t="e">
        <f t="shared" si="126"/>
        <v>#DIV/0!</v>
      </c>
      <c r="N691" s="49"/>
      <c r="O691" s="238" t="e">
        <f t="shared" si="127"/>
        <v>#DIV/0!</v>
      </c>
      <c r="P691" s="5" t="e">
        <f t="shared" si="129"/>
        <v>#DIV/0!</v>
      </c>
      <c r="Q691" s="5" t="e">
        <f t="shared" si="129"/>
        <v>#DIV/0!</v>
      </c>
      <c r="R691" s="5" t="e">
        <f t="shared" si="129"/>
        <v>#DIV/0!</v>
      </c>
      <c r="S691" s="5" t="e">
        <f t="shared" si="128"/>
        <v>#DIV/0!</v>
      </c>
      <c r="T691" s="5" t="e">
        <f t="shared" si="128"/>
        <v>#DIV/0!</v>
      </c>
      <c r="U691" s="5" t="e">
        <f t="shared" si="128"/>
        <v>#DIV/0!</v>
      </c>
      <c r="V691" s="5" t="e">
        <f t="shared" si="128"/>
        <v>#DIV/0!</v>
      </c>
      <c r="W691" s="5" t="e">
        <f t="shared" si="128"/>
        <v>#DIV/0!</v>
      </c>
      <c r="X691" s="5" t="e">
        <f t="shared" si="128"/>
        <v>#DIV/0!</v>
      </c>
      <c r="Y691" s="5" t="e">
        <f t="shared" si="130"/>
        <v>#DIV/0!</v>
      </c>
      <c r="Z691" s="5" t="e">
        <f t="shared" si="131"/>
        <v>#DIV/0!</v>
      </c>
      <c r="AA691" s="5" t="e">
        <f t="shared" si="131"/>
        <v>#DIV/0!</v>
      </c>
      <c r="AM691" s="6"/>
      <c r="AN691" s="6"/>
    </row>
    <row r="692" spans="2:40" s="5" customFormat="1" ht="20.100000000000001" hidden="1" customHeight="1">
      <c r="B692" s="22" t="str">
        <f>+$B$13</f>
        <v xml:space="preserve"> Β' ΠΛΑΝΗΤΗΣ</v>
      </c>
      <c r="C692" s="15">
        <f>+$C$13</f>
        <v>0</v>
      </c>
      <c r="D692" s="13">
        <f>+D687+1</f>
        <v>89</v>
      </c>
      <c r="E692" s="15">
        <f>+(H692+I692)/2</f>
        <v>0</v>
      </c>
      <c r="F692" s="15">
        <f>+SQRT(E692*E692-G692*G692)</f>
        <v>0</v>
      </c>
      <c r="G692" s="15">
        <f>+(-H692+I692)/2</f>
        <v>0</v>
      </c>
      <c r="H692" s="15">
        <f>+$J$42</f>
        <v>0</v>
      </c>
      <c r="I692" s="15">
        <f>+$J$41</f>
        <v>0</v>
      </c>
      <c r="J692" s="15">
        <f>+$D$24</f>
        <v>0</v>
      </c>
      <c r="K692" s="15">
        <f>+ABS( C692-D692)</f>
        <v>89</v>
      </c>
      <c r="L692" s="15" t="e">
        <f>+F692*F692/E692/( 1- J692*COS(K693))</f>
        <v>#DIV/0!</v>
      </c>
      <c r="M692" s="14" t="e">
        <f t="shared" si="126"/>
        <v>#DIV/0!</v>
      </c>
      <c r="N692" s="49"/>
      <c r="O692" s="238">
        <f t="shared" si="127"/>
        <v>0</v>
      </c>
      <c r="P692" s="5" t="e">
        <f t="shared" si="129"/>
        <v>#DIV/0!</v>
      </c>
      <c r="Q692" s="5" t="e">
        <f t="shared" si="129"/>
        <v>#DIV/0!</v>
      </c>
      <c r="R692" s="5" t="e">
        <f t="shared" si="129"/>
        <v>#DIV/0!</v>
      </c>
      <c r="S692" s="5" t="e">
        <f t="shared" si="128"/>
        <v>#DIV/0!</v>
      </c>
      <c r="T692" s="5" t="e">
        <f t="shared" si="128"/>
        <v>#DIV/0!</v>
      </c>
      <c r="U692" s="5" t="e">
        <f t="shared" si="128"/>
        <v>#DIV/0!</v>
      </c>
      <c r="V692" s="5" t="e">
        <f t="shared" si="128"/>
        <v>#DIV/0!</v>
      </c>
      <c r="W692" s="5" t="e">
        <f t="shared" si="128"/>
        <v>#DIV/0!</v>
      </c>
      <c r="X692" s="5" t="e">
        <f t="shared" si="128"/>
        <v>#DIV/0!</v>
      </c>
      <c r="Y692" s="5" t="e">
        <f t="shared" si="130"/>
        <v>#DIV/0!</v>
      </c>
      <c r="Z692" s="5" t="e">
        <f t="shared" si="131"/>
        <v>#DIV/0!</v>
      </c>
      <c r="AA692" s="5" t="e">
        <f t="shared" si="131"/>
        <v>#DIV/0!</v>
      </c>
      <c r="AM692" s="6"/>
      <c r="AN692" s="6"/>
    </row>
    <row r="693" spans="2:40" s="5" customFormat="1" ht="20.100000000000001" hidden="1" customHeight="1">
      <c r="B693" s="26"/>
      <c r="C693" s="27">
        <f>3.14/180*C692</f>
        <v>0</v>
      </c>
      <c r="D693" s="27">
        <f>3.14/180*D692</f>
        <v>1.5525555555555557</v>
      </c>
      <c r="E693" s="28"/>
      <c r="F693" s="28"/>
      <c r="G693" s="28"/>
      <c r="H693" s="28"/>
      <c r="I693" s="28"/>
      <c r="J693" s="28"/>
      <c r="K693" s="28">
        <f>(3.14/180)*K692</f>
        <v>1.5525555555555557</v>
      </c>
      <c r="L693" s="14"/>
      <c r="M693" s="14" t="e">
        <f t="shared" si="126"/>
        <v>#DIV/0!</v>
      </c>
      <c r="N693" s="49"/>
      <c r="O693" s="238"/>
      <c r="P693" s="5" t="e">
        <f t="shared" si="129"/>
        <v>#DIV/0!</v>
      </c>
      <c r="Q693" s="5" t="e">
        <f t="shared" si="129"/>
        <v>#DIV/0!</v>
      </c>
      <c r="R693" s="5" t="e">
        <f t="shared" si="129"/>
        <v>#DIV/0!</v>
      </c>
      <c r="S693" s="5" t="e">
        <f t="shared" si="128"/>
        <v>#DIV/0!</v>
      </c>
      <c r="T693" s="5" t="e">
        <f t="shared" si="128"/>
        <v>#DIV/0!</v>
      </c>
      <c r="U693" s="5" t="e">
        <f t="shared" si="128"/>
        <v>#DIV/0!</v>
      </c>
      <c r="V693" s="5" t="e">
        <f t="shared" si="128"/>
        <v>#DIV/0!</v>
      </c>
      <c r="W693" s="5" t="e">
        <f t="shared" si="128"/>
        <v>#DIV/0!</v>
      </c>
      <c r="X693" s="5" t="e">
        <f t="shared" si="128"/>
        <v>#DIV/0!</v>
      </c>
      <c r="Y693" s="5" t="e">
        <f t="shared" si="130"/>
        <v>#DIV/0!</v>
      </c>
      <c r="Z693" s="5" t="e">
        <f t="shared" si="131"/>
        <v>#DIV/0!</v>
      </c>
      <c r="AA693" s="5" t="e">
        <f t="shared" si="131"/>
        <v>#DIV/0!</v>
      </c>
      <c r="AM693" s="6"/>
      <c r="AN693" s="6"/>
    </row>
    <row r="694" spans="2:40" s="5" customFormat="1" ht="20.100000000000001" hidden="1" customHeight="1">
      <c r="B694" s="15"/>
      <c r="C694" s="13"/>
      <c r="D694" s="13"/>
      <c r="E694" s="13"/>
      <c r="F694" s="13"/>
      <c r="G694" s="13"/>
      <c r="H694" s="13"/>
      <c r="I694" s="13"/>
      <c r="J694" s="13"/>
      <c r="K694" s="15"/>
      <c r="L694" s="14"/>
      <c r="M694" s="14" t="e">
        <f t="shared" si="126"/>
        <v>#DIV/0!</v>
      </c>
      <c r="N694" s="49"/>
      <c r="O694" s="238"/>
      <c r="P694" s="5" t="e">
        <f t="shared" si="129"/>
        <v>#DIV/0!</v>
      </c>
      <c r="Q694" s="5" t="e">
        <f t="shared" si="129"/>
        <v>#DIV/0!</v>
      </c>
      <c r="R694" s="5" t="e">
        <f t="shared" si="129"/>
        <v>#DIV/0!</v>
      </c>
      <c r="S694" s="5" t="e">
        <f t="shared" si="128"/>
        <v>#DIV/0!</v>
      </c>
      <c r="T694" s="5" t="e">
        <f t="shared" si="128"/>
        <v>#DIV/0!</v>
      </c>
      <c r="U694" s="5" t="e">
        <f t="shared" si="128"/>
        <v>#DIV/0!</v>
      </c>
      <c r="V694" s="5" t="e">
        <f t="shared" si="128"/>
        <v>#DIV/0!</v>
      </c>
      <c r="W694" s="5" t="e">
        <f t="shared" si="128"/>
        <v>#DIV/0!</v>
      </c>
      <c r="X694" s="5" t="e">
        <f t="shared" si="128"/>
        <v>#DIV/0!</v>
      </c>
      <c r="Y694" s="5" t="e">
        <f t="shared" si="130"/>
        <v>#DIV/0!</v>
      </c>
      <c r="Z694" s="5" t="e">
        <f t="shared" si="131"/>
        <v>#DIV/0!</v>
      </c>
      <c r="AA694" s="5" t="e">
        <f t="shared" si="131"/>
        <v>#DIV/0!</v>
      </c>
      <c r="AM694" s="6"/>
      <c r="AN694" s="6"/>
    </row>
    <row r="695" spans="2:40" s="5" customFormat="1" ht="20.100000000000001" hidden="1" customHeight="1">
      <c r="B695" s="22" t="str">
        <f>+$B$11</f>
        <v xml:space="preserve"> Α' ΠΛΑΝΗΤΗΣ</v>
      </c>
      <c r="C695" s="15">
        <f>+$C$11</f>
        <v>0</v>
      </c>
      <c r="D695" s="13">
        <f>+D690+1</f>
        <v>90</v>
      </c>
      <c r="E695" s="15">
        <f>+(H695+I695)/2</f>
        <v>0</v>
      </c>
      <c r="F695" s="15">
        <f>+SQRT(E695*E695-G695*G695)</f>
        <v>0</v>
      </c>
      <c r="G695" s="15">
        <f>+(-H695+I695)/2</f>
        <v>0</v>
      </c>
      <c r="H695" s="15">
        <f>+$J$40</f>
        <v>0</v>
      </c>
      <c r="I695" s="15">
        <f>+$J$39</f>
        <v>0</v>
      </c>
      <c r="J695" s="15">
        <f>+$D$22</f>
        <v>0</v>
      </c>
      <c r="K695" s="15">
        <f>+ABS( C695-D695)</f>
        <v>90</v>
      </c>
      <c r="L695" s="15" t="e">
        <f>(+F695*F695/E695)/( 1- J695*COS(K696))</f>
        <v>#DIV/0!</v>
      </c>
      <c r="M695" s="14" t="e">
        <f t="shared" ref="M695:M758" si="132">IF(O695=$O$2051,$D694,0)</f>
        <v>#DIV/0!</v>
      </c>
      <c r="N695" s="49"/>
      <c r="O695" s="238">
        <f t="shared" ref="O695:O757" si="133">+ABS(L694-L696)</f>
        <v>0</v>
      </c>
      <c r="P695" s="5" t="e">
        <f t="shared" si="129"/>
        <v>#DIV/0!</v>
      </c>
      <c r="Q695" s="5" t="e">
        <f t="shared" si="129"/>
        <v>#DIV/0!</v>
      </c>
      <c r="R695" s="5" t="e">
        <f t="shared" si="129"/>
        <v>#DIV/0!</v>
      </c>
      <c r="S695" s="5" t="e">
        <f t="shared" si="128"/>
        <v>#DIV/0!</v>
      </c>
      <c r="T695" s="5" t="e">
        <f t="shared" si="128"/>
        <v>#DIV/0!</v>
      </c>
      <c r="U695" s="5" t="e">
        <f t="shared" si="128"/>
        <v>#DIV/0!</v>
      </c>
      <c r="V695" s="5" t="e">
        <f t="shared" si="128"/>
        <v>#DIV/0!</v>
      </c>
      <c r="W695" s="5" t="e">
        <f t="shared" si="128"/>
        <v>#DIV/0!</v>
      </c>
      <c r="X695" s="5" t="e">
        <f t="shared" si="128"/>
        <v>#DIV/0!</v>
      </c>
      <c r="Y695" s="5" t="e">
        <f t="shared" si="130"/>
        <v>#DIV/0!</v>
      </c>
      <c r="Z695" s="5" t="e">
        <f t="shared" si="131"/>
        <v>#DIV/0!</v>
      </c>
      <c r="AA695" s="5" t="e">
        <f t="shared" si="131"/>
        <v>#DIV/0!</v>
      </c>
      <c r="AM695" s="6"/>
      <c r="AN695" s="6"/>
    </row>
    <row r="696" spans="2:40" s="5" customFormat="1" ht="20.100000000000001" hidden="1" customHeight="1">
      <c r="B696" s="23" t="s">
        <v>32</v>
      </c>
      <c r="C696" s="24">
        <f>3.14/180*C695</f>
        <v>0</v>
      </c>
      <c r="D696" s="24">
        <v>90</v>
      </c>
      <c r="E696" s="25"/>
      <c r="F696" s="25"/>
      <c r="G696" s="25"/>
      <c r="H696" s="25"/>
      <c r="I696" s="25"/>
      <c r="J696" s="25"/>
      <c r="K696" s="25">
        <f>(3.14/180)*K695</f>
        <v>1.5700000000000003</v>
      </c>
      <c r="L696" s="14"/>
      <c r="M696" s="14" t="e">
        <f t="shared" si="132"/>
        <v>#DIV/0!</v>
      </c>
      <c r="N696" s="49"/>
      <c r="O696" s="238" t="e">
        <f t="shared" si="133"/>
        <v>#DIV/0!</v>
      </c>
      <c r="P696" s="5" t="e">
        <f t="shared" si="129"/>
        <v>#DIV/0!</v>
      </c>
      <c r="Q696" s="5" t="e">
        <f t="shared" si="129"/>
        <v>#DIV/0!</v>
      </c>
      <c r="R696" s="5" t="e">
        <f t="shared" si="129"/>
        <v>#DIV/0!</v>
      </c>
      <c r="S696" s="5" t="e">
        <f t="shared" si="128"/>
        <v>#DIV/0!</v>
      </c>
      <c r="T696" s="5" t="e">
        <f t="shared" si="128"/>
        <v>#DIV/0!</v>
      </c>
      <c r="U696" s="5" t="e">
        <f t="shared" si="128"/>
        <v>#DIV/0!</v>
      </c>
      <c r="V696" s="5" t="e">
        <f t="shared" si="128"/>
        <v>#DIV/0!</v>
      </c>
      <c r="W696" s="5" t="e">
        <f t="shared" si="128"/>
        <v>#DIV/0!</v>
      </c>
      <c r="X696" s="5" t="e">
        <f t="shared" si="128"/>
        <v>#DIV/0!</v>
      </c>
      <c r="Y696" s="5" t="e">
        <f t="shared" si="130"/>
        <v>#DIV/0!</v>
      </c>
      <c r="Z696" s="5" t="e">
        <f t="shared" si="131"/>
        <v>#DIV/0!</v>
      </c>
      <c r="AA696" s="5" t="e">
        <f t="shared" si="131"/>
        <v>#DIV/0!</v>
      </c>
      <c r="AM696" s="6"/>
      <c r="AN696" s="6"/>
    </row>
    <row r="697" spans="2:40" s="5" customFormat="1" ht="20.100000000000001" hidden="1" customHeight="1">
      <c r="B697" s="22" t="str">
        <f>+$B$13</f>
        <v xml:space="preserve"> Β' ΠΛΑΝΗΤΗΣ</v>
      </c>
      <c r="C697" s="15">
        <f>+$C$13</f>
        <v>0</v>
      </c>
      <c r="D697" s="13">
        <f>+D692+1</f>
        <v>90</v>
      </c>
      <c r="E697" s="15">
        <f>+(H697+I697)/2</f>
        <v>0</v>
      </c>
      <c r="F697" s="15">
        <f>+SQRT(E697*E697-G697*G697)</f>
        <v>0</v>
      </c>
      <c r="G697" s="15">
        <f>+(-H697+I697)/2</f>
        <v>0</v>
      </c>
      <c r="H697" s="15">
        <f>+$J$42</f>
        <v>0</v>
      </c>
      <c r="I697" s="15">
        <f>+$J$41</f>
        <v>0</v>
      </c>
      <c r="J697" s="15">
        <f>+$D$24</f>
        <v>0</v>
      </c>
      <c r="K697" s="15">
        <f>+ABS( C697-D697)</f>
        <v>90</v>
      </c>
      <c r="L697" s="15" t="e">
        <f>+F697*F697/E697/( 1- J697*COS(K698))</f>
        <v>#DIV/0!</v>
      </c>
      <c r="M697" s="14" t="e">
        <f t="shared" si="132"/>
        <v>#DIV/0!</v>
      </c>
      <c r="N697" s="49"/>
      <c r="O697" s="238">
        <f t="shared" si="133"/>
        <v>0</v>
      </c>
      <c r="P697" s="5" t="e">
        <f t="shared" si="129"/>
        <v>#DIV/0!</v>
      </c>
      <c r="Q697" s="5" t="e">
        <f t="shared" si="129"/>
        <v>#DIV/0!</v>
      </c>
      <c r="R697" s="5" t="e">
        <f t="shared" si="129"/>
        <v>#DIV/0!</v>
      </c>
      <c r="S697" s="5" t="e">
        <f t="shared" si="128"/>
        <v>#DIV/0!</v>
      </c>
      <c r="T697" s="5" t="e">
        <f t="shared" si="128"/>
        <v>#DIV/0!</v>
      </c>
      <c r="U697" s="5" t="e">
        <f t="shared" si="128"/>
        <v>#DIV/0!</v>
      </c>
      <c r="V697" s="5" t="e">
        <f t="shared" si="128"/>
        <v>#DIV/0!</v>
      </c>
      <c r="W697" s="5" t="e">
        <f t="shared" si="128"/>
        <v>#DIV/0!</v>
      </c>
      <c r="X697" s="5" t="e">
        <f t="shared" si="128"/>
        <v>#DIV/0!</v>
      </c>
      <c r="Y697" s="5" t="e">
        <f t="shared" si="130"/>
        <v>#DIV/0!</v>
      </c>
      <c r="Z697" s="5" t="e">
        <f t="shared" si="131"/>
        <v>#DIV/0!</v>
      </c>
      <c r="AA697" s="5" t="e">
        <f t="shared" si="131"/>
        <v>#DIV/0!</v>
      </c>
      <c r="AM697" s="6"/>
      <c r="AN697" s="6"/>
    </row>
    <row r="698" spans="2:40" s="5" customFormat="1" ht="20.100000000000001" hidden="1" customHeight="1">
      <c r="B698" s="26"/>
      <c r="C698" s="27">
        <f>3.14/180*C697</f>
        <v>0</v>
      </c>
      <c r="D698" s="27">
        <f>3.14/180*D697</f>
        <v>1.5700000000000003</v>
      </c>
      <c r="E698" s="28"/>
      <c r="F698" s="28"/>
      <c r="G698" s="28"/>
      <c r="H698" s="28"/>
      <c r="I698" s="28"/>
      <c r="J698" s="28"/>
      <c r="K698" s="28">
        <f>(3.14/180)*K697</f>
        <v>1.5700000000000003</v>
      </c>
      <c r="L698" s="14"/>
      <c r="M698" s="14" t="e">
        <f t="shared" si="132"/>
        <v>#DIV/0!</v>
      </c>
      <c r="N698" s="49"/>
      <c r="O698" s="238"/>
      <c r="P698" s="5" t="e">
        <f t="shared" si="129"/>
        <v>#DIV/0!</v>
      </c>
      <c r="Q698" s="5" t="e">
        <f t="shared" si="129"/>
        <v>#DIV/0!</v>
      </c>
      <c r="R698" s="5" t="e">
        <f t="shared" si="129"/>
        <v>#DIV/0!</v>
      </c>
      <c r="S698" s="5" t="e">
        <f t="shared" si="128"/>
        <v>#DIV/0!</v>
      </c>
      <c r="T698" s="5" t="e">
        <f t="shared" si="128"/>
        <v>#DIV/0!</v>
      </c>
      <c r="U698" s="5" t="e">
        <f t="shared" si="128"/>
        <v>#DIV/0!</v>
      </c>
      <c r="V698" s="5" t="e">
        <f t="shared" si="128"/>
        <v>#DIV/0!</v>
      </c>
      <c r="W698" s="5" t="e">
        <f t="shared" si="128"/>
        <v>#DIV/0!</v>
      </c>
      <c r="X698" s="5" t="e">
        <f t="shared" si="128"/>
        <v>#DIV/0!</v>
      </c>
      <c r="Y698" s="5" t="e">
        <f t="shared" si="130"/>
        <v>#DIV/0!</v>
      </c>
      <c r="Z698" s="5" t="e">
        <f t="shared" si="131"/>
        <v>#DIV/0!</v>
      </c>
      <c r="AA698" s="5" t="e">
        <f t="shared" si="131"/>
        <v>#DIV/0!</v>
      </c>
      <c r="AM698" s="6"/>
      <c r="AN698" s="6"/>
    </row>
    <row r="699" spans="2:40" s="5" customFormat="1" ht="20.100000000000001" hidden="1" customHeight="1">
      <c r="B699" s="15"/>
      <c r="C699" s="13"/>
      <c r="D699" s="13"/>
      <c r="E699" s="13"/>
      <c r="F699" s="13"/>
      <c r="G699" s="13"/>
      <c r="H699" s="13"/>
      <c r="I699" s="13"/>
      <c r="J699" s="13"/>
      <c r="K699" s="15"/>
      <c r="L699" s="14"/>
      <c r="M699" s="14" t="e">
        <f t="shared" si="132"/>
        <v>#DIV/0!</v>
      </c>
      <c r="N699" s="49"/>
      <c r="O699" s="238"/>
      <c r="P699" s="5" t="e">
        <f t="shared" si="129"/>
        <v>#DIV/0!</v>
      </c>
      <c r="Q699" s="5" t="e">
        <f t="shared" si="129"/>
        <v>#DIV/0!</v>
      </c>
      <c r="R699" s="5" t="e">
        <f t="shared" si="129"/>
        <v>#DIV/0!</v>
      </c>
      <c r="S699" s="5" t="e">
        <f t="shared" si="128"/>
        <v>#DIV/0!</v>
      </c>
      <c r="T699" s="5" t="e">
        <f t="shared" si="128"/>
        <v>#DIV/0!</v>
      </c>
      <c r="U699" s="5" t="e">
        <f t="shared" si="128"/>
        <v>#DIV/0!</v>
      </c>
      <c r="V699" s="5" t="e">
        <f t="shared" ref="V699:X762" si="134">IF(AND(H699=MIN($B699:$M699),H699=MIN($O$176:$O$234)),AH698,0)</f>
        <v>#DIV/0!</v>
      </c>
      <c r="W699" s="5" t="e">
        <f t="shared" si="134"/>
        <v>#DIV/0!</v>
      </c>
      <c r="X699" s="5" t="e">
        <f t="shared" si="134"/>
        <v>#DIV/0!</v>
      </c>
      <c r="Y699" s="5" t="e">
        <f t="shared" si="130"/>
        <v>#DIV/0!</v>
      </c>
      <c r="Z699" s="5" t="e">
        <f t="shared" si="131"/>
        <v>#DIV/0!</v>
      </c>
      <c r="AA699" s="5" t="e">
        <f t="shared" si="131"/>
        <v>#DIV/0!</v>
      </c>
      <c r="AM699" s="6"/>
      <c r="AN699" s="6"/>
    </row>
    <row r="700" spans="2:40" s="5" customFormat="1" ht="20.100000000000001" hidden="1" customHeight="1">
      <c r="B700" s="22" t="str">
        <f>+$B$11</f>
        <v xml:space="preserve"> Α' ΠΛΑΝΗΤΗΣ</v>
      </c>
      <c r="C700" s="15">
        <f>+$C$11</f>
        <v>0</v>
      </c>
      <c r="D700" s="13">
        <f>+D695+1</f>
        <v>91</v>
      </c>
      <c r="E700" s="15">
        <f>+(H700+I700)/2</f>
        <v>0</v>
      </c>
      <c r="F700" s="15">
        <f>+SQRT(E700*E700-G700*G700)</f>
        <v>0</v>
      </c>
      <c r="G700" s="15">
        <f>+(-H700+I700)/2</f>
        <v>0</v>
      </c>
      <c r="H700" s="15">
        <f>+$J$40</f>
        <v>0</v>
      </c>
      <c r="I700" s="15">
        <f>+$J$39</f>
        <v>0</v>
      </c>
      <c r="J700" s="15">
        <f>+$D$22</f>
        <v>0</v>
      </c>
      <c r="K700" s="15">
        <f>+ABS( C700-D700)</f>
        <v>91</v>
      </c>
      <c r="L700" s="15" t="e">
        <f>(+F700*F700/E700)/( 1- J700*COS(K701))</f>
        <v>#DIV/0!</v>
      </c>
      <c r="M700" s="14" t="e">
        <f t="shared" si="132"/>
        <v>#DIV/0!</v>
      </c>
      <c r="N700" s="49"/>
      <c r="O700" s="238">
        <f t="shared" si="133"/>
        <v>0</v>
      </c>
      <c r="P700" s="5" t="e">
        <f t="shared" si="129"/>
        <v>#DIV/0!</v>
      </c>
      <c r="Q700" s="5" t="e">
        <f t="shared" si="129"/>
        <v>#DIV/0!</v>
      </c>
      <c r="R700" s="5" t="e">
        <f t="shared" si="129"/>
        <v>#DIV/0!</v>
      </c>
      <c r="S700" s="5" t="e">
        <f t="shared" si="129"/>
        <v>#DIV/0!</v>
      </c>
      <c r="T700" s="5" t="e">
        <f t="shared" si="129"/>
        <v>#DIV/0!</v>
      </c>
      <c r="U700" s="5" t="e">
        <f t="shared" si="129"/>
        <v>#DIV/0!</v>
      </c>
      <c r="V700" s="5" t="e">
        <f t="shared" si="134"/>
        <v>#DIV/0!</v>
      </c>
      <c r="W700" s="5" t="e">
        <f t="shared" si="134"/>
        <v>#DIV/0!</v>
      </c>
      <c r="X700" s="5" t="e">
        <f t="shared" si="134"/>
        <v>#DIV/0!</v>
      </c>
      <c r="Y700" s="5" t="e">
        <f t="shared" si="130"/>
        <v>#DIV/0!</v>
      </c>
      <c r="Z700" s="5" t="e">
        <f t="shared" si="131"/>
        <v>#DIV/0!</v>
      </c>
      <c r="AA700" s="5" t="e">
        <f t="shared" si="131"/>
        <v>#DIV/0!</v>
      </c>
      <c r="AM700" s="6"/>
      <c r="AN700" s="6"/>
    </row>
    <row r="701" spans="2:40" s="5" customFormat="1" ht="20.100000000000001" hidden="1" customHeight="1">
      <c r="B701" s="23" t="s">
        <v>32</v>
      </c>
      <c r="C701" s="24">
        <f>3.14/180*C700</f>
        <v>0</v>
      </c>
      <c r="D701" s="24">
        <v>91</v>
      </c>
      <c r="E701" s="25"/>
      <c r="F701" s="25"/>
      <c r="G701" s="25"/>
      <c r="H701" s="25"/>
      <c r="I701" s="25"/>
      <c r="J701" s="25"/>
      <c r="K701" s="25">
        <f>(3.14/180)*K700</f>
        <v>1.5874444444444447</v>
      </c>
      <c r="L701" s="14"/>
      <c r="M701" s="14" t="e">
        <f t="shared" si="132"/>
        <v>#DIV/0!</v>
      </c>
      <c r="N701" s="49"/>
      <c r="O701" s="238" t="e">
        <f t="shared" si="133"/>
        <v>#DIV/0!</v>
      </c>
      <c r="P701" s="5" t="e">
        <f t="shared" si="129"/>
        <v>#DIV/0!</v>
      </c>
      <c r="Q701" s="5" t="e">
        <f t="shared" si="129"/>
        <v>#DIV/0!</v>
      </c>
      <c r="R701" s="5" t="e">
        <f t="shared" si="129"/>
        <v>#DIV/0!</v>
      </c>
      <c r="S701" s="5" t="e">
        <f t="shared" si="129"/>
        <v>#DIV/0!</v>
      </c>
      <c r="T701" s="5" t="e">
        <f t="shared" si="129"/>
        <v>#DIV/0!</v>
      </c>
      <c r="U701" s="5" t="e">
        <f t="shared" si="129"/>
        <v>#DIV/0!</v>
      </c>
      <c r="V701" s="5" t="e">
        <f t="shared" si="134"/>
        <v>#DIV/0!</v>
      </c>
      <c r="W701" s="5" t="e">
        <f t="shared" si="134"/>
        <v>#DIV/0!</v>
      </c>
      <c r="X701" s="5" t="e">
        <f t="shared" si="134"/>
        <v>#DIV/0!</v>
      </c>
      <c r="Y701" s="5" t="e">
        <f t="shared" si="130"/>
        <v>#DIV/0!</v>
      </c>
      <c r="Z701" s="5" t="e">
        <f t="shared" si="131"/>
        <v>#DIV/0!</v>
      </c>
      <c r="AA701" s="5" t="e">
        <f t="shared" si="131"/>
        <v>#DIV/0!</v>
      </c>
      <c r="AM701" s="6"/>
      <c r="AN701" s="6"/>
    </row>
    <row r="702" spans="2:40" s="5" customFormat="1" ht="20.100000000000001" hidden="1" customHeight="1">
      <c r="B702" s="22" t="str">
        <f>+$B$13</f>
        <v xml:space="preserve"> Β' ΠΛΑΝΗΤΗΣ</v>
      </c>
      <c r="C702" s="15">
        <f>+$C$13</f>
        <v>0</v>
      </c>
      <c r="D702" s="13">
        <f>+D697+1</f>
        <v>91</v>
      </c>
      <c r="E702" s="15">
        <f>+(H702+I702)/2</f>
        <v>0</v>
      </c>
      <c r="F702" s="15">
        <f>+SQRT(E702*E702-G702*G702)</f>
        <v>0</v>
      </c>
      <c r="G702" s="15">
        <f>+(-H702+I702)/2</f>
        <v>0</v>
      </c>
      <c r="H702" s="15">
        <f>+$J$42</f>
        <v>0</v>
      </c>
      <c r="I702" s="15">
        <f>+$J$41</f>
        <v>0</v>
      </c>
      <c r="J702" s="15">
        <f>+$D$24</f>
        <v>0</v>
      </c>
      <c r="K702" s="15">
        <f>+ABS( C702-D702)</f>
        <v>91</v>
      </c>
      <c r="L702" s="15" t="e">
        <f>+F702*F702/E702/( 1- J702*COS(K703))</f>
        <v>#DIV/0!</v>
      </c>
      <c r="M702" s="14" t="e">
        <f t="shared" si="132"/>
        <v>#DIV/0!</v>
      </c>
      <c r="N702" s="49"/>
      <c r="O702" s="238">
        <f t="shared" si="133"/>
        <v>0</v>
      </c>
      <c r="P702" s="5" t="e">
        <f t="shared" si="129"/>
        <v>#DIV/0!</v>
      </c>
      <c r="Q702" s="5" t="e">
        <f t="shared" si="129"/>
        <v>#DIV/0!</v>
      </c>
      <c r="R702" s="5" t="e">
        <f t="shared" si="129"/>
        <v>#DIV/0!</v>
      </c>
      <c r="S702" s="5" t="e">
        <f t="shared" si="129"/>
        <v>#DIV/0!</v>
      </c>
      <c r="T702" s="5" t="e">
        <f t="shared" si="129"/>
        <v>#DIV/0!</v>
      </c>
      <c r="U702" s="5" t="e">
        <f t="shared" si="129"/>
        <v>#DIV/0!</v>
      </c>
      <c r="V702" s="5" t="e">
        <f t="shared" si="134"/>
        <v>#DIV/0!</v>
      </c>
      <c r="W702" s="5" t="e">
        <f t="shared" si="134"/>
        <v>#DIV/0!</v>
      </c>
      <c r="X702" s="5" t="e">
        <f t="shared" si="134"/>
        <v>#DIV/0!</v>
      </c>
      <c r="Y702" s="5" t="e">
        <f t="shared" si="130"/>
        <v>#DIV/0!</v>
      </c>
      <c r="Z702" s="5" t="e">
        <f t="shared" si="131"/>
        <v>#DIV/0!</v>
      </c>
      <c r="AA702" s="5" t="e">
        <f t="shared" si="131"/>
        <v>#DIV/0!</v>
      </c>
      <c r="AM702" s="6"/>
      <c r="AN702" s="6"/>
    </row>
    <row r="703" spans="2:40" s="5" customFormat="1" ht="20.100000000000001" hidden="1" customHeight="1">
      <c r="B703" s="26"/>
      <c r="C703" s="27">
        <f>3.14/180*C702</f>
        <v>0</v>
      </c>
      <c r="D703" s="27">
        <f>3.14/180*D702</f>
        <v>1.5874444444444447</v>
      </c>
      <c r="E703" s="28"/>
      <c r="F703" s="28"/>
      <c r="G703" s="28"/>
      <c r="H703" s="28"/>
      <c r="I703" s="28"/>
      <c r="J703" s="28"/>
      <c r="K703" s="28">
        <f>(3.14/180)*K702</f>
        <v>1.5874444444444447</v>
      </c>
      <c r="L703" s="14"/>
      <c r="M703" s="14" t="e">
        <f t="shared" si="132"/>
        <v>#DIV/0!</v>
      </c>
      <c r="N703" s="49"/>
      <c r="O703" s="238"/>
      <c r="P703" s="5" t="e">
        <f t="shared" si="129"/>
        <v>#DIV/0!</v>
      </c>
      <c r="Q703" s="5" t="e">
        <f t="shared" si="129"/>
        <v>#DIV/0!</v>
      </c>
      <c r="R703" s="5" t="e">
        <f t="shared" si="129"/>
        <v>#DIV/0!</v>
      </c>
      <c r="S703" s="5" t="e">
        <f t="shared" si="129"/>
        <v>#DIV/0!</v>
      </c>
      <c r="T703" s="5" t="e">
        <f t="shared" si="129"/>
        <v>#DIV/0!</v>
      </c>
      <c r="U703" s="5" t="e">
        <f t="shared" si="129"/>
        <v>#DIV/0!</v>
      </c>
      <c r="V703" s="5" t="e">
        <f t="shared" si="134"/>
        <v>#DIV/0!</v>
      </c>
      <c r="W703" s="5" t="e">
        <f t="shared" si="134"/>
        <v>#DIV/0!</v>
      </c>
      <c r="X703" s="5" t="e">
        <f t="shared" si="134"/>
        <v>#DIV/0!</v>
      </c>
      <c r="Y703" s="5" t="e">
        <f t="shared" si="130"/>
        <v>#DIV/0!</v>
      </c>
      <c r="Z703" s="5" t="e">
        <f t="shared" si="131"/>
        <v>#DIV/0!</v>
      </c>
      <c r="AA703" s="5" t="e">
        <f t="shared" si="131"/>
        <v>#DIV/0!</v>
      </c>
      <c r="AM703" s="6"/>
      <c r="AN703" s="6"/>
    </row>
    <row r="704" spans="2:40" s="5" customFormat="1" ht="20.100000000000001" hidden="1" customHeight="1">
      <c r="B704" s="15"/>
      <c r="C704" s="13"/>
      <c r="D704" s="13"/>
      <c r="E704" s="13"/>
      <c r="F704" s="13"/>
      <c r="G704" s="13"/>
      <c r="H704" s="13"/>
      <c r="I704" s="13"/>
      <c r="J704" s="13"/>
      <c r="K704" s="15"/>
      <c r="L704" s="14"/>
      <c r="M704" s="14" t="e">
        <f t="shared" si="132"/>
        <v>#DIV/0!</v>
      </c>
      <c r="N704" s="49"/>
      <c r="O704" s="238"/>
      <c r="P704" s="5" t="e">
        <f t="shared" si="129"/>
        <v>#DIV/0!</v>
      </c>
      <c r="Q704" s="5" t="e">
        <f t="shared" si="129"/>
        <v>#DIV/0!</v>
      </c>
      <c r="R704" s="5" t="e">
        <f t="shared" si="129"/>
        <v>#DIV/0!</v>
      </c>
      <c r="S704" s="5" t="e">
        <f t="shared" si="129"/>
        <v>#DIV/0!</v>
      </c>
      <c r="T704" s="5" t="e">
        <f t="shared" si="129"/>
        <v>#DIV/0!</v>
      </c>
      <c r="U704" s="5" t="e">
        <f t="shared" si="129"/>
        <v>#DIV/0!</v>
      </c>
      <c r="V704" s="5" t="e">
        <f t="shared" si="134"/>
        <v>#DIV/0!</v>
      </c>
      <c r="W704" s="5" t="e">
        <f t="shared" si="134"/>
        <v>#DIV/0!</v>
      </c>
      <c r="X704" s="5" t="e">
        <f t="shared" si="134"/>
        <v>#DIV/0!</v>
      </c>
      <c r="Y704" s="5" t="e">
        <f t="shared" si="130"/>
        <v>#DIV/0!</v>
      </c>
      <c r="Z704" s="5" t="e">
        <f t="shared" si="131"/>
        <v>#DIV/0!</v>
      </c>
      <c r="AA704" s="5" t="e">
        <f t="shared" si="131"/>
        <v>#DIV/0!</v>
      </c>
      <c r="AM704" s="6"/>
      <c r="AN704" s="6"/>
    </row>
    <row r="705" spans="2:40" s="5" customFormat="1" ht="20.100000000000001" hidden="1" customHeight="1">
      <c r="B705" s="22" t="str">
        <f>+$B$11</f>
        <v xml:space="preserve"> Α' ΠΛΑΝΗΤΗΣ</v>
      </c>
      <c r="C705" s="15">
        <f>+$C$11</f>
        <v>0</v>
      </c>
      <c r="D705" s="13">
        <f>+D700+1</f>
        <v>92</v>
      </c>
      <c r="E705" s="15">
        <f>+(H705+I705)/2</f>
        <v>0</v>
      </c>
      <c r="F705" s="15">
        <f>+SQRT(E705*E705-G705*G705)</f>
        <v>0</v>
      </c>
      <c r="G705" s="15">
        <f>+(-H705+I705)/2</f>
        <v>0</v>
      </c>
      <c r="H705" s="15">
        <f>+$J$40</f>
        <v>0</v>
      </c>
      <c r="I705" s="15">
        <f>+$J$39</f>
        <v>0</v>
      </c>
      <c r="J705" s="15">
        <f>+$D$22</f>
        <v>0</v>
      </c>
      <c r="K705" s="15">
        <f>+ABS( C705-D705)</f>
        <v>92</v>
      </c>
      <c r="L705" s="15" t="e">
        <f>(+F705*F705/E705)/( 1- J705*COS(K706))</f>
        <v>#DIV/0!</v>
      </c>
      <c r="M705" s="14" t="e">
        <f t="shared" si="132"/>
        <v>#DIV/0!</v>
      </c>
      <c r="N705" s="49"/>
      <c r="O705" s="238">
        <f t="shared" si="133"/>
        <v>0</v>
      </c>
      <c r="P705" s="5" t="e">
        <f t="shared" si="129"/>
        <v>#DIV/0!</v>
      </c>
      <c r="Q705" s="5" t="e">
        <f t="shared" si="129"/>
        <v>#DIV/0!</v>
      </c>
      <c r="R705" s="5" t="e">
        <f t="shared" si="129"/>
        <v>#DIV/0!</v>
      </c>
      <c r="S705" s="5" t="e">
        <f t="shared" si="129"/>
        <v>#DIV/0!</v>
      </c>
      <c r="T705" s="5" t="e">
        <f t="shared" si="129"/>
        <v>#DIV/0!</v>
      </c>
      <c r="U705" s="5" t="e">
        <f t="shared" si="129"/>
        <v>#DIV/0!</v>
      </c>
      <c r="V705" s="5" t="e">
        <f t="shared" si="134"/>
        <v>#DIV/0!</v>
      </c>
      <c r="W705" s="5" t="e">
        <f t="shared" si="134"/>
        <v>#DIV/0!</v>
      </c>
      <c r="X705" s="5" t="e">
        <f t="shared" si="134"/>
        <v>#DIV/0!</v>
      </c>
      <c r="Y705" s="5" t="e">
        <f t="shared" si="130"/>
        <v>#DIV/0!</v>
      </c>
      <c r="Z705" s="5" t="e">
        <f t="shared" si="131"/>
        <v>#DIV/0!</v>
      </c>
      <c r="AA705" s="5" t="e">
        <f t="shared" si="131"/>
        <v>#DIV/0!</v>
      </c>
      <c r="AM705" s="6"/>
      <c r="AN705" s="6"/>
    </row>
    <row r="706" spans="2:40" s="5" customFormat="1" ht="20.100000000000001" hidden="1" customHeight="1">
      <c r="B706" s="23" t="s">
        <v>32</v>
      </c>
      <c r="C706" s="24">
        <f>3.14/180*C705</f>
        <v>0</v>
      </c>
      <c r="D706" s="24">
        <v>92</v>
      </c>
      <c r="E706" s="25"/>
      <c r="F706" s="25"/>
      <c r="G706" s="25"/>
      <c r="H706" s="25"/>
      <c r="I706" s="25"/>
      <c r="J706" s="25"/>
      <c r="K706" s="25">
        <f>(3.14/180)*K705</f>
        <v>1.604888888888889</v>
      </c>
      <c r="L706" s="14"/>
      <c r="M706" s="14" t="e">
        <f t="shared" si="132"/>
        <v>#DIV/0!</v>
      </c>
      <c r="N706" s="49"/>
      <c r="O706" s="238" t="e">
        <f t="shared" si="133"/>
        <v>#DIV/0!</v>
      </c>
      <c r="P706" s="5" t="e">
        <f t="shared" si="129"/>
        <v>#DIV/0!</v>
      </c>
      <c r="Q706" s="5" t="e">
        <f t="shared" si="129"/>
        <v>#DIV/0!</v>
      </c>
      <c r="R706" s="5" t="e">
        <f t="shared" si="129"/>
        <v>#DIV/0!</v>
      </c>
      <c r="S706" s="5" t="e">
        <f t="shared" si="129"/>
        <v>#DIV/0!</v>
      </c>
      <c r="T706" s="5" t="e">
        <f t="shared" si="129"/>
        <v>#DIV/0!</v>
      </c>
      <c r="U706" s="5" t="e">
        <f t="shared" si="129"/>
        <v>#DIV/0!</v>
      </c>
      <c r="V706" s="5" t="e">
        <f t="shared" si="134"/>
        <v>#DIV/0!</v>
      </c>
      <c r="W706" s="5" t="e">
        <f t="shared" si="134"/>
        <v>#DIV/0!</v>
      </c>
      <c r="X706" s="5" t="e">
        <f t="shared" si="134"/>
        <v>#DIV/0!</v>
      </c>
      <c r="Y706" s="5" t="e">
        <f t="shared" si="130"/>
        <v>#DIV/0!</v>
      </c>
      <c r="Z706" s="5" t="e">
        <f t="shared" si="131"/>
        <v>#DIV/0!</v>
      </c>
      <c r="AA706" s="5" t="e">
        <f t="shared" si="131"/>
        <v>#DIV/0!</v>
      </c>
      <c r="AM706" s="6"/>
      <c r="AN706" s="6"/>
    </row>
    <row r="707" spans="2:40" s="5" customFormat="1" ht="20.100000000000001" hidden="1" customHeight="1">
      <c r="B707" s="22" t="str">
        <f>+$B$13</f>
        <v xml:space="preserve"> Β' ΠΛΑΝΗΤΗΣ</v>
      </c>
      <c r="C707" s="15">
        <f>+$C$13</f>
        <v>0</v>
      </c>
      <c r="D707" s="13">
        <f>+D702+1</f>
        <v>92</v>
      </c>
      <c r="E707" s="15">
        <f>+(H707+I707)/2</f>
        <v>0</v>
      </c>
      <c r="F707" s="15">
        <f>+SQRT(E707*E707-G707*G707)</f>
        <v>0</v>
      </c>
      <c r="G707" s="15">
        <f>+(-H707+I707)/2</f>
        <v>0</v>
      </c>
      <c r="H707" s="15">
        <f>+$J$42</f>
        <v>0</v>
      </c>
      <c r="I707" s="15">
        <f>+$J$41</f>
        <v>0</v>
      </c>
      <c r="J707" s="15">
        <f>+$D$24</f>
        <v>0</v>
      </c>
      <c r="K707" s="15">
        <f>+ABS( C707-D707)</f>
        <v>92</v>
      </c>
      <c r="L707" s="15" t="e">
        <f>+F707*F707/E707/( 1- J707*COS(K708))</f>
        <v>#DIV/0!</v>
      </c>
      <c r="M707" s="14" t="e">
        <f t="shared" si="132"/>
        <v>#DIV/0!</v>
      </c>
      <c r="N707" s="49"/>
      <c r="O707" s="238">
        <f t="shared" si="133"/>
        <v>0</v>
      </c>
      <c r="P707" s="5" t="e">
        <f t="shared" si="129"/>
        <v>#DIV/0!</v>
      </c>
      <c r="Q707" s="5" t="e">
        <f t="shared" si="129"/>
        <v>#DIV/0!</v>
      </c>
      <c r="R707" s="5" t="e">
        <f t="shared" si="129"/>
        <v>#DIV/0!</v>
      </c>
      <c r="S707" s="5" t="e">
        <f t="shared" si="129"/>
        <v>#DIV/0!</v>
      </c>
      <c r="T707" s="5" t="e">
        <f t="shared" si="129"/>
        <v>#DIV/0!</v>
      </c>
      <c r="U707" s="5" t="e">
        <f t="shared" si="129"/>
        <v>#DIV/0!</v>
      </c>
      <c r="V707" s="5" t="e">
        <f t="shared" si="134"/>
        <v>#DIV/0!</v>
      </c>
      <c r="W707" s="5" t="e">
        <f t="shared" si="134"/>
        <v>#DIV/0!</v>
      </c>
      <c r="X707" s="5" t="e">
        <f t="shared" si="134"/>
        <v>#DIV/0!</v>
      </c>
      <c r="Y707" s="5" t="e">
        <f t="shared" si="130"/>
        <v>#DIV/0!</v>
      </c>
      <c r="Z707" s="5" t="e">
        <f t="shared" si="131"/>
        <v>#DIV/0!</v>
      </c>
      <c r="AA707" s="5" t="e">
        <f t="shared" si="131"/>
        <v>#DIV/0!</v>
      </c>
      <c r="AM707" s="6"/>
      <c r="AN707" s="6"/>
    </row>
    <row r="708" spans="2:40" s="5" customFormat="1" ht="20.100000000000001" hidden="1" customHeight="1">
      <c r="B708" s="26"/>
      <c r="C708" s="27">
        <f>3.14/180*C707</f>
        <v>0</v>
      </c>
      <c r="D708" s="27">
        <f>3.14/180*D707</f>
        <v>1.604888888888889</v>
      </c>
      <c r="E708" s="28"/>
      <c r="F708" s="28"/>
      <c r="G708" s="28"/>
      <c r="H708" s="28"/>
      <c r="I708" s="28"/>
      <c r="J708" s="28"/>
      <c r="K708" s="28">
        <f>(3.14/180)*K707</f>
        <v>1.604888888888889</v>
      </c>
      <c r="L708" s="14"/>
      <c r="M708" s="14" t="e">
        <f t="shared" si="132"/>
        <v>#DIV/0!</v>
      </c>
      <c r="N708" s="49"/>
      <c r="O708" s="238"/>
      <c r="P708" s="5" t="e">
        <f t="shared" si="129"/>
        <v>#DIV/0!</v>
      </c>
      <c r="Q708" s="5" t="e">
        <f t="shared" si="129"/>
        <v>#DIV/0!</v>
      </c>
      <c r="R708" s="5" t="e">
        <f t="shared" si="129"/>
        <v>#DIV/0!</v>
      </c>
      <c r="S708" s="5" t="e">
        <f t="shared" si="129"/>
        <v>#DIV/0!</v>
      </c>
      <c r="T708" s="5" t="e">
        <f t="shared" si="129"/>
        <v>#DIV/0!</v>
      </c>
      <c r="U708" s="5" t="e">
        <f t="shared" si="129"/>
        <v>#DIV/0!</v>
      </c>
      <c r="V708" s="5" t="e">
        <f t="shared" si="134"/>
        <v>#DIV/0!</v>
      </c>
      <c r="W708" s="5" t="e">
        <f t="shared" si="134"/>
        <v>#DIV/0!</v>
      </c>
      <c r="X708" s="5" t="e">
        <f t="shared" si="134"/>
        <v>#DIV/0!</v>
      </c>
      <c r="Y708" s="5" t="e">
        <f t="shared" si="130"/>
        <v>#DIV/0!</v>
      </c>
      <c r="Z708" s="5" t="e">
        <f t="shared" si="131"/>
        <v>#DIV/0!</v>
      </c>
      <c r="AA708" s="5" t="e">
        <f t="shared" si="131"/>
        <v>#DIV/0!</v>
      </c>
      <c r="AM708" s="6"/>
      <c r="AN708" s="6"/>
    </row>
    <row r="709" spans="2:40" s="5" customFormat="1" ht="20.100000000000001" hidden="1" customHeight="1">
      <c r="B709" s="15"/>
      <c r="C709" s="13"/>
      <c r="D709" s="13"/>
      <c r="E709" s="13"/>
      <c r="F709" s="13"/>
      <c r="G709" s="13"/>
      <c r="H709" s="13"/>
      <c r="I709" s="13"/>
      <c r="J709" s="13"/>
      <c r="K709" s="15"/>
      <c r="L709" s="14"/>
      <c r="M709" s="14" t="e">
        <f t="shared" si="132"/>
        <v>#DIV/0!</v>
      </c>
      <c r="N709" s="49"/>
      <c r="O709" s="238"/>
      <c r="P709" s="5" t="e">
        <f t="shared" si="129"/>
        <v>#DIV/0!</v>
      </c>
      <c r="Q709" s="5" t="e">
        <f t="shared" si="129"/>
        <v>#DIV/0!</v>
      </c>
      <c r="R709" s="5" t="e">
        <f t="shared" si="129"/>
        <v>#DIV/0!</v>
      </c>
      <c r="S709" s="5" t="e">
        <f t="shared" si="129"/>
        <v>#DIV/0!</v>
      </c>
      <c r="T709" s="5" t="e">
        <f t="shared" si="129"/>
        <v>#DIV/0!</v>
      </c>
      <c r="U709" s="5" t="e">
        <f t="shared" si="129"/>
        <v>#DIV/0!</v>
      </c>
      <c r="V709" s="5" t="e">
        <f t="shared" si="134"/>
        <v>#DIV/0!</v>
      </c>
      <c r="W709" s="5" t="e">
        <f t="shared" si="134"/>
        <v>#DIV/0!</v>
      </c>
      <c r="X709" s="5" t="e">
        <f t="shared" si="134"/>
        <v>#DIV/0!</v>
      </c>
      <c r="Y709" s="5" t="e">
        <f t="shared" si="130"/>
        <v>#DIV/0!</v>
      </c>
      <c r="Z709" s="5" t="e">
        <f t="shared" si="131"/>
        <v>#DIV/0!</v>
      </c>
      <c r="AA709" s="5" t="e">
        <f t="shared" si="131"/>
        <v>#DIV/0!</v>
      </c>
      <c r="AM709" s="6"/>
      <c r="AN709" s="6"/>
    </row>
    <row r="710" spans="2:40" s="5" customFormat="1" ht="20.100000000000001" hidden="1" customHeight="1">
      <c r="B710" s="22" t="str">
        <f>+$B$11</f>
        <v xml:space="preserve"> Α' ΠΛΑΝΗΤΗΣ</v>
      </c>
      <c r="C710" s="15">
        <f>+$C$11</f>
        <v>0</v>
      </c>
      <c r="D710" s="13">
        <f>+D705+1</f>
        <v>93</v>
      </c>
      <c r="E710" s="15">
        <f>+(H710+I710)/2</f>
        <v>0</v>
      </c>
      <c r="F710" s="15">
        <f>+SQRT(E710*E710-G710*G710)</f>
        <v>0</v>
      </c>
      <c r="G710" s="15">
        <f>+(-H710+I710)/2</f>
        <v>0</v>
      </c>
      <c r="H710" s="15">
        <f>+$J$40</f>
        <v>0</v>
      </c>
      <c r="I710" s="15">
        <f>+$J$39</f>
        <v>0</v>
      </c>
      <c r="J710" s="15">
        <f>+$D$22</f>
        <v>0</v>
      </c>
      <c r="K710" s="15">
        <f>+ABS( C710-D710)</f>
        <v>93</v>
      </c>
      <c r="L710" s="15" t="e">
        <f>(+F710*F710/E710)/( 1- J710*COS(K711))</f>
        <v>#DIV/0!</v>
      </c>
      <c r="M710" s="14" t="e">
        <f t="shared" si="132"/>
        <v>#DIV/0!</v>
      </c>
      <c r="N710" s="49"/>
      <c r="O710" s="238">
        <f t="shared" si="133"/>
        <v>0</v>
      </c>
      <c r="P710" s="5" t="e">
        <f t="shared" si="129"/>
        <v>#DIV/0!</v>
      </c>
      <c r="Q710" s="5" t="e">
        <f t="shared" si="129"/>
        <v>#DIV/0!</v>
      </c>
      <c r="R710" s="5" t="e">
        <f t="shared" si="129"/>
        <v>#DIV/0!</v>
      </c>
      <c r="S710" s="5" t="e">
        <f t="shared" si="129"/>
        <v>#DIV/0!</v>
      </c>
      <c r="T710" s="5" t="e">
        <f t="shared" si="129"/>
        <v>#DIV/0!</v>
      </c>
      <c r="U710" s="5" t="e">
        <f t="shared" si="129"/>
        <v>#DIV/0!</v>
      </c>
      <c r="V710" s="5" t="e">
        <f t="shared" si="134"/>
        <v>#DIV/0!</v>
      </c>
      <c r="W710" s="5" t="e">
        <f t="shared" si="134"/>
        <v>#DIV/0!</v>
      </c>
      <c r="X710" s="5" t="e">
        <f t="shared" si="134"/>
        <v>#DIV/0!</v>
      </c>
      <c r="Y710" s="5" t="e">
        <f t="shared" si="130"/>
        <v>#DIV/0!</v>
      </c>
      <c r="Z710" s="5" t="e">
        <f t="shared" si="131"/>
        <v>#DIV/0!</v>
      </c>
      <c r="AA710" s="5" t="e">
        <f t="shared" si="131"/>
        <v>#DIV/0!</v>
      </c>
      <c r="AM710" s="6"/>
      <c r="AN710" s="6"/>
    </row>
    <row r="711" spans="2:40" s="5" customFormat="1" ht="20.100000000000001" hidden="1" customHeight="1">
      <c r="B711" s="23" t="s">
        <v>32</v>
      </c>
      <c r="C711" s="24">
        <f>3.14/180*C710</f>
        <v>0</v>
      </c>
      <c r="D711" s="24">
        <v>93</v>
      </c>
      <c r="E711" s="25"/>
      <c r="F711" s="25"/>
      <c r="G711" s="25"/>
      <c r="H711" s="25"/>
      <c r="I711" s="25"/>
      <c r="J711" s="25"/>
      <c r="K711" s="25">
        <f>(3.14/180)*K710</f>
        <v>1.6223333333333336</v>
      </c>
      <c r="L711" s="14"/>
      <c r="M711" s="14" t="e">
        <f t="shared" si="132"/>
        <v>#DIV/0!</v>
      </c>
      <c r="N711" s="49"/>
      <c r="O711" s="238" t="e">
        <f t="shared" si="133"/>
        <v>#DIV/0!</v>
      </c>
      <c r="P711" s="5" t="e">
        <f t="shared" si="129"/>
        <v>#DIV/0!</v>
      </c>
      <c r="Q711" s="5" t="e">
        <f t="shared" si="129"/>
        <v>#DIV/0!</v>
      </c>
      <c r="R711" s="5" t="e">
        <f t="shared" si="129"/>
        <v>#DIV/0!</v>
      </c>
      <c r="S711" s="5" t="e">
        <f t="shared" si="129"/>
        <v>#DIV/0!</v>
      </c>
      <c r="T711" s="5" t="e">
        <f t="shared" si="129"/>
        <v>#DIV/0!</v>
      </c>
      <c r="U711" s="5" t="e">
        <f t="shared" si="129"/>
        <v>#DIV/0!</v>
      </c>
      <c r="V711" s="5" t="e">
        <f t="shared" si="134"/>
        <v>#DIV/0!</v>
      </c>
      <c r="W711" s="5" t="e">
        <f t="shared" si="134"/>
        <v>#DIV/0!</v>
      </c>
      <c r="X711" s="5" t="e">
        <f t="shared" si="134"/>
        <v>#DIV/0!</v>
      </c>
      <c r="Y711" s="5" t="e">
        <f t="shared" si="130"/>
        <v>#DIV/0!</v>
      </c>
      <c r="Z711" s="5" t="e">
        <f t="shared" si="131"/>
        <v>#DIV/0!</v>
      </c>
      <c r="AA711" s="5" t="e">
        <f t="shared" si="131"/>
        <v>#DIV/0!</v>
      </c>
      <c r="AM711" s="6"/>
      <c r="AN711" s="6"/>
    </row>
    <row r="712" spans="2:40" s="5" customFormat="1" ht="20.100000000000001" hidden="1" customHeight="1">
      <c r="B712" s="22" t="str">
        <f>+$B$13</f>
        <v xml:space="preserve"> Β' ΠΛΑΝΗΤΗΣ</v>
      </c>
      <c r="C712" s="15">
        <f>+$C$13</f>
        <v>0</v>
      </c>
      <c r="D712" s="13">
        <f>+D707+1</f>
        <v>93</v>
      </c>
      <c r="E712" s="15">
        <f>+(H712+I712)/2</f>
        <v>0</v>
      </c>
      <c r="F712" s="15">
        <f>+SQRT(E712*E712-G712*G712)</f>
        <v>0</v>
      </c>
      <c r="G712" s="15">
        <f>+(-H712+I712)/2</f>
        <v>0</v>
      </c>
      <c r="H712" s="15">
        <f>+$J$42</f>
        <v>0</v>
      </c>
      <c r="I712" s="15">
        <f>+$J$41</f>
        <v>0</v>
      </c>
      <c r="J712" s="15">
        <f>+$D$24</f>
        <v>0</v>
      </c>
      <c r="K712" s="15">
        <f>+ABS( C712-D712)</f>
        <v>93</v>
      </c>
      <c r="L712" s="15" t="e">
        <f>+F712*F712/E712/( 1- J712*COS(K713))</f>
        <v>#DIV/0!</v>
      </c>
      <c r="M712" s="14" t="e">
        <f t="shared" si="132"/>
        <v>#DIV/0!</v>
      </c>
      <c r="N712" s="49"/>
      <c r="O712" s="238">
        <f t="shared" si="133"/>
        <v>0</v>
      </c>
      <c r="P712" s="5" t="e">
        <f t="shared" ref="P712:U754" si="135">IF(AND(B712=MIN($B712:$M712),B712=MIN($O$176:$O$234)),AB711,0)</f>
        <v>#DIV/0!</v>
      </c>
      <c r="Q712" s="5" t="e">
        <f t="shared" si="135"/>
        <v>#DIV/0!</v>
      </c>
      <c r="R712" s="5" t="e">
        <f t="shared" si="135"/>
        <v>#DIV/0!</v>
      </c>
      <c r="S712" s="5" t="e">
        <f t="shared" si="135"/>
        <v>#DIV/0!</v>
      </c>
      <c r="T712" s="5" t="e">
        <f t="shared" si="135"/>
        <v>#DIV/0!</v>
      </c>
      <c r="U712" s="5" t="e">
        <f t="shared" si="135"/>
        <v>#DIV/0!</v>
      </c>
      <c r="V712" s="5" t="e">
        <f t="shared" si="134"/>
        <v>#DIV/0!</v>
      </c>
      <c r="W712" s="5" t="e">
        <f t="shared" si="134"/>
        <v>#DIV/0!</v>
      </c>
      <c r="X712" s="5" t="e">
        <f t="shared" si="134"/>
        <v>#DIV/0!</v>
      </c>
      <c r="Y712" s="5" t="e">
        <f t="shared" si="130"/>
        <v>#DIV/0!</v>
      </c>
      <c r="Z712" s="5" t="e">
        <f t="shared" si="131"/>
        <v>#DIV/0!</v>
      </c>
      <c r="AA712" s="5" t="e">
        <f t="shared" si="131"/>
        <v>#DIV/0!</v>
      </c>
      <c r="AM712" s="6"/>
      <c r="AN712" s="6"/>
    </row>
    <row r="713" spans="2:40" s="5" customFormat="1" ht="20.100000000000001" hidden="1" customHeight="1">
      <c r="B713" s="26"/>
      <c r="C713" s="27">
        <f>3.14/180*C712</f>
        <v>0</v>
      </c>
      <c r="D713" s="27">
        <f>3.14/180*D712</f>
        <v>1.6223333333333336</v>
      </c>
      <c r="E713" s="28"/>
      <c r="F713" s="28"/>
      <c r="G713" s="28"/>
      <c r="H713" s="28"/>
      <c r="I713" s="28"/>
      <c r="J713" s="28"/>
      <c r="K713" s="28">
        <f>(3.14/180)*K712</f>
        <v>1.6223333333333336</v>
      </c>
      <c r="L713" s="14"/>
      <c r="M713" s="14" t="e">
        <f t="shared" si="132"/>
        <v>#DIV/0!</v>
      </c>
      <c r="N713" s="49"/>
      <c r="O713" s="238"/>
      <c r="P713" s="5" t="e">
        <f t="shared" si="135"/>
        <v>#DIV/0!</v>
      </c>
      <c r="Q713" s="5" t="e">
        <f t="shared" si="135"/>
        <v>#DIV/0!</v>
      </c>
      <c r="R713" s="5" t="e">
        <f t="shared" si="135"/>
        <v>#DIV/0!</v>
      </c>
      <c r="S713" s="5" t="e">
        <f t="shared" si="135"/>
        <v>#DIV/0!</v>
      </c>
      <c r="T713" s="5" t="e">
        <f t="shared" si="135"/>
        <v>#DIV/0!</v>
      </c>
      <c r="U713" s="5" t="e">
        <f t="shared" si="135"/>
        <v>#DIV/0!</v>
      </c>
      <c r="V713" s="5" t="e">
        <f t="shared" si="134"/>
        <v>#DIV/0!</v>
      </c>
      <c r="W713" s="5" t="e">
        <f t="shared" si="134"/>
        <v>#DIV/0!</v>
      </c>
      <c r="X713" s="5" t="e">
        <f t="shared" si="134"/>
        <v>#DIV/0!</v>
      </c>
      <c r="Y713" s="5" t="e">
        <f t="shared" si="130"/>
        <v>#DIV/0!</v>
      </c>
      <c r="Z713" s="5" t="e">
        <f t="shared" si="131"/>
        <v>#DIV/0!</v>
      </c>
      <c r="AA713" s="5" t="e">
        <f t="shared" si="131"/>
        <v>#DIV/0!</v>
      </c>
      <c r="AM713" s="6"/>
      <c r="AN713" s="6"/>
    </row>
    <row r="714" spans="2:40" s="5" customFormat="1" ht="20.100000000000001" hidden="1" customHeight="1">
      <c r="B714" s="15"/>
      <c r="C714" s="13"/>
      <c r="D714" s="13"/>
      <c r="E714" s="13"/>
      <c r="F714" s="13"/>
      <c r="G714" s="13"/>
      <c r="H714" s="13"/>
      <c r="I714" s="13"/>
      <c r="J714" s="13"/>
      <c r="K714" s="15"/>
      <c r="L714" s="14"/>
      <c r="M714" s="14" t="e">
        <f t="shared" si="132"/>
        <v>#DIV/0!</v>
      </c>
      <c r="N714" s="49"/>
      <c r="O714" s="238"/>
      <c r="P714" s="5" t="e">
        <f t="shared" si="135"/>
        <v>#DIV/0!</v>
      </c>
      <c r="Q714" s="5" t="e">
        <f t="shared" si="135"/>
        <v>#DIV/0!</v>
      </c>
      <c r="R714" s="5" t="e">
        <f t="shared" si="135"/>
        <v>#DIV/0!</v>
      </c>
      <c r="S714" s="5" t="e">
        <f t="shared" si="135"/>
        <v>#DIV/0!</v>
      </c>
      <c r="T714" s="5" t="e">
        <f t="shared" si="135"/>
        <v>#DIV/0!</v>
      </c>
      <c r="U714" s="5" t="e">
        <f t="shared" si="135"/>
        <v>#DIV/0!</v>
      </c>
      <c r="V714" s="5" t="e">
        <f t="shared" si="134"/>
        <v>#DIV/0!</v>
      </c>
      <c r="W714" s="5" t="e">
        <f t="shared" si="134"/>
        <v>#DIV/0!</v>
      </c>
      <c r="X714" s="5" t="e">
        <f t="shared" si="134"/>
        <v>#DIV/0!</v>
      </c>
      <c r="Y714" s="5" t="e">
        <f t="shared" si="130"/>
        <v>#DIV/0!</v>
      </c>
      <c r="Z714" s="5" t="e">
        <f t="shared" si="131"/>
        <v>#DIV/0!</v>
      </c>
      <c r="AA714" s="5" t="e">
        <f t="shared" si="131"/>
        <v>#DIV/0!</v>
      </c>
      <c r="AM714" s="6"/>
      <c r="AN714" s="6"/>
    </row>
    <row r="715" spans="2:40" s="5" customFormat="1" ht="20.100000000000001" hidden="1" customHeight="1">
      <c r="B715" s="22" t="str">
        <f>+$B$11</f>
        <v xml:space="preserve"> Α' ΠΛΑΝΗΤΗΣ</v>
      </c>
      <c r="C715" s="15">
        <f>+$C$11</f>
        <v>0</v>
      </c>
      <c r="D715" s="13">
        <f>+D710+1</f>
        <v>94</v>
      </c>
      <c r="E715" s="15">
        <f>+(H715+I715)/2</f>
        <v>0</v>
      </c>
      <c r="F715" s="15">
        <f>+SQRT(E715*E715-G715*G715)</f>
        <v>0</v>
      </c>
      <c r="G715" s="15">
        <f>+(-H715+I715)/2</f>
        <v>0</v>
      </c>
      <c r="H715" s="15">
        <f>+$J$40</f>
        <v>0</v>
      </c>
      <c r="I715" s="15">
        <f>+$J$39</f>
        <v>0</v>
      </c>
      <c r="J715" s="15">
        <f>+$D$22</f>
        <v>0</v>
      </c>
      <c r="K715" s="15">
        <f>+ABS( C715-D715)</f>
        <v>94</v>
      </c>
      <c r="L715" s="15" t="e">
        <f>(+F715*F715/E715)/( 1- J715*COS(K716))</f>
        <v>#DIV/0!</v>
      </c>
      <c r="M715" s="14" t="e">
        <f t="shared" si="132"/>
        <v>#DIV/0!</v>
      </c>
      <c r="N715" s="49"/>
      <c r="O715" s="238">
        <f t="shared" si="133"/>
        <v>0</v>
      </c>
      <c r="P715" s="5" t="e">
        <f t="shared" si="135"/>
        <v>#DIV/0!</v>
      </c>
      <c r="Q715" s="5" t="e">
        <f t="shared" si="135"/>
        <v>#DIV/0!</v>
      </c>
      <c r="R715" s="5" t="e">
        <f t="shared" si="135"/>
        <v>#DIV/0!</v>
      </c>
      <c r="S715" s="5" t="e">
        <f t="shared" si="135"/>
        <v>#DIV/0!</v>
      </c>
      <c r="T715" s="5" t="e">
        <f t="shared" si="135"/>
        <v>#DIV/0!</v>
      </c>
      <c r="U715" s="5" t="e">
        <f t="shared" si="135"/>
        <v>#DIV/0!</v>
      </c>
      <c r="V715" s="5" t="e">
        <f t="shared" si="134"/>
        <v>#DIV/0!</v>
      </c>
      <c r="W715" s="5" t="e">
        <f t="shared" si="134"/>
        <v>#DIV/0!</v>
      </c>
      <c r="X715" s="5" t="e">
        <f t="shared" si="134"/>
        <v>#DIV/0!</v>
      </c>
      <c r="Y715" s="5" t="e">
        <f t="shared" si="130"/>
        <v>#DIV/0!</v>
      </c>
      <c r="Z715" s="5" t="e">
        <f t="shared" si="131"/>
        <v>#DIV/0!</v>
      </c>
      <c r="AA715" s="5" t="e">
        <f t="shared" si="131"/>
        <v>#DIV/0!</v>
      </c>
      <c r="AM715" s="6"/>
      <c r="AN715" s="6"/>
    </row>
    <row r="716" spans="2:40" s="5" customFormat="1" ht="20.100000000000001" hidden="1" customHeight="1">
      <c r="B716" s="23" t="s">
        <v>32</v>
      </c>
      <c r="C716" s="24">
        <f>3.14/180*C715</f>
        <v>0</v>
      </c>
      <c r="D716" s="24">
        <v>94</v>
      </c>
      <c r="E716" s="25"/>
      <c r="F716" s="25"/>
      <c r="G716" s="25"/>
      <c r="H716" s="25"/>
      <c r="I716" s="25"/>
      <c r="J716" s="25"/>
      <c r="K716" s="25">
        <f>(3.14/180)*K715</f>
        <v>1.639777777777778</v>
      </c>
      <c r="L716" s="14"/>
      <c r="M716" s="14" t="e">
        <f t="shared" si="132"/>
        <v>#DIV/0!</v>
      </c>
      <c r="N716" s="49"/>
      <c r="O716" s="238" t="e">
        <f t="shared" si="133"/>
        <v>#DIV/0!</v>
      </c>
      <c r="P716" s="5" t="e">
        <f t="shared" si="135"/>
        <v>#DIV/0!</v>
      </c>
      <c r="Q716" s="5" t="e">
        <f t="shared" si="135"/>
        <v>#DIV/0!</v>
      </c>
      <c r="R716" s="5" t="e">
        <f t="shared" si="135"/>
        <v>#DIV/0!</v>
      </c>
      <c r="S716" s="5" t="e">
        <f t="shared" si="135"/>
        <v>#DIV/0!</v>
      </c>
      <c r="T716" s="5" t="e">
        <f t="shared" si="135"/>
        <v>#DIV/0!</v>
      </c>
      <c r="U716" s="5" t="e">
        <f t="shared" si="135"/>
        <v>#DIV/0!</v>
      </c>
      <c r="V716" s="5" t="e">
        <f t="shared" si="134"/>
        <v>#DIV/0!</v>
      </c>
      <c r="W716" s="5" t="e">
        <f t="shared" si="134"/>
        <v>#DIV/0!</v>
      </c>
      <c r="X716" s="5" t="e">
        <f t="shared" si="134"/>
        <v>#DIV/0!</v>
      </c>
      <c r="Y716" s="5" t="e">
        <f t="shared" si="130"/>
        <v>#DIV/0!</v>
      </c>
      <c r="Z716" s="5" t="e">
        <f t="shared" si="131"/>
        <v>#DIV/0!</v>
      </c>
      <c r="AA716" s="5" t="e">
        <f t="shared" si="131"/>
        <v>#DIV/0!</v>
      </c>
      <c r="AM716" s="6"/>
      <c r="AN716" s="6"/>
    </row>
    <row r="717" spans="2:40" s="5" customFormat="1" ht="20.100000000000001" hidden="1" customHeight="1">
      <c r="B717" s="22" t="str">
        <f>+$B$13</f>
        <v xml:space="preserve"> Β' ΠΛΑΝΗΤΗΣ</v>
      </c>
      <c r="C717" s="15">
        <f>+$C$13</f>
        <v>0</v>
      </c>
      <c r="D717" s="13">
        <f>+D712+1</f>
        <v>94</v>
      </c>
      <c r="E717" s="15">
        <f>+(H717+I717)/2</f>
        <v>0</v>
      </c>
      <c r="F717" s="15">
        <f>+SQRT(E717*E717-G717*G717)</f>
        <v>0</v>
      </c>
      <c r="G717" s="15">
        <f>+(-H717+I717)/2</f>
        <v>0</v>
      </c>
      <c r="H717" s="15">
        <f>+$J$42</f>
        <v>0</v>
      </c>
      <c r="I717" s="15">
        <f>+$J$41</f>
        <v>0</v>
      </c>
      <c r="J717" s="15">
        <f>+$D$24</f>
        <v>0</v>
      </c>
      <c r="K717" s="15">
        <f>+ABS( C717-D717)</f>
        <v>94</v>
      </c>
      <c r="L717" s="15" t="e">
        <f>+F717*F717/E717/( 1- J717*COS(K718))</f>
        <v>#DIV/0!</v>
      </c>
      <c r="M717" s="14" t="e">
        <f t="shared" si="132"/>
        <v>#DIV/0!</v>
      </c>
      <c r="N717" s="49"/>
      <c r="O717" s="238">
        <f t="shared" si="133"/>
        <v>0</v>
      </c>
      <c r="P717" s="5" t="e">
        <f t="shared" si="135"/>
        <v>#DIV/0!</v>
      </c>
      <c r="Q717" s="5" t="e">
        <f t="shared" si="135"/>
        <v>#DIV/0!</v>
      </c>
      <c r="R717" s="5" t="e">
        <f t="shared" si="135"/>
        <v>#DIV/0!</v>
      </c>
      <c r="S717" s="5" t="e">
        <f t="shared" si="135"/>
        <v>#DIV/0!</v>
      </c>
      <c r="T717" s="5" t="e">
        <f t="shared" si="135"/>
        <v>#DIV/0!</v>
      </c>
      <c r="U717" s="5" t="e">
        <f t="shared" si="135"/>
        <v>#DIV/0!</v>
      </c>
      <c r="V717" s="5" t="e">
        <f t="shared" si="134"/>
        <v>#DIV/0!</v>
      </c>
      <c r="W717" s="5" t="e">
        <f t="shared" si="134"/>
        <v>#DIV/0!</v>
      </c>
      <c r="X717" s="5" t="e">
        <f t="shared" si="134"/>
        <v>#DIV/0!</v>
      </c>
      <c r="Y717" s="5" t="e">
        <f t="shared" si="130"/>
        <v>#DIV/0!</v>
      </c>
      <c r="Z717" s="5" t="e">
        <f t="shared" si="131"/>
        <v>#DIV/0!</v>
      </c>
      <c r="AA717" s="5" t="e">
        <f t="shared" si="131"/>
        <v>#DIV/0!</v>
      </c>
      <c r="AM717" s="6"/>
      <c r="AN717" s="6"/>
    </row>
    <row r="718" spans="2:40" s="5" customFormat="1" ht="20.100000000000001" hidden="1" customHeight="1">
      <c r="B718" s="26"/>
      <c r="C718" s="27">
        <f>3.14/180*C717</f>
        <v>0</v>
      </c>
      <c r="D718" s="27">
        <f>3.14/180*D717</f>
        <v>1.639777777777778</v>
      </c>
      <c r="E718" s="28"/>
      <c r="F718" s="28"/>
      <c r="G718" s="28"/>
      <c r="H718" s="28"/>
      <c r="I718" s="28"/>
      <c r="J718" s="28"/>
      <c r="K718" s="28">
        <f>(3.14/180)*K717</f>
        <v>1.639777777777778</v>
      </c>
      <c r="L718" s="14"/>
      <c r="M718" s="14" t="e">
        <f t="shared" si="132"/>
        <v>#DIV/0!</v>
      </c>
      <c r="N718" s="49"/>
      <c r="O718" s="238"/>
      <c r="P718" s="5" t="e">
        <f t="shared" si="135"/>
        <v>#DIV/0!</v>
      </c>
      <c r="Q718" s="5" t="e">
        <f t="shared" si="135"/>
        <v>#DIV/0!</v>
      </c>
      <c r="R718" s="5" t="e">
        <f t="shared" si="135"/>
        <v>#DIV/0!</v>
      </c>
      <c r="S718" s="5" t="e">
        <f t="shared" si="135"/>
        <v>#DIV/0!</v>
      </c>
      <c r="T718" s="5" t="e">
        <f t="shared" si="135"/>
        <v>#DIV/0!</v>
      </c>
      <c r="U718" s="5" t="e">
        <f t="shared" si="135"/>
        <v>#DIV/0!</v>
      </c>
      <c r="V718" s="5" t="e">
        <f t="shared" si="134"/>
        <v>#DIV/0!</v>
      </c>
      <c r="W718" s="5" t="e">
        <f t="shared" si="134"/>
        <v>#DIV/0!</v>
      </c>
      <c r="X718" s="5" t="e">
        <f t="shared" si="134"/>
        <v>#DIV/0!</v>
      </c>
      <c r="Y718" s="5" t="e">
        <f t="shared" si="130"/>
        <v>#DIV/0!</v>
      </c>
      <c r="Z718" s="5" t="e">
        <f t="shared" si="131"/>
        <v>#DIV/0!</v>
      </c>
      <c r="AA718" s="5" t="e">
        <f t="shared" si="131"/>
        <v>#DIV/0!</v>
      </c>
      <c r="AM718" s="6"/>
      <c r="AN718" s="6"/>
    </row>
    <row r="719" spans="2:40" s="5" customFormat="1" ht="20.100000000000001" hidden="1" customHeight="1">
      <c r="B719" s="15"/>
      <c r="C719" s="13"/>
      <c r="D719" s="13"/>
      <c r="E719" s="13"/>
      <c r="F719" s="13"/>
      <c r="G719" s="13"/>
      <c r="H719" s="13"/>
      <c r="I719" s="13"/>
      <c r="J719" s="13"/>
      <c r="K719" s="15"/>
      <c r="L719" s="14"/>
      <c r="M719" s="14" t="e">
        <f t="shared" si="132"/>
        <v>#DIV/0!</v>
      </c>
      <c r="N719" s="49"/>
      <c r="O719" s="238"/>
      <c r="P719" s="5" t="e">
        <f t="shared" si="135"/>
        <v>#DIV/0!</v>
      </c>
      <c r="Q719" s="5" t="e">
        <f t="shared" si="135"/>
        <v>#DIV/0!</v>
      </c>
      <c r="R719" s="5" t="e">
        <f t="shared" si="135"/>
        <v>#DIV/0!</v>
      </c>
      <c r="S719" s="5" t="e">
        <f t="shared" si="135"/>
        <v>#DIV/0!</v>
      </c>
      <c r="T719" s="5" t="e">
        <f t="shared" si="135"/>
        <v>#DIV/0!</v>
      </c>
      <c r="U719" s="5" t="e">
        <f t="shared" si="135"/>
        <v>#DIV/0!</v>
      </c>
      <c r="V719" s="5" t="e">
        <f t="shared" si="134"/>
        <v>#DIV/0!</v>
      </c>
      <c r="W719" s="5" t="e">
        <f t="shared" si="134"/>
        <v>#DIV/0!</v>
      </c>
      <c r="X719" s="5" t="e">
        <f t="shared" si="134"/>
        <v>#DIV/0!</v>
      </c>
      <c r="Y719" s="5" t="e">
        <f t="shared" si="130"/>
        <v>#DIV/0!</v>
      </c>
      <c r="Z719" s="5" t="e">
        <f t="shared" si="131"/>
        <v>#DIV/0!</v>
      </c>
      <c r="AA719" s="5" t="e">
        <f t="shared" si="131"/>
        <v>#DIV/0!</v>
      </c>
      <c r="AM719" s="6"/>
      <c r="AN719" s="6"/>
    </row>
    <row r="720" spans="2:40" s="5" customFormat="1" ht="20.100000000000001" hidden="1" customHeight="1">
      <c r="B720" s="22" t="str">
        <f>+$B$11</f>
        <v xml:space="preserve"> Α' ΠΛΑΝΗΤΗΣ</v>
      </c>
      <c r="C720" s="15">
        <f>+$C$11</f>
        <v>0</v>
      </c>
      <c r="D720" s="13">
        <f>+D715+1</f>
        <v>95</v>
      </c>
      <c r="E720" s="15">
        <f>+(H720+I720)/2</f>
        <v>0</v>
      </c>
      <c r="F720" s="15">
        <f>+SQRT(E720*E720-G720*G720)</f>
        <v>0</v>
      </c>
      <c r="G720" s="15">
        <f>+(-H720+I720)/2</f>
        <v>0</v>
      </c>
      <c r="H720" s="15">
        <f>+$J$40</f>
        <v>0</v>
      </c>
      <c r="I720" s="15">
        <f>+$J$39</f>
        <v>0</v>
      </c>
      <c r="J720" s="15">
        <f>+$D$22</f>
        <v>0</v>
      </c>
      <c r="K720" s="15">
        <f>+ABS( C720-D720)</f>
        <v>95</v>
      </c>
      <c r="L720" s="15" t="e">
        <f>(+F720*F720/E720)/( 1- J720*COS(K721))</f>
        <v>#DIV/0!</v>
      </c>
      <c r="M720" s="14" t="e">
        <f t="shared" si="132"/>
        <v>#DIV/0!</v>
      </c>
      <c r="N720" s="49"/>
      <c r="O720" s="238">
        <f t="shared" si="133"/>
        <v>0</v>
      </c>
      <c r="P720" s="5" t="e">
        <f t="shared" si="135"/>
        <v>#DIV/0!</v>
      </c>
      <c r="Q720" s="5" t="e">
        <f t="shared" si="135"/>
        <v>#DIV/0!</v>
      </c>
      <c r="R720" s="5" t="e">
        <f t="shared" si="135"/>
        <v>#DIV/0!</v>
      </c>
      <c r="S720" s="5" t="e">
        <f t="shared" si="135"/>
        <v>#DIV/0!</v>
      </c>
      <c r="T720" s="5" t="e">
        <f t="shared" si="135"/>
        <v>#DIV/0!</v>
      </c>
      <c r="U720" s="5" t="e">
        <f t="shared" si="135"/>
        <v>#DIV/0!</v>
      </c>
      <c r="V720" s="5" t="e">
        <f t="shared" si="134"/>
        <v>#DIV/0!</v>
      </c>
      <c r="W720" s="5" t="e">
        <f t="shared" si="134"/>
        <v>#DIV/0!</v>
      </c>
      <c r="X720" s="5" t="e">
        <f t="shared" si="134"/>
        <v>#DIV/0!</v>
      </c>
      <c r="Y720" s="5" t="e">
        <f t="shared" si="130"/>
        <v>#DIV/0!</v>
      </c>
      <c r="Z720" s="5" t="e">
        <f t="shared" si="131"/>
        <v>#DIV/0!</v>
      </c>
      <c r="AA720" s="5" t="e">
        <f t="shared" si="131"/>
        <v>#DIV/0!</v>
      </c>
      <c r="AM720" s="6"/>
      <c r="AN720" s="6"/>
    </row>
    <row r="721" spans="2:40" s="5" customFormat="1" ht="20.100000000000001" hidden="1" customHeight="1">
      <c r="B721" s="23" t="s">
        <v>32</v>
      </c>
      <c r="C721" s="24">
        <f>3.14/180*C720</f>
        <v>0</v>
      </c>
      <c r="D721" s="24">
        <v>95</v>
      </c>
      <c r="E721" s="25"/>
      <c r="F721" s="25"/>
      <c r="G721" s="25"/>
      <c r="H721" s="25"/>
      <c r="I721" s="25"/>
      <c r="J721" s="25"/>
      <c r="K721" s="25">
        <f>(3.14/180)*K720</f>
        <v>1.6572222222222224</v>
      </c>
      <c r="L721" s="14"/>
      <c r="M721" s="14" t="e">
        <f t="shared" si="132"/>
        <v>#DIV/0!</v>
      </c>
      <c r="N721" s="49"/>
      <c r="O721" s="238" t="e">
        <f t="shared" si="133"/>
        <v>#DIV/0!</v>
      </c>
      <c r="P721" s="5" t="e">
        <f t="shared" si="135"/>
        <v>#DIV/0!</v>
      </c>
      <c r="Q721" s="5" t="e">
        <f t="shared" si="135"/>
        <v>#DIV/0!</v>
      </c>
      <c r="R721" s="5" t="e">
        <f t="shared" si="135"/>
        <v>#DIV/0!</v>
      </c>
      <c r="S721" s="5" t="e">
        <f t="shared" si="135"/>
        <v>#DIV/0!</v>
      </c>
      <c r="T721" s="5" t="e">
        <f t="shared" si="135"/>
        <v>#DIV/0!</v>
      </c>
      <c r="U721" s="5" t="e">
        <f t="shared" si="135"/>
        <v>#DIV/0!</v>
      </c>
      <c r="V721" s="5" t="e">
        <f t="shared" si="134"/>
        <v>#DIV/0!</v>
      </c>
      <c r="W721" s="5" t="e">
        <f t="shared" si="134"/>
        <v>#DIV/0!</v>
      </c>
      <c r="X721" s="5" t="e">
        <f t="shared" si="134"/>
        <v>#DIV/0!</v>
      </c>
      <c r="Y721" s="5" t="e">
        <f t="shared" si="130"/>
        <v>#DIV/0!</v>
      </c>
      <c r="Z721" s="5" t="e">
        <f t="shared" si="131"/>
        <v>#DIV/0!</v>
      </c>
      <c r="AA721" s="5" t="e">
        <f t="shared" si="131"/>
        <v>#DIV/0!</v>
      </c>
      <c r="AM721" s="6"/>
      <c r="AN721" s="6"/>
    </row>
    <row r="722" spans="2:40" s="5" customFormat="1" ht="20.100000000000001" hidden="1" customHeight="1">
      <c r="B722" s="22" t="str">
        <f>+$B$13</f>
        <v xml:space="preserve"> Β' ΠΛΑΝΗΤΗΣ</v>
      </c>
      <c r="C722" s="15">
        <f>+$C$13</f>
        <v>0</v>
      </c>
      <c r="D722" s="13">
        <f>+D717+1</f>
        <v>95</v>
      </c>
      <c r="E722" s="15">
        <f>+(H722+I722)/2</f>
        <v>0</v>
      </c>
      <c r="F722" s="15">
        <f>+SQRT(E722*E722-G722*G722)</f>
        <v>0</v>
      </c>
      <c r="G722" s="15">
        <f>+(-H722+I722)/2</f>
        <v>0</v>
      </c>
      <c r="H722" s="15">
        <f>+$J$42</f>
        <v>0</v>
      </c>
      <c r="I722" s="15">
        <f>+$J$41</f>
        <v>0</v>
      </c>
      <c r="J722" s="15">
        <f>+$D$24</f>
        <v>0</v>
      </c>
      <c r="K722" s="15">
        <f>+ABS( C722-D722)</f>
        <v>95</v>
      </c>
      <c r="L722" s="15" t="e">
        <f>+F722*F722/E722/( 1- J722*COS(K723))</f>
        <v>#DIV/0!</v>
      </c>
      <c r="M722" s="14" t="e">
        <f t="shared" si="132"/>
        <v>#DIV/0!</v>
      </c>
      <c r="N722" s="49"/>
      <c r="O722" s="238">
        <f t="shared" si="133"/>
        <v>0</v>
      </c>
      <c r="P722" s="5" t="e">
        <f t="shared" si="135"/>
        <v>#DIV/0!</v>
      </c>
      <c r="Q722" s="5" t="e">
        <f t="shared" si="135"/>
        <v>#DIV/0!</v>
      </c>
      <c r="R722" s="5" t="e">
        <f t="shared" si="135"/>
        <v>#DIV/0!</v>
      </c>
      <c r="S722" s="5" t="e">
        <f t="shared" si="135"/>
        <v>#DIV/0!</v>
      </c>
      <c r="T722" s="5" t="e">
        <f t="shared" si="135"/>
        <v>#DIV/0!</v>
      </c>
      <c r="U722" s="5" t="e">
        <f t="shared" si="135"/>
        <v>#DIV/0!</v>
      </c>
      <c r="V722" s="5" t="e">
        <f t="shared" si="134"/>
        <v>#DIV/0!</v>
      </c>
      <c r="W722" s="5" t="e">
        <f t="shared" si="134"/>
        <v>#DIV/0!</v>
      </c>
      <c r="X722" s="5" t="e">
        <f t="shared" si="134"/>
        <v>#DIV/0!</v>
      </c>
      <c r="Y722" s="5" t="e">
        <f t="shared" si="130"/>
        <v>#DIV/0!</v>
      </c>
      <c r="Z722" s="5" t="e">
        <f t="shared" si="131"/>
        <v>#DIV/0!</v>
      </c>
      <c r="AA722" s="5" t="e">
        <f t="shared" si="131"/>
        <v>#DIV/0!</v>
      </c>
      <c r="AM722" s="6"/>
      <c r="AN722" s="6"/>
    </row>
    <row r="723" spans="2:40" s="5" customFormat="1" ht="20.100000000000001" hidden="1" customHeight="1">
      <c r="B723" s="26"/>
      <c r="C723" s="27">
        <f>3.14/180*C722</f>
        <v>0</v>
      </c>
      <c r="D723" s="27">
        <f>3.14/180*D722</f>
        <v>1.6572222222222224</v>
      </c>
      <c r="E723" s="28"/>
      <c r="F723" s="28"/>
      <c r="G723" s="28"/>
      <c r="H723" s="28"/>
      <c r="I723" s="28"/>
      <c r="J723" s="28"/>
      <c r="K723" s="28">
        <f>(3.14/180)*K722</f>
        <v>1.6572222222222224</v>
      </c>
      <c r="L723" s="14"/>
      <c r="M723" s="14" t="e">
        <f t="shared" si="132"/>
        <v>#DIV/0!</v>
      </c>
      <c r="N723" s="49"/>
      <c r="O723" s="238"/>
      <c r="P723" s="5" t="e">
        <f t="shared" si="135"/>
        <v>#DIV/0!</v>
      </c>
      <c r="Q723" s="5" t="e">
        <f t="shared" si="135"/>
        <v>#DIV/0!</v>
      </c>
      <c r="R723" s="5" t="e">
        <f t="shared" si="135"/>
        <v>#DIV/0!</v>
      </c>
      <c r="S723" s="5" t="e">
        <f t="shared" si="135"/>
        <v>#DIV/0!</v>
      </c>
      <c r="T723" s="5" t="e">
        <f t="shared" si="135"/>
        <v>#DIV/0!</v>
      </c>
      <c r="U723" s="5" t="e">
        <f t="shared" si="135"/>
        <v>#DIV/0!</v>
      </c>
      <c r="V723" s="5" t="e">
        <f t="shared" si="134"/>
        <v>#DIV/0!</v>
      </c>
      <c r="W723" s="5" t="e">
        <f t="shared" si="134"/>
        <v>#DIV/0!</v>
      </c>
      <c r="X723" s="5" t="e">
        <f t="shared" si="134"/>
        <v>#DIV/0!</v>
      </c>
      <c r="Y723" s="5" t="e">
        <f t="shared" si="130"/>
        <v>#DIV/0!</v>
      </c>
      <c r="Z723" s="5" t="e">
        <f t="shared" si="131"/>
        <v>#DIV/0!</v>
      </c>
      <c r="AA723" s="5" t="e">
        <f t="shared" si="131"/>
        <v>#DIV/0!</v>
      </c>
      <c r="AM723" s="6"/>
      <c r="AN723" s="6"/>
    </row>
    <row r="724" spans="2:40" s="5" customFormat="1" ht="20.100000000000001" hidden="1" customHeight="1">
      <c r="B724" s="15"/>
      <c r="C724" s="13"/>
      <c r="D724" s="13"/>
      <c r="E724" s="13"/>
      <c r="F724" s="13"/>
      <c r="G724" s="13"/>
      <c r="H724" s="13"/>
      <c r="I724" s="13"/>
      <c r="J724" s="13"/>
      <c r="K724" s="15"/>
      <c r="L724" s="14"/>
      <c r="M724" s="14" t="e">
        <f t="shared" si="132"/>
        <v>#DIV/0!</v>
      </c>
      <c r="N724" s="49"/>
      <c r="O724" s="238"/>
      <c r="P724" s="5" t="e">
        <f t="shared" si="135"/>
        <v>#DIV/0!</v>
      </c>
      <c r="Q724" s="5" t="e">
        <f t="shared" si="135"/>
        <v>#DIV/0!</v>
      </c>
      <c r="R724" s="5" t="e">
        <f t="shared" si="135"/>
        <v>#DIV/0!</v>
      </c>
      <c r="S724" s="5" t="e">
        <f t="shared" si="135"/>
        <v>#DIV/0!</v>
      </c>
      <c r="T724" s="5" t="e">
        <f t="shared" si="135"/>
        <v>#DIV/0!</v>
      </c>
      <c r="U724" s="5" t="e">
        <f t="shared" si="135"/>
        <v>#DIV/0!</v>
      </c>
      <c r="V724" s="5" t="e">
        <f t="shared" si="134"/>
        <v>#DIV/0!</v>
      </c>
      <c r="W724" s="5" t="e">
        <f t="shared" si="134"/>
        <v>#DIV/0!</v>
      </c>
      <c r="X724" s="5" t="e">
        <f t="shared" si="134"/>
        <v>#DIV/0!</v>
      </c>
      <c r="Y724" s="5" t="e">
        <f t="shared" si="130"/>
        <v>#DIV/0!</v>
      </c>
      <c r="Z724" s="5" t="e">
        <f t="shared" si="131"/>
        <v>#DIV/0!</v>
      </c>
      <c r="AA724" s="5" t="e">
        <f t="shared" si="131"/>
        <v>#DIV/0!</v>
      </c>
      <c r="AM724" s="6"/>
      <c r="AN724" s="6"/>
    </row>
    <row r="725" spans="2:40" s="5" customFormat="1" ht="20.100000000000001" hidden="1" customHeight="1">
      <c r="B725" s="22" t="str">
        <f>+$B$11</f>
        <v xml:space="preserve"> Α' ΠΛΑΝΗΤΗΣ</v>
      </c>
      <c r="C725" s="15">
        <f>+$C$11</f>
        <v>0</v>
      </c>
      <c r="D725" s="13">
        <f>+D720+1</f>
        <v>96</v>
      </c>
      <c r="E725" s="15">
        <f>+(H725+I725)/2</f>
        <v>0</v>
      </c>
      <c r="F725" s="15">
        <f>+SQRT(E725*E725-G725*G725)</f>
        <v>0</v>
      </c>
      <c r="G725" s="15">
        <f>+(-H725+I725)/2</f>
        <v>0</v>
      </c>
      <c r="H725" s="15">
        <f>+$J$40</f>
        <v>0</v>
      </c>
      <c r="I725" s="15">
        <f>+$J$39</f>
        <v>0</v>
      </c>
      <c r="J725" s="15">
        <f>+$D$22</f>
        <v>0</v>
      </c>
      <c r="K725" s="15">
        <f>+ABS( C725-D725)</f>
        <v>96</v>
      </c>
      <c r="L725" s="15" t="e">
        <f>(+F725*F725/E725)/( 1- J725*COS(K726))</f>
        <v>#DIV/0!</v>
      </c>
      <c r="M725" s="14" t="e">
        <f t="shared" si="132"/>
        <v>#DIV/0!</v>
      </c>
      <c r="N725" s="49"/>
      <c r="O725" s="238">
        <f t="shared" si="133"/>
        <v>0</v>
      </c>
      <c r="P725" s="5" t="e">
        <f t="shared" si="135"/>
        <v>#DIV/0!</v>
      </c>
      <c r="Q725" s="5" t="e">
        <f t="shared" si="135"/>
        <v>#DIV/0!</v>
      </c>
      <c r="R725" s="5" t="e">
        <f t="shared" si="135"/>
        <v>#DIV/0!</v>
      </c>
      <c r="S725" s="5" t="e">
        <f t="shared" si="135"/>
        <v>#DIV/0!</v>
      </c>
      <c r="T725" s="5" t="e">
        <f t="shared" si="135"/>
        <v>#DIV/0!</v>
      </c>
      <c r="U725" s="5" t="e">
        <f t="shared" si="135"/>
        <v>#DIV/0!</v>
      </c>
      <c r="V725" s="5" t="e">
        <f t="shared" si="134"/>
        <v>#DIV/0!</v>
      </c>
      <c r="W725" s="5" t="e">
        <f t="shared" si="134"/>
        <v>#DIV/0!</v>
      </c>
      <c r="X725" s="5" t="e">
        <f t="shared" si="134"/>
        <v>#DIV/0!</v>
      </c>
      <c r="Y725" s="5" t="e">
        <f t="shared" si="130"/>
        <v>#DIV/0!</v>
      </c>
      <c r="Z725" s="5" t="e">
        <f t="shared" si="131"/>
        <v>#DIV/0!</v>
      </c>
      <c r="AA725" s="5" t="e">
        <f t="shared" si="131"/>
        <v>#DIV/0!</v>
      </c>
      <c r="AM725" s="6"/>
      <c r="AN725" s="6"/>
    </row>
    <row r="726" spans="2:40" s="5" customFormat="1" ht="20.100000000000001" hidden="1" customHeight="1">
      <c r="B726" s="23" t="s">
        <v>32</v>
      </c>
      <c r="C726" s="24">
        <f>3.14/180*C725</f>
        <v>0</v>
      </c>
      <c r="D726" s="24">
        <v>96</v>
      </c>
      <c r="E726" s="25"/>
      <c r="F726" s="25"/>
      <c r="G726" s="25"/>
      <c r="H726" s="25"/>
      <c r="I726" s="25"/>
      <c r="J726" s="25"/>
      <c r="K726" s="25">
        <f>(3.14/180)*K725</f>
        <v>1.674666666666667</v>
      </c>
      <c r="L726" s="14"/>
      <c r="M726" s="14" t="e">
        <f t="shared" si="132"/>
        <v>#DIV/0!</v>
      </c>
      <c r="N726" s="49"/>
      <c r="O726" s="238" t="e">
        <f t="shared" si="133"/>
        <v>#DIV/0!</v>
      </c>
      <c r="P726" s="5" t="e">
        <f t="shared" si="135"/>
        <v>#DIV/0!</v>
      </c>
      <c r="Q726" s="5" t="e">
        <f t="shared" si="135"/>
        <v>#DIV/0!</v>
      </c>
      <c r="R726" s="5" t="e">
        <f t="shared" si="135"/>
        <v>#DIV/0!</v>
      </c>
      <c r="S726" s="5" t="e">
        <f t="shared" si="135"/>
        <v>#DIV/0!</v>
      </c>
      <c r="T726" s="5" t="e">
        <f t="shared" si="135"/>
        <v>#DIV/0!</v>
      </c>
      <c r="U726" s="5" t="e">
        <f t="shared" si="135"/>
        <v>#DIV/0!</v>
      </c>
      <c r="V726" s="5" t="e">
        <f t="shared" si="134"/>
        <v>#DIV/0!</v>
      </c>
      <c r="W726" s="5" t="e">
        <f t="shared" si="134"/>
        <v>#DIV/0!</v>
      </c>
      <c r="X726" s="5" t="e">
        <f t="shared" si="134"/>
        <v>#DIV/0!</v>
      </c>
      <c r="Y726" s="5" t="e">
        <f t="shared" si="130"/>
        <v>#DIV/0!</v>
      </c>
      <c r="Z726" s="5" t="e">
        <f t="shared" si="131"/>
        <v>#DIV/0!</v>
      </c>
      <c r="AA726" s="5" t="e">
        <f t="shared" si="131"/>
        <v>#DIV/0!</v>
      </c>
      <c r="AM726" s="6"/>
      <c r="AN726" s="6"/>
    </row>
    <row r="727" spans="2:40" s="5" customFormat="1" ht="20.100000000000001" hidden="1" customHeight="1">
      <c r="B727" s="22" t="str">
        <f>+$B$13</f>
        <v xml:space="preserve"> Β' ΠΛΑΝΗΤΗΣ</v>
      </c>
      <c r="C727" s="15">
        <f>+$C$13</f>
        <v>0</v>
      </c>
      <c r="D727" s="13">
        <f>+D722+1</f>
        <v>96</v>
      </c>
      <c r="E727" s="15">
        <f>+(H727+I727)/2</f>
        <v>0</v>
      </c>
      <c r="F727" s="15">
        <f>+SQRT(E727*E727-G727*G727)</f>
        <v>0</v>
      </c>
      <c r="G727" s="15">
        <f>+(-H727+I727)/2</f>
        <v>0</v>
      </c>
      <c r="H727" s="15">
        <f>+$J$42</f>
        <v>0</v>
      </c>
      <c r="I727" s="15">
        <f>+$J$41</f>
        <v>0</v>
      </c>
      <c r="J727" s="15">
        <f>+$D$24</f>
        <v>0</v>
      </c>
      <c r="K727" s="15">
        <f>+ABS( C727-D727)</f>
        <v>96</v>
      </c>
      <c r="L727" s="15" t="e">
        <f>+F727*F727/E727/( 1- J727*COS(K728))</f>
        <v>#DIV/0!</v>
      </c>
      <c r="M727" s="14" t="e">
        <f t="shared" si="132"/>
        <v>#DIV/0!</v>
      </c>
      <c r="N727" s="49"/>
      <c r="O727" s="238">
        <f t="shared" si="133"/>
        <v>0</v>
      </c>
      <c r="P727" s="5" t="e">
        <f t="shared" si="135"/>
        <v>#DIV/0!</v>
      </c>
      <c r="Q727" s="5" t="e">
        <f t="shared" si="135"/>
        <v>#DIV/0!</v>
      </c>
      <c r="R727" s="5" t="e">
        <f t="shared" si="135"/>
        <v>#DIV/0!</v>
      </c>
      <c r="S727" s="5" t="e">
        <f t="shared" si="135"/>
        <v>#DIV/0!</v>
      </c>
      <c r="T727" s="5" t="e">
        <f t="shared" si="135"/>
        <v>#DIV/0!</v>
      </c>
      <c r="U727" s="5" t="e">
        <f t="shared" si="135"/>
        <v>#DIV/0!</v>
      </c>
      <c r="V727" s="5" t="e">
        <f t="shared" si="134"/>
        <v>#DIV/0!</v>
      </c>
      <c r="W727" s="5" t="e">
        <f t="shared" si="134"/>
        <v>#DIV/0!</v>
      </c>
      <c r="X727" s="5" t="e">
        <f t="shared" si="134"/>
        <v>#DIV/0!</v>
      </c>
      <c r="Y727" s="5" t="e">
        <f t="shared" si="130"/>
        <v>#DIV/0!</v>
      </c>
      <c r="Z727" s="5" t="e">
        <f t="shared" si="131"/>
        <v>#DIV/0!</v>
      </c>
      <c r="AA727" s="5" t="e">
        <f t="shared" si="131"/>
        <v>#DIV/0!</v>
      </c>
      <c r="AM727" s="6"/>
      <c r="AN727" s="6"/>
    </row>
    <row r="728" spans="2:40" s="5" customFormat="1" ht="20.100000000000001" hidden="1" customHeight="1">
      <c r="B728" s="26"/>
      <c r="C728" s="27">
        <f>3.14/180*C727</f>
        <v>0</v>
      </c>
      <c r="D728" s="27">
        <f>3.14/180*D727</f>
        <v>1.674666666666667</v>
      </c>
      <c r="E728" s="28"/>
      <c r="F728" s="28"/>
      <c r="G728" s="28"/>
      <c r="H728" s="28"/>
      <c r="I728" s="28"/>
      <c r="J728" s="28"/>
      <c r="K728" s="28">
        <f>(3.14/180)*K727</f>
        <v>1.674666666666667</v>
      </c>
      <c r="L728" s="14"/>
      <c r="M728" s="14" t="e">
        <f t="shared" si="132"/>
        <v>#DIV/0!</v>
      </c>
      <c r="N728" s="49"/>
      <c r="O728" s="238"/>
      <c r="P728" s="5" t="e">
        <f t="shared" si="135"/>
        <v>#DIV/0!</v>
      </c>
      <c r="Q728" s="5" t="e">
        <f t="shared" si="135"/>
        <v>#DIV/0!</v>
      </c>
      <c r="R728" s="5" t="e">
        <f t="shared" si="135"/>
        <v>#DIV/0!</v>
      </c>
      <c r="S728" s="5" t="e">
        <f t="shared" si="135"/>
        <v>#DIV/0!</v>
      </c>
      <c r="T728" s="5" t="e">
        <f t="shared" si="135"/>
        <v>#DIV/0!</v>
      </c>
      <c r="U728" s="5" t="e">
        <f t="shared" si="135"/>
        <v>#DIV/0!</v>
      </c>
      <c r="V728" s="5" t="e">
        <f t="shared" si="134"/>
        <v>#DIV/0!</v>
      </c>
      <c r="W728" s="5" t="e">
        <f t="shared" si="134"/>
        <v>#DIV/0!</v>
      </c>
      <c r="X728" s="5" t="e">
        <f t="shared" si="134"/>
        <v>#DIV/0!</v>
      </c>
      <c r="Y728" s="5" t="e">
        <f t="shared" si="130"/>
        <v>#DIV/0!</v>
      </c>
      <c r="Z728" s="5" t="e">
        <f t="shared" si="131"/>
        <v>#DIV/0!</v>
      </c>
      <c r="AA728" s="5" t="e">
        <f t="shared" si="131"/>
        <v>#DIV/0!</v>
      </c>
      <c r="AM728" s="6"/>
      <c r="AN728" s="6"/>
    </row>
    <row r="729" spans="2:40" s="5" customFormat="1" ht="20.100000000000001" hidden="1" customHeight="1">
      <c r="B729" s="15"/>
      <c r="C729" s="13"/>
      <c r="D729" s="13"/>
      <c r="E729" s="13"/>
      <c r="F729" s="13"/>
      <c r="G729" s="13"/>
      <c r="H729" s="13"/>
      <c r="I729" s="13"/>
      <c r="J729" s="13"/>
      <c r="K729" s="15"/>
      <c r="L729" s="14"/>
      <c r="M729" s="14" t="e">
        <f t="shared" si="132"/>
        <v>#DIV/0!</v>
      </c>
      <c r="N729" s="49"/>
      <c r="O729" s="238"/>
      <c r="P729" s="5" t="e">
        <f t="shared" si="135"/>
        <v>#DIV/0!</v>
      </c>
      <c r="Q729" s="5" t="e">
        <f t="shared" si="135"/>
        <v>#DIV/0!</v>
      </c>
      <c r="R729" s="5" t="e">
        <f t="shared" si="135"/>
        <v>#DIV/0!</v>
      </c>
      <c r="S729" s="5" t="e">
        <f t="shared" si="135"/>
        <v>#DIV/0!</v>
      </c>
      <c r="T729" s="5" t="e">
        <f t="shared" si="135"/>
        <v>#DIV/0!</v>
      </c>
      <c r="U729" s="5" t="e">
        <f t="shared" si="135"/>
        <v>#DIV/0!</v>
      </c>
      <c r="V729" s="5" t="e">
        <f t="shared" si="134"/>
        <v>#DIV/0!</v>
      </c>
      <c r="W729" s="5" t="e">
        <f t="shared" si="134"/>
        <v>#DIV/0!</v>
      </c>
      <c r="X729" s="5" t="e">
        <f t="shared" si="134"/>
        <v>#DIV/0!</v>
      </c>
      <c r="Y729" s="5" t="e">
        <f t="shared" si="130"/>
        <v>#DIV/0!</v>
      </c>
      <c r="Z729" s="5" t="e">
        <f t="shared" si="131"/>
        <v>#DIV/0!</v>
      </c>
      <c r="AA729" s="5" t="e">
        <f t="shared" si="131"/>
        <v>#DIV/0!</v>
      </c>
      <c r="AM729" s="6"/>
      <c r="AN729" s="6"/>
    </row>
    <row r="730" spans="2:40" s="5" customFormat="1" ht="20.100000000000001" hidden="1" customHeight="1">
      <c r="B730" s="22" t="str">
        <f>+$B$11</f>
        <v xml:space="preserve"> Α' ΠΛΑΝΗΤΗΣ</v>
      </c>
      <c r="C730" s="15">
        <f>+$C$11</f>
        <v>0</v>
      </c>
      <c r="D730" s="13">
        <f>+D725+1</f>
        <v>97</v>
      </c>
      <c r="E730" s="15">
        <f>+(H730+I730)/2</f>
        <v>0</v>
      </c>
      <c r="F730" s="15">
        <f>+SQRT(E730*E730-G730*G730)</f>
        <v>0</v>
      </c>
      <c r="G730" s="15">
        <f>+(-H730+I730)/2</f>
        <v>0</v>
      </c>
      <c r="H730" s="15">
        <f>+$J$40</f>
        <v>0</v>
      </c>
      <c r="I730" s="15">
        <f>+$J$39</f>
        <v>0</v>
      </c>
      <c r="J730" s="15">
        <f>+$D$22</f>
        <v>0</v>
      </c>
      <c r="K730" s="15">
        <f>+ABS( C730-D730)</f>
        <v>97</v>
      </c>
      <c r="L730" s="15" t="e">
        <f>(+F730*F730/E730)/( 1- J730*COS(K731))</f>
        <v>#DIV/0!</v>
      </c>
      <c r="M730" s="14" t="e">
        <f t="shared" si="132"/>
        <v>#DIV/0!</v>
      </c>
      <c r="N730" s="49"/>
      <c r="O730" s="238">
        <f t="shared" si="133"/>
        <v>0</v>
      </c>
      <c r="P730" s="5" t="e">
        <f t="shared" si="135"/>
        <v>#DIV/0!</v>
      </c>
      <c r="Q730" s="5" t="e">
        <f t="shared" si="135"/>
        <v>#DIV/0!</v>
      </c>
      <c r="R730" s="5" t="e">
        <f t="shared" si="135"/>
        <v>#DIV/0!</v>
      </c>
      <c r="S730" s="5" t="e">
        <f t="shared" si="135"/>
        <v>#DIV/0!</v>
      </c>
      <c r="T730" s="5" t="e">
        <f t="shared" si="135"/>
        <v>#DIV/0!</v>
      </c>
      <c r="U730" s="5" t="e">
        <f t="shared" si="135"/>
        <v>#DIV/0!</v>
      </c>
      <c r="V730" s="5" t="e">
        <f t="shared" si="134"/>
        <v>#DIV/0!</v>
      </c>
      <c r="W730" s="5" t="e">
        <f t="shared" si="134"/>
        <v>#DIV/0!</v>
      </c>
      <c r="X730" s="5" t="e">
        <f t="shared" si="134"/>
        <v>#DIV/0!</v>
      </c>
      <c r="Y730" s="5" t="e">
        <f t="shared" si="130"/>
        <v>#DIV/0!</v>
      </c>
      <c r="Z730" s="5" t="e">
        <f t="shared" si="131"/>
        <v>#DIV/0!</v>
      </c>
      <c r="AA730" s="5" t="e">
        <f t="shared" si="131"/>
        <v>#DIV/0!</v>
      </c>
      <c r="AM730" s="6"/>
      <c r="AN730" s="6"/>
    </row>
    <row r="731" spans="2:40" s="5" customFormat="1" ht="20.100000000000001" hidden="1" customHeight="1">
      <c r="B731" s="23" t="s">
        <v>32</v>
      </c>
      <c r="C731" s="24">
        <f>3.14/180*C730</f>
        <v>0</v>
      </c>
      <c r="D731" s="24">
        <v>97</v>
      </c>
      <c r="E731" s="25"/>
      <c r="F731" s="25"/>
      <c r="G731" s="25"/>
      <c r="H731" s="25"/>
      <c r="I731" s="25"/>
      <c r="J731" s="25"/>
      <c r="K731" s="25">
        <f>(3.14/180)*K730</f>
        <v>1.6921111111111113</v>
      </c>
      <c r="L731" s="14"/>
      <c r="M731" s="14" t="e">
        <f t="shared" si="132"/>
        <v>#DIV/0!</v>
      </c>
      <c r="N731" s="49"/>
      <c r="O731" s="238" t="e">
        <f t="shared" si="133"/>
        <v>#DIV/0!</v>
      </c>
      <c r="P731" s="5" t="e">
        <f t="shared" si="135"/>
        <v>#DIV/0!</v>
      </c>
      <c r="Q731" s="5" t="e">
        <f t="shared" si="135"/>
        <v>#DIV/0!</v>
      </c>
      <c r="R731" s="5" t="e">
        <f t="shared" si="135"/>
        <v>#DIV/0!</v>
      </c>
      <c r="S731" s="5" t="e">
        <f t="shared" si="135"/>
        <v>#DIV/0!</v>
      </c>
      <c r="T731" s="5" t="e">
        <f t="shared" si="135"/>
        <v>#DIV/0!</v>
      </c>
      <c r="U731" s="5" t="e">
        <f t="shared" si="135"/>
        <v>#DIV/0!</v>
      </c>
      <c r="V731" s="5" t="e">
        <f t="shared" si="134"/>
        <v>#DIV/0!</v>
      </c>
      <c r="W731" s="5" t="e">
        <f t="shared" si="134"/>
        <v>#DIV/0!</v>
      </c>
      <c r="X731" s="5" t="e">
        <f t="shared" si="134"/>
        <v>#DIV/0!</v>
      </c>
      <c r="Y731" s="5" t="e">
        <f t="shared" si="130"/>
        <v>#DIV/0!</v>
      </c>
      <c r="Z731" s="5" t="e">
        <f t="shared" si="131"/>
        <v>#DIV/0!</v>
      </c>
      <c r="AA731" s="5" t="e">
        <f t="shared" si="131"/>
        <v>#DIV/0!</v>
      </c>
      <c r="AM731" s="6"/>
      <c r="AN731" s="6"/>
    </row>
    <row r="732" spans="2:40" s="5" customFormat="1" ht="20.100000000000001" hidden="1" customHeight="1">
      <c r="B732" s="22" t="str">
        <f>+$B$13</f>
        <v xml:space="preserve"> Β' ΠΛΑΝΗΤΗΣ</v>
      </c>
      <c r="C732" s="15">
        <f>+$C$13</f>
        <v>0</v>
      </c>
      <c r="D732" s="13">
        <f>+D727+1</f>
        <v>97</v>
      </c>
      <c r="E732" s="15">
        <f>+(H732+I732)/2</f>
        <v>0</v>
      </c>
      <c r="F732" s="15">
        <f>+SQRT(E732*E732-G732*G732)</f>
        <v>0</v>
      </c>
      <c r="G732" s="15">
        <f>+(-H732+I732)/2</f>
        <v>0</v>
      </c>
      <c r="H732" s="15">
        <f>+$J$42</f>
        <v>0</v>
      </c>
      <c r="I732" s="15">
        <f>+$J$41</f>
        <v>0</v>
      </c>
      <c r="J732" s="15">
        <f>+$D$24</f>
        <v>0</v>
      </c>
      <c r="K732" s="15">
        <f>+ABS( C732-D732)</f>
        <v>97</v>
      </c>
      <c r="L732" s="15" t="e">
        <f>+F732*F732/E732/( 1- J732*COS(K733))</f>
        <v>#DIV/0!</v>
      </c>
      <c r="M732" s="14" t="e">
        <f t="shared" si="132"/>
        <v>#DIV/0!</v>
      </c>
      <c r="N732" s="49"/>
      <c r="O732" s="238">
        <f t="shared" si="133"/>
        <v>0</v>
      </c>
      <c r="P732" s="5" t="e">
        <f t="shared" si="135"/>
        <v>#DIV/0!</v>
      </c>
      <c r="Q732" s="5" t="e">
        <f t="shared" si="135"/>
        <v>#DIV/0!</v>
      </c>
      <c r="R732" s="5" t="e">
        <f t="shared" si="135"/>
        <v>#DIV/0!</v>
      </c>
      <c r="S732" s="5" t="e">
        <f t="shared" si="135"/>
        <v>#DIV/0!</v>
      </c>
      <c r="T732" s="5" t="e">
        <f t="shared" si="135"/>
        <v>#DIV/0!</v>
      </c>
      <c r="U732" s="5" t="e">
        <f t="shared" si="135"/>
        <v>#DIV/0!</v>
      </c>
      <c r="V732" s="5" t="e">
        <f t="shared" si="134"/>
        <v>#DIV/0!</v>
      </c>
      <c r="W732" s="5" t="e">
        <f t="shared" si="134"/>
        <v>#DIV/0!</v>
      </c>
      <c r="X732" s="5" t="e">
        <f t="shared" si="134"/>
        <v>#DIV/0!</v>
      </c>
      <c r="Y732" s="5" t="e">
        <f t="shared" si="130"/>
        <v>#DIV/0!</v>
      </c>
      <c r="Z732" s="5" t="e">
        <f t="shared" si="131"/>
        <v>#DIV/0!</v>
      </c>
      <c r="AA732" s="5" t="e">
        <f t="shared" si="131"/>
        <v>#DIV/0!</v>
      </c>
      <c r="AM732" s="6"/>
      <c r="AN732" s="6"/>
    </row>
    <row r="733" spans="2:40" s="5" customFormat="1" ht="20.100000000000001" hidden="1" customHeight="1">
      <c r="B733" s="26"/>
      <c r="C733" s="27">
        <f>3.14/180*C732</f>
        <v>0</v>
      </c>
      <c r="D733" s="27">
        <f>3.14/180*D732</f>
        <v>1.6921111111111113</v>
      </c>
      <c r="E733" s="28"/>
      <c r="F733" s="28"/>
      <c r="G733" s="28"/>
      <c r="H733" s="28"/>
      <c r="I733" s="28"/>
      <c r="J733" s="28"/>
      <c r="K733" s="28">
        <f>(3.14/180)*K732</f>
        <v>1.6921111111111113</v>
      </c>
      <c r="L733" s="14"/>
      <c r="M733" s="14" t="e">
        <f t="shared" si="132"/>
        <v>#DIV/0!</v>
      </c>
      <c r="N733" s="49"/>
      <c r="O733" s="238"/>
      <c r="P733" s="5" t="e">
        <f t="shared" si="135"/>
        <v>#DIV/0!</v>
      </c>
      <c r="Q733" s="5" t="e">
        <f t="shared" si="135"/>
        <v>#DIV/0!</v>
      </c>
      <c r="R733" s="5" t="e">
        <f t="shared" si="135"/>
        <v>#DIV/0!</v>
      </c>
      <c r="S733" s="5" t="e">
        <f t="shared" si="135"/>
        <v>#DIV/0!</v>
      </c>
      <c r="T733" s="5" t="e">
        <f t="shared" si="135"/>
        <v>#DIV/0!</v>
      </c>
      <c r="U733" s="5" t="e">
        <f t="shared" si="135"/>
        <v>#DIV/0!</v>
      </c>
      <c r="V733" s="5" t="e">
        <f t="shared" si="134"/>
        <v>#DIV/0!</v>
      </c>
      <c r="W733" s="5" t="e">
        <f t="shared" si="134"/>
        <v>#DIV/0!</v>
      </c>
      <c r="X733" s="5" t="e">
        <f t="shared" si="134"/>
        <v>#DIV/0!</v>
      </c>
      <c r="Y733" s="5" t="e">
        <f t="shared" si="130"/>
        <v>#DIV/0!</v>
      </c>
      <c r="Z733" s="5" t="e">
        <f t="shared" si="131"/>
        <v>#DIV/0!</v>
      </c>
      <c r="AA733" s="5" t="e">
        <f t="shared" si="131"/>
        <v>#DIV/0!</v>
      </c>
      <c r="AM733" s="6"/>
      <c r="AN733" s="6"/>
    </row>
    <row r="734" spans="2:40" s="5" customFormat="1" ht="20.100000000000001" hidden="1" customHeight="1">
      <c r="B734" s="15"/>
      <c r="C734" s="13"/>
      <c r="D734" s="13"/>
      <c r="E734" s="13"/>
      <c r="F734" s="13"/>
      <c r="G734" s="13"/>
      <c r="H734" s="13"/>
      <c r="I734" s="13"/>
      <c r="J734" s="13"/>
      <c r="K734" s="15"/>
      <c r="L734" s="14"/>
      <c r="M734" s="14" t="e">
        <f t="shared" si="132"/>
        <v>#DIV/0!</v>
      </c>
      <c r="N734" s="49"/>
      <c r="O734" s="238"/>
      <c r="P734" s="5" t="e">
        <f t="shared" si="135"/>
        <v>#DIV/0!</v>
      </c>
      <c r="Q734" s="5" t="e">
        <f t="shared" si="135"/>
        <v>#DIV/0!</v>
      </c>
      <c r="R734" s="5" t="e">
        <f t="shared" si="135"/>
        <v>#DIV/0!</v>
      </c>
      <c r="S734" s="5" t="e">
        <f t="shared" si="135"/>
        <v>#DIV/0!</v>
      </c>
      <c r="T734" s="5" t="e">
        <f t="shared" si="135"/>
        <v>#DIV/0!</v>
      </c>
      <c r="U734" s="5" t="e">
        <f t="shared" si="135"/>
        <v>#DIV/0!</v>
      </c>
      <c r="V734" s="5" t="e">
        <f t="shared" si="134"/>
        <v>#DIV/0!</v>
      </c>
      <c r="W734" s="5" t="e">
        <f t="shared" si="134"/>
        <v>#DIV/0!</v>
      </c>
      <c r="X734" s="5" t="e">
        <f t="shared" si="134"/>
        <v>#DIV/0!</v>
      </c>
      <c r="Y734" s="5" t="e">
        <f t="shared" si="130"/>
        <v>#DIV/0!</v>
      </c>
      <c r="Z734" s="5" t="e">
        <f t="shared" si="131"/>
        <v>#DIV/0!</v>
      </c>
      <c r="AA734" s="5" t="e">
        <f t="shared" si="131"/>
        <v>#DIV/0!</v>
      </c>
      <c r="AM734" s="6"/>
      <c r="AN734" s="6"/>
    </row>
    <row r="735" spans="2:40" s="5" customFormat="1" ht="20.100000000000001" hidden="1" customHeight="1">
      <c r="B735" s="22" t="str">
        <f>+$B$11</f>
        <v xml:space="preserve"> Α' ΠΛΑΝΗΤΗΣ</v>
      </c>
      <c r="C735" s="15">
        <f>+$C$11</f>
        <v>0</v>
      </c>
      <c r="D735" s="13">
        <f>+D730+1</f>
        <v>98</v>
      </c>
      <c r="E735" s="15">
        <f>+(H735+I735)/2</f>
        <v>0</v>
      </c>
      <c r="F735" s="15">
        <f>+SQRT(E735*E735-G735*G735)</f>
        <v>0</v>
      </c>
      <c r="G735" s="15">
        <f>+(-H735+I735)/2</f>
        <v>0</v>
      </c>
      <c r="H735" s="15">
        <f>+$J$40</f>
        <v>0</v>
      </c>
      <c r="I735" s="15">
        <f>+$J$39</f>
        <v>0</v>
      </c>
      <c r="J735" s="15">
        <f>+$D$22</f>
        <v>0</v>
      </c>
      <c r="K735" s="15">
        <f>+ABS( C735-D735)</f>
        <v>98</v>
      </c>
      <c r="L735" s="15" t="e">
        <f>(+F735*F735/E735)/( 1- J735*COS(K736))</f>
        <v>#DIV/0!</v>
      </c>
      <c r="M735" s="14" t="e">
        <f t="shared" si="132"/>
        <v>#DIV/0!</v>
      </c>
      <c r="N735" s="49"/>
      <c r="O735" s="238">
        <f t="shared" si="133"/>
        <v>0</v>
      </c>
      <c r="P735" s="5" t="e">
        <f t="shared" si="135"/>
        <v>#DIV/0!</v>
      </c>
      <c r="Q735" s="5" t="e">
        <f t="shared" si="135"/>
        <v>#DIV/0!</v>
      </c>
      <c r="R735" s="5" t="e">
        <f t="shared" si="135"/>
        <v>#DIV/0!</v>
      </c>
      <c r="S735" s="5" t="e">
        <f t="shared" si="135"/>
        <v>#DIV/0!</v>
      </c>
      <c r="T735" s="5" t="e">
        <f t="shared" si="135"/>
        <v>#DIV/0!</v>
      </c>
      <c r="U735" s="5" t="e">
        <f t="shared" si="135"/>
        <v>#DIV/0!</v>
      </c>
      <c r="V735" s="5" t="e">
        <f t="shared" si="134"/>
        <v>#DIV/0!</v>
      </c>
      <c r="W735" s="5" t="e">
        <f t="shared" si="134"/>
        <v>#DIV/0!</v>
      </c>
      <c r="X735" s="5" t="e">
        <f t="shared" si="134"/>
        <v>#DIV/0!</v>
      </c>
      <c r="Y735" s="5" t="e">
        <f t="shared" si="130"/>
        <v>#DIV/0!</v>
      </c>
      <c r="Z735" s="5" t="e">
        <f t="shared" si="131"/>
        <v>#DIV/0!</v>
      </c>
      <c r="AA735" s="5" t="e">
        <f t="shared" si="131"/>
        <v>#DIV/0!</v>
      </c>
      <c r="AM735" s="6"/>
      <c r="AN735" s="6"/>
    </row>
    <row r="736" spans="2:40" s="5" customFormat="1" ht="20.100000000000001" hidden="1" customHeight="1">
      <c r="B736" s="23" t="s">
        <v>32</v>
      </c>
      <c r="C736" s="24">
        <f>3.14/180*C735</f>
        <v>0</v>
      </c>
      <c r="D736" s="24">
        <v>98</v>
      </c>
      <c r="E736" s="25"/>
      <c r="F736" s="25"/>
      <c r="G736" s="25"/>
      <c r="H736" s="25"/>
      <c r="I736" s="25"/>
      <c r="J736" s="25"/>
      <c r="K736" s="25">
        <f>(3.14/180)*K735</f>
        <v>1.7095555555555557</v>
      </c>
      <c r="L736" s="14"/>
      <c r="M736" s="14" t="e">
        <f t="shared" si="132"/>
        <v>#DIV/0!</v>
      </c>
      <c r="N736" s="49"/>
      <c r="O736" s="238" t="e">
        <f t="shared" si="133"/>
        <v>#DIV/0!</v>
      </c>
      <c r="P736" s="5" t="e">
        <f t="shared" si="135"/>
        <v>#DIV/0!</v>
      </c>
      <c r="Q736" s="5" t="e">
        <f t="shared" si="135"/>
        <v>#DIV/0!</v>
      </c>
      <c r="R736" s="5" t="e">
        <f t="shared" si="135"/>
        <v>#DIV/0!</v>
      </c>
      <c r="S736" s="5" t="e">
        <f t="shared" si="135"/>
        <v>#DIV/0!</v>
      </c>
      <c r="T736" s="5" t="e">
        <f t="shared" si="135"/>
        <v>#DIV/0!</v>
      </c>
      <c r="U736" s="5" t="e">
        <f t="shared" si="135"/>
        <v>#DIV/0!</v>
      </c>
      <c r="V736" s="5" t="e">
        <f t="shared" si="134"/>
        <v>#DIV/0!</v>
      </c>
      <c r="W736" s="5" t="e">
        <f t="shared" si="134"/>
        <v>#DIV/0!</v>
      </c>
      <c r="X736" s="5" t="e">
        <f t="shared" si="134"/>
        <v>#DIV/0!</v>
      </c>
      <c r="Y736" s="5" t="e">
        <f t="shared" si="130"/>
        <v>#DIV/0!</v>
      </c>
      <c r="Z736" s="5" t="e">
        <f t="shared" si="131"/>
        <v>#DIV/0!</v>
      </c>
      <c r="AA736" s="5" t="e">
        <f t="shared" si="131"/>
        <v>#DIV/0!</v>
      </c>
      <c r="AM736" s="6"/>
      <c r="AN736" s="6"/>
    </row>
    <row r="737" spans="2:40" s="5" customFormat="1" ht="20.100000000000001" hidden="1" customHeight="1">
      <c r="B737" s="22" t="str">
        <f>+$B$13</f>
        <v xml:space="preserve"> Β' ΠΛΑΝΗΤΗΣ</v>
      </c>
      <c r="C737" s="15">
        <f>+$C$13</f>
        <v>0</v>
      </c>
      <c r="D737" s="13">
        <f>+D732+1</f>
        <v>98</v>
      </c>
      <c r="E737" s="15">
        <f>+(H737+I737)/2</f>
        <v>0</v>
      </c>
      <c r="F737" s="15">
        <f>+SQRT(E737*E737-G737*G737)</f>
        <v>0</v>
      </c>
      <c r="G737" s="15">
        <f>+(-H737+I737)/2</f>
        <v>0</v>
      </c>
      <c r="H737" s="15">
        <f>+$J$42</f>
        <v>0</v>
      </c>
      <c r="I737" s="15">
        <f>+$J$41</f>
        <v>0</v>
      </c>
      <c r="J737" s="15">
        <f>+$D$24</f>
        <v>0</v>
      </c>
      <c r="K737" s="15">
        <f>+ABS( C737-D737)</f>
        <v>98</v>
      </c>
      <c r="L737" s="15" t="e">
        <f>+F737*F737/E737/( 1- J737*COS(K738))</f>
        <v>#DIV/0!</v>
      </c>
      <c r="M737" s="14" t="e">
        <f t="shared" si="132"/>
        <v>#DIV/0!</v>
      </c>
      <c r="N737" s="49"/>
      <c r="O737" s="238">
        <f t="shared" si="133"/>
        <v>0</v>
      </c>
      <c r="P737" s="5" t="e">
        <f t="shared" si="135"/>
        <v>#DIV/0!</v>
      </c>
      <c r="Q737" s="5" t="e">
        <f t="shared" si="135"/>
        <v>#DIV/0!</v>
      </c>
      <c r="R737" s="5" t="e">
        <f t="shared" si="135"/>
        <v>#DIV/0!</v>
      </c>
      <c r="S737" s="5" t="e">
        <f t="shared" si="135"/>
        <v>#DIV/0!</v>
      </c>
      <c r="T737" s="5" t="e">
        <f t="shared" si="135"/>
        <v>#DIV/0!</v>
      </c>
      <c r="U737" s="5" t="e">
        <f t="shared" si="135"/>
        <v>#DIV/0!</v>
      </c>
      <c r="V737" s="5" t="e">
        <f t="shared" si="134"/>
        <v>#DIV/0!</v>
      </c>
      <c r="W737" s="5" t="e">
        <f t="shared" si="134"/>
        <v>#DIV/0!</v>
      </c>
      <c r="X737" s="5" t="e">
        <f t="shared" si="134"/>
        <v>#DIV/0!</v>
      </c>
      <c r="Y737" s="5" t="e">
        <f t="shared" si="130"/>
        <v>#DIV/0!</v>
      </c>
      <c r="Z737" s="5" t="e">
        <f t="shared" si="131"/>
        <v>#DIV/0!</v>
      </c>
      <c r="AA737" s="5" t="e">
        <f t="shared" si="131"/>
        <v>#DIV/0!</v>
      </c>
      <c r="AM737" s="6"/>
      <c r="AN737" s="6"/>
    </row>
    <row r="738" spans="2:40" s="5" customFormat="1" ht="20.100000000000001" hidden="1" customHeight="1">
      <c r="B738" s="26"/>
      <c r="C738" s="27">
        <f>3.14/180*C737</f>
        <v>0</v>
      </c>
      <c r="D738" s="27">
        <f>3.14/180*D737</f>
        <v>1.7095555555555557</v>
      </c>
      <c r="E738" s="28"/>
      <c r="F738" s="28"/>
      <c r="G738" s="28"/>
      <c r="H738" s="28"/>
      <c r="I738" s="28"/>
      <c r="J738" s="28"/>
      <c r="K738" s="28">
        <f>(3.14/180)*K737</f>
        <v>1.7095555555555557</v>
      </c>
      <c r="L738" s="14"/>
      <c r="M738" s="14" t="e">
        <f t="shared" si="132"/>
        <v>#DIV/0!</v>
      </c>
      <c r="N738" s="49"/>
      <c r="O738" s="238"/>
      <c r="P738" s="5" t="e">
        <f t="shared" si="135"/>
        <v>#DIV/0!</v>
      </c>
      <c r="Q738" s="5" t="e">
        <f t="shared" si="135"/>
        <v>#DIV/0!</v>
      </c>
      <c r="R738" s="5" t="e">
        <f t="shared" si="135"/>
        <v>#DIV/0!</v>
      </c>
      <c r="S738" s="5" t="e">
        <f t="shared" si="135"/>
        <v>#DIV/0!</v>
      </c>
      <c r="T738" s="5" t="e">
        <f t="shared" si="135"/>
        <v>#DIV/0!</v>
      </c>
      <c r="U738" s="5" t="e">
        <f t="shared" si="135"/>
        <v>#DIV/0!</v>
      </c>
      <c r="V738" s="5" t="e">
        <f t="shared" si="134"/>
        <v>#DIV/0!</v>
      </c>
      <c r="W738" s="5" t="e">
        <f t="shared" si="134"/>
        <v>#DIV/0!</v>
      </c>
      <c r="X738" s="5" t="e">
        <f t="shared" si="134"/>
        <v>#DIV/0!</v>
      </c>
      <c r="Y738" s="5" t="e">
        <f t="shared" si="130"/>
        <v>#DIV/0!</v>
      </c>
      <c r="Z738" s="5" t="e">
        <f t="shared" si="131"/>
        <v>#DIV/0!</v>
      </c>
      <c r="AA738" s="5" t="e">
        <f t="shared" si="131"/>
        <v>#DIV/0!</v>
      </c>
      <c r="AM738" s="6"/>
      <c r="AN738" s="6"/>
    </row>
    <row r="739" spans="2:40" s="5" customFormat="1" ht="20.100000000000001" hidden="1" customHeight="1">
      <c r="B739" s="15"/>
      <c r="C739" s="13"/>
      <c r="D739" s="13"/>
      <c r="E739" s="13"/>
      <c r="F739" s="13"/>
      <c r="G739" s="13"/>
      <c r="H739" s="13"/>
      <c r="I739" s="13"/>
      <c r="J739" s="13"/>
      <c r="K739" s="15"/>
      <c r="L739" s="14"/>
      <c r="M739" s="14" t="e">
        <f t="shared" si="132"/>
        <v>#DIV/0!</v>
      </c>
      <c r="N739" s="49"/>
      <c r="O739" s="238"/>
      <c r="P739" s="5" t="e">
        <f t="shared" si="135"/>
        <v>#DIV/0!</v>
      </c>
      <c r="Q739" s="5" t="e">
        <f t="shared" si="135"/>
        <v>#DIV/0!</v>
      </c>
      <c r="R739" s="5" t="e">
        <f t="shared" si="135"/>
        <v>#DIV/0!</v>
      </c>
      <c r="S739" s="5" t="e">
        <f t="shared" si="135"/>
        <v>#DIV/0!</v>
      </c>
      <c r="T739" s="5" t="e">
        <f t="shared" si="135"/>
        <v>#DIV/0!</v>
      </c>
      <c r="U739" s="5" t="e">
        <f t="shared" si="135"/>
        <v>#DIV/0!</v>
      </c>
      <c r="V739" s="5" t="e">
        <f t="shared" si="134"/>
        <v>#DIV/0!</v>
      </c>
      <c r="W739" s="5" t="e">
        <f t="shared" si="134"/>
        <v>#DIV/0!</v>
      </c>
      <c r="X739" s="5" t="e">
        <f t="shared" si="134"/>
        <v>#DIV/0!</v>
      </c>
      <c r="Y739" s="5" t="e">
        <f t="shared" si="130"/>
        <v>#DIV/0!</v>
      </c>
      <c r="Z739" s="5" t="e">
        <f t="shared" si="131"/>
        <v>#DIV/0!</v>
      </c>
      <c r="AA739" s="5" t="e">
        <f t="shared" si="131"/>
        <v>#DIV/0!</v>
      </c>
      <c r="AM739" s="6"/>
      <c r="AN739" s="6"/>
    </row>
    <row r="740" spans="2:40" s="5" customFormat="1" ht="20.100000000000001" hidden="1" customHeight="1">
      <c r="B740" s="22" t="str">
        <f>+$B$11</f>
        <v xml:space="preserve"> Α' ΠΛΑΝΗΤΗΣ</v>
      </c>
      <c r="C740" s="15">
        <f>+$C$11</f>
        <v>0</v>
      </c>
      <c r="D740" s="13">
        <f>+D735+1</f>
        <v>99</v>
      </c>
      <c r="E740" s="15">
        <f>+(H740+I740)/2</f>
        <v>0</v>
      </c>
      <c r="F740" s="15">
        <f>+SQRT(E740*E740-G740*G740)</f>
        <v>0</v>
      </c>
      <c r="G740" s="15">
        <f>+(-H740+I740)/2</f>
        <v>0</v>
      </c>
      <c r="H740" s="15">
        <f>+$J$40</f>
        <v>0</v>
      </c>
      <c r="I740" s="15">
        <f>+$J$39</f>
        <v>0</v>
      </c>
      <c r="J740" s="15">
        <f>+$D$22</f>
        <v>0</v>
      </c>
      <c r="K740" s="15">
        <f>+ABS( C740-D740)</f>
        <v>99</v>
      </c>
      <c r="L740" s="15" t="e">
        <f>(+F740*F740/E740)/( 1- J740*COS(K741))</f>
        <v>#DIV/0!</v>
      </c>
      <c r="M740" s="14" t="e">
        <f t="shared" si="132"/>
        <v>#DIV/0!</v>
      </c>
      <c r="N740" s="49"/>
      <c r="O740" s="238">
        <f t="shared" si="133"/>
        <v>0</v>
      </c>
      <c r="P740" s="5" t="e">
        <f t="shared" si="135"/>
        <v>#DIV/0!</v>
      </c>
      <c r="Q740" s="5" t="e">
        <f t="shared" si="135"/>
        <v>#DIV/0!</v>
      </c>
      <c r="R740" s="5" t="e">
        <f t="shared" si="135"/>
        <v>#DIV/0!</v>
      </c>
      <c r="S740" s="5" t="e">
        <f t="shared" si="135"/>
        <v>#DIV/0!</v>
      </c>
      <c r="T740" s="5" t="e">
        <f t="shared" si="135"/>
        <v>#DIV/0!</v>
      </c>
      <c r="U740" s="5" t="e">
        <f t="shared" si="135"/>
        <v>#DIV/0!</v>
      </c>
      <c r="V740" s="5" t="e">
        <f t="shared" si="134"/>
        <v>#DIV/0!</v>
      </c>
      <c r="W740" s="5" t="e">
        <f t="shared" si="134"/>
        <v>#DIV/0!</v>
      </c>
      <c r="X740" s="5" t="e">
        <f t="shared" si="134"/>
        <v>#DIV/0!</v>
      </c>
      <c r="Y740" s="5" t="e">
        <f t="shared" si="130"/>
        <v>#DIV/0!</v>
      </c>
      <c r="Z740" s="5" t="e">
        <f t="shared" si="131"/>
        <v>#DIV/0!</v>
      </c>
      <c r="AA740" s="5" t="e">
        <f t="shared" si="131"/>
        <v>#DIV/0!</v>
      </c>
      <c r="AM740" s="6"/>
      <c r="AN740" s="6"/>
    </row>
    <row r="741" spans="2:40" s="5" customFormat="1" ht="20.100000000000001" hidden="1" customHeight="1">
      <c r="B741" s="23" t="s">
        <v>32</v>
      </c>
      <c r="C741" s="24">
        <f>3.14/180*C740</f>
        <v>0</v>
      </c>
      <c r="D741" s="24">
        <v>99</v>
      </c>
      <c r="E741" s="25"/>
      <c r="F741" s="25"/>
      <c r="G741" s="25"/>
      <c r="H741" s="25"/>
      <c r="I741" s="25"/>
      <c r="J741" s="25"/>
      <c r="K741" s="25">
        <f>(3.14/180)*K740</f>
        <v>1.7270000000000001</v>
      </c>
      <c r="L741" s="14"/>
      <c r="M741" s="14" t="e">
        <f t="shared" si="132"/>
        <v>#DIV/0!</v>
      </c>
      <c r="N741" s="49"/>
      <c r="O741" s="238" t="e">
        <f t="shared" si="133"/>
        <v>#DIV/0!</v>
      </c>
      <c r="P741" s="5" t="e">
        <f t="shared" si="135"/>
        <v>#DIV/0!</v>
      </c>
      <c r="Q741" s="5" t="e">
        <f t="shared" si="135"/>
        <v>#DIV/0!</v>
      </c>
      <c r="R741" s="5" t="e">
        <f t="shared" si="135"/>
        <v>#DIV/0!</v>
      </c>
      <c r="S741" s="5" t="e">
        <f t="shared" si="135"/>
        <v>#DIV/0!</v>
      </c>
      <c r="T741" s="5" t="e">
        <f t="shared" si="135"/>
        <v>#DIV/0!</v>
      </c>
      <c r="U741" s="5" t="e">
        <f t="shared" si="135"/>
        <v>#DIV/0!</v>
      </c>
      <c r="V741" s="5" t="e">
        <f t="shared" si="134"/>
        <v>#DIV/0!</v>
      </c>
      <c r="W741" s="5" t="e">
        <f t="shared" si="134"/>
        <v>#DIV/0!</v>
      </c>
      <c r="X741" s="5" t="e">
        <f t="shared" si="134"/>
        <v>#DIV/0!</v>
      </c>
      <c r="Y741" s="5" t="e">
        <f t="shared" si="130"/>
        <v>#DIV/0!</v>
      </c>
      <c r="Z741" s="5" t="e">
        <f t="shared" si="131"/>
        <v>#DIV/0!</v>
      </c>
      <c r="AA741" s="5" t="e">
        <f t="shared" si="131"/>
        <v>#DIV/0!</v>
      </c>
      <c r="AM741" s="6"/>
      <c r="AN741" s="6"/>
    </row>
    <row r="742" spans="2:40" s="5" customFormat="1" ht="20.100000000000001" hidden="1" customHeight="1">
      <c r="B742" s="22" t="str">
        <f>+$B$13</f>
        <v xml:space="preserve"> Β' ΠΛΑΝΗΤΗΣ</v>
      </c>
      <c r="C742" s="15">
        <f>+$C$13</f>
        <v>0</v>
      </c>
      <c r="D742" s="13">
        <f>+D737+1</f>
        <v>99</v>
      </c>
      <c r="E742" s="15">
        <f>+(H742+I742)/2</f>
        <v>0</v>
      </c>
      <c r="F742" s="15">
        <f>+SQRT(E742*E742-G742*G742)</f>
        <v>0</v>
      </c>
      <c r="G742" s="15">
        <f>+(-H742+I742)/2</f>
        <v>0</v>
      </c>
      <c r="H742" s="15">
        <f>+$J$42</f>
        <v>0</v>
      </c>
      <c r="I742" s="15">
        <f>+$J$41</f>
        <v>0</v>
      </c>
      <c r="J742" s="15">
        <f>+$D$24</f>
        <v>0</v>
      </c>
      <c r="K742" s="15">
        <f>+ABS( C742-D742)</f>
        <v>99</v>
      </c>
      <c r="L742" s="15" t="e">
        <f>+F742*F742/E742/( 1- J742*COS(K743))</f>
        <v>#DIV/0!</v>
      </c>
      <c r="M742" s="14" t="e">
        <f t="shared" si="132"/>
        <v>#DIV/0!</v>
      </c>
      <c r="N742" s="49"/>
      <c r="O742" s="238">
        <f t="shared" si="133"/>
        <v>0</v>
      </c>
      <c r="P742" s="5" t="e">
        <f t="shared" si="135"/>
        <v>#DIV/0!</v>
      </c>
      <c r="Q742" s="5" t="e">
        <f t="shared" si="135"/>
        <v>#DIV/0!</v>
      </c>
      <c r="R742" s="5" t="e">
        <f t="shared" si="135"/>
        <v>#DIV/0!</v>
      </c>
      <c r="S742" s="5" t="e">
        <f t="shared" si="135"/>
        <v>#DIV/0!</v>
      </c>
      <c r="T742" s="5" t="e">
        <f t="shared" si="135"/>
        <v>#DIV/0!</v>
      </c>
      <c r="U742" s="5" t="e">
        <f t="shared" si="135"/>
        <v>#DIV/0!</v>
      </c>
      <c r="V742" s="5" t="e">
        <f t="shared" si="134"/>
        <v>#DIV/0!</v>
      </c>
      <c r="W742" s="5" t="e">
        <f t="shared" si="134"/>
        <v>#DIV/0!</v>
      </c>
      <c r="X742" s="5" t="e">
        <f t="shared" si="134"/>
        <v>#DIV/0!</v>
      </c>
      <c r="Y742" s="5" t="e">
        <f t="shared" si="130"/>
        <v>#DIV/0!</v>
      </c>
      <c r="Z742" s="5" t="e">
        <f t="shared" si="131"/>
        <v>#DIV/0!</v>
      </c>
      <c r="AA742" s="5" t="e">
        <f t="shared" si="131"/>
        <v>#DIV/0!</v>
      </c>
      <c r="AM742" s="6"/>
      <c r="AN742" s="6"/>
    </row>
    <row r="743" spans="2:40" s="5" customFormat="1" ht="20.100000000000001" hidden="1" customHeight="1">
      <c r="B743" s="26"/>
      <c r="C743" s="27">
        <f>3.14/180*C742</f>
        <v>0</v>
      </c>
      <c r="D743" s="27">
        <f>3.14/180*D742</f>
        <v>1.7270000000000001</v>
      </c>
      <c r="E743" s="28"/>
      <c r="F743" s="28"/>
      <c r="G743" s="28"/>
      <c r="H743" s="28"/>
      <c r="I743" s="28"/>
      <c r="J743" s="28"/>
      <c r="K743" s="28">
        <f>(3.14/180)*K742</f>
        <v>1.7270000000000001</v>
      </c>
      <c r="L743" s="14"/>
      <c r="M743" s="14" t="e">
        <f t="shared" si="132"/>
        <v>#DIV/0!</v>
      </c>
      <c r="N743" s="49"/>
      <c r="O743" s="238"/>
      <c r="P743" s="5" t="e">
        <f t="shared" si="135"/>
        <v>#DIV/0!</v>
      </c>
      <c r="Q743" s="5" t="e">
        <f t="shared" si="135"/>
        <v>#DIV/0!</v>
      </c>
      <c r="R743" s="5" t="e">
        <f t="shared" si="135"/>
        <v>#DIV/0!</v>
      </c>
      <c r="S743" s="5" t="e">
        <f t="shared" si="135"/>
        <v>#DIV/0!</v>
      </c>
      <c r="T743" s="5" t="e">
        <f t="shared" si="135"/>
        <v>#DIV/0!</v>
      </c>
      <c r="U743" s="5" t="e">
        <f t="shared" si="135"/>
        <v>#DIV/0!</v>
      </c>
      <c r="V743" s="5" t="e">
        <f t="shared" si="134"/>
        <v>#DIV/0!</v>
      </c>
      <c r="W743" s="5" t="e">
        <f t="shared" si="134"/>
        <v>#DIV/0!</v>
      </c>
      <c r="X743" s="5" t="e">
        <f t="shared" si="134"/>
        <v>#DIV/0!</v>
      </c>
      <c r="Y743" s="5" t="e">
        <f t="shared" si="130"/>
        <v>#DIV/0!</v>
      </c>
      <c r="Z743" s="5" t="e">
        <f t="shared" si="131"/>
        <v>#DIV/0!</v>
      </c>
      <c r="AA743" s="5" t="e">
        <f t="shared" si="131"/>
        <v>#DIV/0!</v>
      </c>
      <c r="AM743" s="6"/>
      <c r="AN743" s="6"/>
    </row>
    <row r="744" spans="2:40" s="5" customFormat="1" ht="20.100000000000001" hidden="1" customHeight="1">
      <c r="B744" s="15"/>
      <c r="C744" s="13"/>
      <c r="D744" s="13"/>
      <c r="E744" s="13"/>
      <c r="F744" s="13"/>
      <c r="G744" s="13"/>
      <c r="H744" s="13"/>
      <c r="I744" s="13"/>
      <c r="J744" s="13"/>
      <c r="K744" s="15"/>
      <c r="L744" s="14"/>
      <c r="M744" s="14" t="e">
        <f t="shared" si="132"/>
        <v>#DIV/0!</v>
      </c>
      <c r="N744" s="49"/>
      <c r="O744" s="238"/>
      <c r="P744" s="5" t="e">
        <f t="shared" si="135"/>
        <v>#DIV/0!</v>
      </c>
      <c r="Q744" s="5" t="e">
        <f t="shared" si="135"/>
        <v>#DIV/0!</v>
      </c>
      <c r="R744" s="5" t="e">
        <f t="shared" si="135"/>
        <v>#DIV/0!</v>
      </c>
      <c r="S744" s="5" t="e">
        <f t="shared" si="135"/>
        <v>#DIV/0!</v>
      </c>
      <c r="T744" s="5" t="e">
        <f t="shared" si="135"/>
        <v>#DIV/0!</v>
      </c>
      <c r="U744" s="5" t="e">
        <f t="shared" si="135"/>
        <v>#DIV/0!</v>
      </c>
      <c r="V744" s="5" t="e">
        <f t="shared" si="134"/>
        <v>#DIV/0!</v>
      </c>
      <c r="W744" s="5" t="e">
        <f t="shared" si="134"/>
        <v>#DIV/0!</v>
      </c>
      <c r="X744" s="5" t="e">
        <f t="shared" si="134"/>
        <v>#DIV/0!</v>
      </c>
      <c r="Y744" s="5" t="e">
        <f t="shared" si="130"/>
        <v>#DIV/0!</v>
      </c>
      <c r="Z744" s="5" t="e">
        <f t="shared" si="131"/>
        <v>#DIV/0!</v>
      </c>
      <c r="AA744" s="5" t="e">
        <f t="shared" si="131"/>
        <v>#DIV/0!</v>
      </c>
      <c r="AM744" s="6"/>
      <c r="AN744" s="6"/>
    </row>
    <row r="745" spans="2:40" s="5" customFormat="1" ht="20.100000000000001" hidden="1" customHeight="1">
      <c r="B745" s="22" t="str">
        <f>+$B$11</f>
        <v xml:space="preserve"> Α' ΠΛΑΝΗΤΗΣ</v>
      </c>
      <c r="C745" s="15">
        <f>+$C$11</f>
        <v>0</v>
      </c>
      <c r="D745" s="13">
        <f>+D740+1</f>
        <v>100</v>
      </c>
      <c r="E745" s="15">
        <f>+(H745+I745)/2</f>
        <v>0</v>
      </c>
      <c r="F745" s="15">
        <f>+SQRT(E745*E745-G745*G745)</f>
        <v>0</v>
      </c>
      <c r="G745" s="15">
        <f>+(-H745+I745)/2</f>
        <v>0</v>
      </c>
      <c r="H745" s="15">
        <f>+$J$40</f>
        <v>0</v>
      </c>
      <c r="I745" s="15">
        <f>+$J$39</f>
        <v>0</v>
      </c>
      <c r="J745" s="15">
        <f>+$D$22</f>
        <v>0</v>
      </c>
      <c r="K745" s="15">
        <f>+ABS( C745-D745)</f>
        <v>100</v>
      </c>
      <c r="L745" s="15" t="e">
        <f>(+F745*F745/E745)/( 1- J745*COS(K746))</f>
        <v>#DIV/0!</v>
      </c>
      <c r="M745" s="14" t="e">
        <f t="shared" si="132"/>
        <v>#DIV/0!</v>
      </c>
      <c r="N745" s="49"/>
      <c r="O745" s="238">
        <f t="shared" si="133"/>
        <v>0</v>
      </c>
      <c r="P745" s="5" t="e">
        <f t="shared" si="135"/>
        <v>#DIV/0!</v>
      </c>
      <c r="Q745" s="5" t="e">
        <f t="shared" si="135"/>
        <v>#DIV/0!</v>
      </c>
      <c r="R745" s="5" t="e">
        <f t="shared" si="135"/>
        <v>#DIV/0!</v>
      </c>
      <c r="S745" s="5" t="e">
        <f t="shared" si="135"/>
        <v>#DIV/0!</v>
      </c>
      <c r="T745" s="5" t="e">
        <f t="shared" si="135"/>
        <v>#DIV/0!</v>
      </c>
      <c r="U745" s="5" t="e">
        <f t="shared" si="135"/>
        <v>#DIV/0!</v>
      </c>
      <c r="V745" s="5" t="e">
        <f t="shared" si="134"/>
        <v>#DIV/0!</v>
      </c>
      <c r="W745" s="5" t="e">
        <f t="shared" si="134"/>
        <v>#DIV/0!</v>
      </c>
      <c r="X745" s="5" t="e">
        <f t="shared" si="134"/>
        <v>#DIV/0!</v>
      </c>
      <c r="Y745" s="5" t="e">
        <f t="shared" si="130"/>
        <v>#DIV/0!</v>
      </c>
      <c r="Z745" s="5" t="e">
        <f t="shared" si="131"/>
        <v>#DIV/0!</v>
      </c>
      <c r="AA745" s="5" t="e">
        <f t="shared" si="131"/>
        <v>#DIV/0!</v>
      </c>
      <c r="AM745" s="6"/>
      <c r="AN745" s="6"/>
    </row>
    <row r="746" spans="2:40" s="5" customFormat="1" ht="20.100000000000001" hidden="1" customHeight="1">
      <c r="B746" s="23" t="s">
        <v>32</v>
      </c>
      <c r="C746" s="24">
        <f>3.14/180*C745</f>
        <v>0</v>
      </c>
      <c r="D746" s="24">
        <v>100</v>
      </c>
      <c r="E746" s="25"/>
      <c r="F746" s="25"/>
      <c r="G746" s="25"/>
      <c r="H746" s="25"/>
      <c r="I746" s="25"/>
      <c r="J746" s="25"/>
      <c r="K746" s="25">
        <f>(3.14/180)*K745</f>
        <v>1.7444444444444447</v>
      </c>
      <c r="L746" s="14"/>
      <c r="M746" s="14" t="e">
        <f t="shared" si="132"/>
        <v>#DIV/0!</v>
      </c>
      <c r="N746" s="49"/>
      <c r="O746" s="238" t="e">
        <f t="shared" si="133"/>
        <v>#DIV/0!</v>
      </c>
      <c r="P746" s="5" t="e">
        <f t="shared" si="135"/>
        <v>#DIV/0!</v>
      </c>
      <c r="Q746" s="5" t="e">
        <f t="shared" si="135"/>
        <v>#DIV/0!</v>
      </c>
      <c r="R746" s="5" t="e">
        <f t="shared" si="135"/>
        <v>#DIV/0!</v>
      </c>
      <c r="S746" s="5" t="e">
        <f t="shared" si="135"/>
        <v>#DIV/0!</v>
      </c>
      <c r="T746" s="5" t="e">
        <f t="shared" si="135"/>
        <v>#DIV/0!</v>
      </c>
      <c r="U746" s="5" t="e">
        <f t="shared" si="135"/>
        <v>#DIV/0!</v>
      </c>
      <c r="V746" s="5" t="e">
        <f t="shared" si="134"/>
        <v>#DIV/0!</v>
      </c>
      <c r="W746" s="5" t="e">
        <f t="shared" si="134"/>
        <v>#DIV/0!</v>
      </c>
      <c r="X746" s="5" t="e">
        <f t="shared" si="134"/>
        <v>#DIV/0!</v>
      </c>
      <c r="Y746" s="5" t="e">
        <f t="shared" si="130"/>
        <v>#DIV/0!</v>
      </c>
      <c r="Z746" s="5" t="e">
        <f t="shared" si="131"/>
        <v>#DIV/0!</v>
      </c>
      <c r="AA746" s="5" t="e">
        <f t="shared" si="131"/>
        <v>#DIV/0!</v>
      </c>
      <c r="AM746" s="6"/>
      <c r="AN746" s="6"/>
    </row>
    <row r="747" spans="2:40" s="5" customFormat="1" ht="20.100000000000001" hidden="1" customHeight="1">
      <c r="B747" s="22" t="str">
        <f>+$B$13</f>
        <v xml:space="preserve"> Β' ΠΛΑΝΗΤΗΣ</v>
      </c>
      <c r="C747" s="15">
        <f>+$C$13</f>
        <v>0</v>
      </c>
      <c r="D747" s="13">
        <f>+D742+1</f>
        <v>100</v>
      </c>
      <c r="E747" s="15">
        <f>+(H747+I747)/2</f>
        <v>0</v>
      </c>
      <c r="F747" s="15">
        <f>+SQRT(E747*E747-G747*G747)</f>
        <v>0</v>
      </c>
      <c r="G747" s="15">
        <f>+(-H747+I747)/2</f>
        <v>0</v>
      </c>
      <c r="H747" s="15">
        <f>+$J$42</f>
        <v>0</v>
      </c>
      <c r="I747" s="15">
        <f>+$J$41</f>
        <v>0</v>
      </c>
      <c r="J747" s="15">
        <f>+$D$24</f>
        <v>0</v>
      </c>
      <c r="K747" s="15">
        <f>+ABS( C747-D747)</f>
        <v>100</v>
      </c>
      <c r="L747" s="15" t="e">
        <f>+F747*F747/E747/( 1- J747*COS(K748))</f>
        <v>#DIV/0!</v>
      </c>
      <c r="M747" s="14" t="e">
        <f t="shared" si="132"/>
        <v>#DIV/0!</v>
      </c>
      <c r="N747" s="49"/>
      <c r="O747" s="238">
        <f t="shared" si="133"/>
        <v>0</v>
      </c>
      <c r="P747" s="5" t="e">
        <f t="shared" si="135"/>
        <v>#DIV/0!</v>
      </c>
      <c r="Q747" s="5" t="e">
        <f t="shared" si="135"/>
        <v>#DIV/0!</v>
      </c>
      <c r="R747" s="5" t="e">
        <f t="shared" si="135"/>
        <v>#DIV/0!</v>
      </c>
      <c r="S747" s="5" t="e">
        <f t="shared" si="135"/>
        <v>#DIV/0!</v>
      </c>
      <c r="T747" s="5" t="e">
        <f t="shared" si="135"/>
        <v>#DIV/0!</v>
      </c>
      <c r="U747" s="5" t="e">
        <f t="shared" si="135"/>
        <v>#DIV/0!</v>
      </c>
      <c r="V747" s="5" t="e">
        <f t="shared" si="134"/>
        <v>#DIV/0!</v>
      </c>
      <c r="W747" s="5" t="e">
        <f t="shared" si="134"/>
        <v>#DIV/0!</v>
      </c>
      <c r="X747" s="5" t="e">
        <f t="shared" si="134"/>
        <v>#DIV/0!</v>
      </c>
      <c r="Y747" s="5" t="e">
        <f t="shared" si="130"/>
        <v>#DIV/0!</v>
      </c>
      <c r="Z747" s="5" t="e">
        <f t="shared" si="131"/>
        <v>#DIV/0!</v>
      </c>
      <c r="AA747" s="5" t="e">
        <f t="shared" si="131"/>
        <v>#DIV/0!</v>
      </c>
      <c r="AM747" s="6"/>
      <c r="AN747" s="6"/>
    </row>
    <row r="748" spans="2:40" s="5" customFormat="1" ht="20.100000000000001" hidden="1" customHeight="1">
      <c r="B748" s="26"/>
      <c r="C748" s="27">
        <f>3.14/180*C747</f>
        <v>0</v>
      </c>
      <c r="D748" s="27">
        <f>3.14/180*D747</f>
        <v>1.7444444444444447</v>
      </c>
      <c r="E748" s="28"/>
      <c r="F748" s="28"/>
      <c r="G748" s="28"/>
      <c r="H748" s="28"/>
      <c r="I748" s="28"/>
      <c r="J748" s="28"/>
      <c r="K748" s="28">
        <f>(3.14/180)*K747</f>
        <v>1.7444444444444447</v>
      </c>
      <c r="L748" s="14"/>
      <c r="M748" s="14" t="e">
        <f t="shared" si="132"/>
        <v>#DIV/0!</v>
      </c>
      <c r="N748" s="49"/>
      <c r="O748" s="238"/>
      <c r="P748" s="5" t="e">
        <f t="shared" si="135"/>
        <v>#DIV/0!</v>
      </c>
      <c r="Q748" s="5" t="e">
        <f t="shared" si="135"/>
        <v>#DIV/0!</v>
      </c>
      <c r="R748" s="5" t="e">
        <f t="shared" si="135"/>
        <v>#DIV/0!</v>
      </c>
      <c r="S748" s="5" t="e">
        <f t="shared" si="135"/>
        <v>#DIV/0!</v>
      </c>
      <c r="T748" s="5" t="e">
        <f t="shared" si="135"/>
        <v>#DIV/0!</v>
      </c>
      <c r="U748" s="5" t="e">
        <f t="shared" si="135"/>
        <v>#DIV/0!</v>
      </c>
      <c r="V748" s="5" t="e">
        <f t="shared" si="134"/>
        <v>#DIV/0!</v>
      </c>
      <c r="W748" s="5" t="e">
        <f t="shared" si="134"/>
        <v>#DIV/0!</v>
      </c>
      <c r="X748" s="5" t="e">
        <f t="shared" si="134"/>
        <v>#DIV/0!</v>
      </c>
      <c r="Y748" s="5" t="e">
        <f t="shared" si="130"/>
        <v>#DIV/0!</v>
      </c>
      <c r="Z748" s="5" t="e">
        <f t="shared" si="131"/>
        <v>#DIV/0!</v>
      </c>
      <c r="AA748" s="5" t="e">
        <f t="shared" si="131"/>
        <v>#DIV/0!</v>
      </c>
      <c r="AM748" s="6"/>
      <c r="AN748" s="6"/>
    </row>
    <row r="749" spans="2:40" s="5" customFormat="1" ht="20.100000000000001" hidden="1" customHeight="1">
      <c r="B749" s="15"/>
      <c r="C749" s="13"/>
      <c r="D749" s="13"/>
      <c r="E749" s="13"/>
      <c r="F749" s="13"/>
      <c r="G749" s="13"/>
      <c r="H749" s="13"/>
      <c r="I749" s="13"/>
      <c r="J749" s="13"/>
      <c r="K749" s="15"/>
      <c r="L749" s="14"/>
      <c r="M749" s="14" t="e">
        <f t="shared" si="132"/>
        <v>#DIV/0!</v>
      </c>
      <c r="N749" s="49"/>
      <c r="O749" s="238"/>
      <c r="P749" s="5" t="e">
        <f t="shared" si="135"/>
        <v>#DIV/0!</v>
      </c>
      <c r="Q749" s="5" t="e">
        <f t="shared" si="135"/>
        <v>#DIV/0!</v>
      </c>
      <c r="R749" s="5" t="e">
        <f t="shared" si="135"/>
        <v>#DIV/0!</v>
      </c>
      <c r="S749" s="5" t="e">
        <f t="shared" si="135"/>
        <v>#DIV/0!</v>
      </c>
      <c r="T749" s="5" t="e">
        <f t="shared" si="135"/>
        <v>#DIV/0!</v>
      </c>
      <c r="U749" s="5" t="e">
        <f t="shared" si="135"/>
        <v>#DIV/0!</v>
      </c>
      <c r="V749" s="5" t="e">
        <f t="shared" si="134"/>
        <v>#DIV/0!</v>
      </c>
      <c r="W749" s="5" t="e">
        <f t="shared" si="134"/>
        <v>#DIV/0!</v>
      </c>
      <c r="X749" s="5" t="e">
        <f t="shared" si="134"/>
        <v>#DIV/0!</v>
      </c>
      <c r="Y749" s="5" t="e">
        <f t="shared" ref="Y749:Y812" si="136">IF(AND(K749=MIN($B749:$M749),K749=MIN($O$176:$O$234)),AK748,0)</f>
        <v>#DIV/0!</v>
      </c>
      <c r="Z749" s="5" t="e">
        <f t="shared" ref="Z749:AA812" si="137">IF(AND(L749=MIN($B749:$M749),L749=MIN($O$176:$O$234)),AL748,0)</f>
        <v>#DIV/0!</v>
      </c>
      <c r="AA749" s="5" t="e">
        <f t="shared" si="137"/>
        <v>#DIV/0!</v>
      </c>
      <c r="AM749" s="6"/>
      <c r="AN749" s="6"/>
    </row>
    <row r="750" spans="2:40" s="5" customFormat="1" ht="20.100000000000001" hidden="1" customHeight="1">
      <c r="B750" s="22" t="str">
        <f>+$B$11</f>
        <v xml:space="preserve"> Α' ΠΛΑΝΗΤΗΣ</v>
      </c>
      <c r="C750" s="15">
        <f>+$C$11</f>
        <v>0</v>
      </c>
      <c r="D750" s="13">
        <f>+D745+1</f>
        <v>101</v>
      </c>
      <c r="E750" s="15">
        <f>+(H750+I750)/2</f>
        <v>0</v>
      </c>
      <c r="F750" s="15">
        <f>+SQRT(E750*E750-G750*G750)</f>
        <v>0</v>
      </c>
      <c r="G750" s="15">
        <f>+(-H750+I750)/2</f>
        <v>0</v>
      </c>
      <c r="H750" s="15">
        <f>+$J$40</f>
        <v>0</v>
      </c>
      <c r="I750" s="15">
        <f>+$J$39</f>
        <v>0</v>
      </c>
      <c r="J750" s="15">
        <f>+$D$22</f>
        <v>0</v>
      </c>
      <c r="K750" s="15">
        <f>+ABS( C750-D750)</f>
        <v>101</v>
      </c>
      <c r="L750" s="15" t="e">
        <f>(+F750*F750/E750)/( 1- J750*COS(K751))</f>
        <v>#DIV/0!</v>
      </c>
      <c r="M750" s="14" t="e">
        <f t="shared" si="132"/>
        <v>#DIV/0!</v>
      </c>
      <c r="N750" s="49"/>
      <c r="O750" s="238">
        <f t="shared" si="133"/>
        <v>0</v>
      </c>
      <c r="P750" s="5" t="e">
        <f t="shared" si="135"/>
        <v>#DIV/0!</v>
      </c>
      <c r="Q750" s="5" t="e">
        <f t="shared" si="135"/>
        <v>#DIV/0!</v>
      </c>
      <c r="R750" s="5" t="e">
        <f t="shared" si="135"/>
        <v>#DIV/0!</v>
      </c>
      <c r="S750" s="5" t="e">
        <f t="shared" si="135"/>
        <v>#DIV/0!</v>
      </c>
      <c r="T750" s="5" t="e">
        <f t="shared" si="135"/>
        <v>#DIV/0!</v>
      </c>
      <c r="U750" s="5" t="e">
        <f t="shared" si="135"/>
        <v>#DIV/0!</v>
      </c>
      <c r="V750" s="5" t="e">
        <f t="shared" si="134"/>
        <v>#DIV/0!</v>
      </c>
      <c r="W750" s="5" t="e">
        <f t="shared" si="134"/>
        <v>#DIV/0!</v>
      </c>
      <c r="X750" s="5" t="e">
        <f t="shared" si="134"/>
        <v>#DIV/0!</v>
      </c>
      <c r="Y750" s="5" t="e">
        <f t="shared" si="136"/>
        <v>#DIV/0!</v>
      </c>
      <c r="Z750" s="5" t="e">
        <f t="shared" si="137"/>
        <v>#DIV/0!</v>
      </c>
      <c r="AA750" s="5" t="e">
        <f t="shared" si="137"/>
        <v>#DIV/0!</v>
      </c>
      <c r="AM750" s="6"/>
      <c r="AN750" s="6"/>
    </row>
    <row r="751" spans="2:40" s="5" customFormat="1" ht="20.100000000000001" hidden="1" customHeight="1">
      <c r="B751" s="23" t="s">
        <v>32</v>
      </c>
      <c r="C751" s="24">
        <f>3.14/180*C750</f>
        <v>0</v>
      </c>
      <c r="D751" s="24">
        <v>101</v>
      </c>
      <c r="E751" s="25"/>
      <c r="F751" s="25"/>
      <c r="G751" s="25"/>
      <c r="H751" s="25"/>
      <c r="I751" s="25"/>
      <c r="J751" s="25"/>
      <c r="K751" s="25">
        <f>(3.14/180)*K750</f>
        <v>1.7618888888888891</v>
      </c>
      <c r="L751" s="14"/>
      <c r="M751" s="14" t="e">
        <f t="shared" si="132"/>
        <v>#DIV/0!</v>
      </c>
      <c r="N751" s="49"/>
      <c r="O751" s="238" t="e">
        <f t="shared" si="133"/>
        <v>#DIV/0!</v>
      </c>
      <c r="P751" s="5" t="e">
        <f t="shared" si="135"/>
        <v>#DIV/0!</v>
      </c>
      <c r="Q751" s="5" t="e">
        <f t="shared" si="135"/>
        <v>#DIV/0!</v>
      </c>
      <c r="R751" s="5" t="e">
        <f t="shared" si="135"/>
        <v>#DIV/0!</v>
      </c>
      <c r="S751" s="5" t="e">
        <f t="shared" si="135"/>
        <v>#DIV/0!</v>
      </c>
      <c r="T751" s="5" t="e">
        <f t="shared" si="135"/>
        <v>#DIV/0!</v>
      </c>
      <c r="U751" s="5" t="e">
        <f t="shared" si="135"/>
        <v>#DIV/0!</v>
      </c>
      <c r="V751" s="5" t="e">
        <f t="shared" si="134"/>
        <v>#DIV/0!</v>
      </c>
      <c r="W751" s="5" t="e">
        <f t="shared" si="134"/>
        <v>#DIV/0!</v>
      </c>
      <c r="X751" s="5" t="e">
        <f t="shared" si="134"/>
        <v>#DIV/0!</v>
      </c>
      <c r="Y751" s="5" t="e">
        <f t="shared" si="136"/>
        <v>#DIV/0!</v>
      </c>
      <c r="Z751" s="5" t="e">
        <f t="shared" si="137"/>
        <v>#DIV/0!</v>
      </c>
      <c r="AA751" s="5" t="e">
        <f t="shared" si="137"/>
        <v>#DIV/0!</v>
      </c>
      <c r="AM751" s="6"/>
      <c r="AN751" s="6"/>
    </row>
    <row r="752" spans="2:40" s="5" customFormat="1" ht="20.100000000000001" hidden="1" customHeight="1">
      <c r="B752" s="22" t="str">
        <f>+$B$13</f>
        <v xml:space="preserve"> Β' ΠΛΑΝΗΤΗΣ</v>
      </c>
      <c r="C752" s="15">
        <f>+$C$13</f>
        <v>0</v>
      </c>
      <c r="D752" s="13">
        <f>+D747+1</f>
        <v>101</v>
      </c>
      <c r="E752" s="15">
        <f>+(H752+I752)/2</f>
        <v>0</v>
      </c>
      <c r="F752" s="15">
        <f>+SQRT(E752*E752-G752*G752)</f>
        <v>0</v>
      </c>
      <c r="G752" s="15">
        <f>+(-H752+I752)/2</f>
        <v>0</v>
      </c>
      <c r="H752" s="15">
        <f>+$J$42</f>
        <v>0</v>
      </c>
      <c r="I752" s="15">
        <f>+$J$41</f>
        <v>0</v>
      </c>
      <c r="J752" s="15">
        <f>+$D$24</f>
        <v>0</v>
      </c>
      <c r="K752" s="15">
        <f>+ABS( C752-D752)</f>
        <v>101</v>
      </c>
      <c r="L752" s="15" t="e">
        <f>+F752*F752/E752/( 1- J752*COS(K753))</f>
        <v>#DIV/0!</v>
      </c>
      <c r="M752" s="14" t="e">
        <f t="shared" si="132"/>
        <v>#DIV/0!</v>
      </c>
      <c r="N752" s="49"/>
      <c r="O752" s="238">
        <f t="shared" si="133"/>
        <v>0</v>
      </c>
      <c r="P752" s="5" t="e">
        <f t="shared" si="135"/>
        <v>#DIV/0!</v>
      </c>
      <c r="Q752" s="5" t="e">
        <f t="shared" si="135"/>
        <v>#DIV/0!</v>
      </c>
      <c r="R752" s="5" t="e">
        <f t="shared" si="135"/>
        <v>#DIV/0!</v>
      </c>
      <c r="S752" s="5" t="e">
        <f t="shared" si="135"/>
        <v>#DIV/0!</v>
      </c>
      <c r="T752" s="5" t="e">
        <f t="shared" si="135"/>
        <v>#DIV/0!</v>
      </c>
      <c r="U752" s="5" t="e">
        <f t="shared" si="135"/>
        <v>#DIV/0!</v>
      </c>
      <c r="V752" s="5" t="e">
        <f t="shared" si="134"/>
        <v>#DIV/0!</v>
      </c>
      <c r="W752" s="5" t="e">
        <f t="shared" si="134"/>
        <v>#DIV/0!</v>
      </c>
      <c r="X752" s="5" t="e">
        <f t="shared" si="134"/>
        <v>#DIV/0!</v>
      </c>
      <c r="Y752" s="5" t="e">
        <f t="shared" si="136"/>
        <v>#DIV/0!</v>
      </c>
      <c r="Z752" s="5" t="e">
        <f t="shared" si="137"/>
        <v>#DIV/0!</v>
      </c>
      <c r="AA752" s="5" t="e">
        <f t="shared" si="137"/>
        <v>#DIV/0!</v>
      </c>
      <c r="AM752" s="6"/>
      <c r="AN752" s="6"/>
    </row>
    <row r="753" spans="2:40" s="5" customFormat="1" ht="20.100000000000001" hidden="1" customHeight="1">
      <c r="B753" s="26"/>
      <c r="C753" s="27">
        <f>3.14/180*C752</f>
        <v>0</v>
      </c>
      <c r="D753" s="27">
        <f>3.14/180*D752</f>
        <v>1.7618888888888891</v>
      </c>
      <c r="E753" s="28"/>
      <c r="F753" s="28"/>
      <c r="G753" s="28"/>
      <c r="H753" s="28"/>
      <c r="I753" s="28"/>
      <c r="J753" s="28"/>
      <c r="K753" s="28">
        <f>(3.14/180)*K752</f>
        <v>1.7618888888888891</v>
      </c>
      <c r="L753" s="14"/>
      <c r="M753" s="14" t="e">
        <f t="shared" si="132"/>
        <v>#DIV/0!</v>
      </c>
      <c r="N753" s="49"/>
      <c r="O753" s="238"/>
      <c r="P753" s="5" t="e">
        <f t="shared" si="135"/>
        <v>#DIV/0!</v>
      </c>
      <c r="Q753" s="5" t="e">
        <f t="shared" si="135"/>
        <v>#DIV/0!</v>
      </c>
      <c r="R753" s="5" t="e">
        <f t="shared" si="135"/>
        <v>#DIV/0!</v>
      </c>
      <c r="S753" s="5" t="e">
        <f t="shared" si="135"/>
        <v>#DIV/0!</v>
      </c>
      <c r="T753" s="5" t="e">
        <f t="shared" si="135"/>
        <v>#DIV/0!</v>
      </c>
      <c r="U753" s="5" t="e">
        <f t="shared" si="135"/>
        <v>#DIV/0!</v>
      </c>
      <c r="V753" s="5" t="e">
        <f t="shared" si="134"/>
        <v>#DIV/0!</v>
      </c>
      <c r="W753" s="5" t="e">
        <f t="shared" si="134"/>
        <v>#DIV/0!</v>
      </c>
      <c r="X753" s="5" t="e">
        <f t="shared" si="134"/>
        <v>#DIV/0!</v>
      </c>
      <c r="Y753" s="5" t="e">
        <f t="shared" si="136"/>
        <v>#DIV/0!</v>
      </c>
      <c r="Z753" s="5" t="e">
        <f t="shared" si="137"/>
        <v>#DIV/0!</v>
      </c>
      <c r="AA753" s="5" t="e">
        <f t="shared" si="137"/>
        <v>#DIV/0!</v>
      </c>
      <c r="AM753" s="6"/>
      <c r="AN753" s="6"/>
    </row>
    <row r="754" spans="2:40" s="5" customFormat="1" ht="20.100000000000001" hidden="1" customHeight="1">
      <c r="B754" s="15"/>
      <c r="C754" s="13"/>
      <c r="D754" s="13"/>
      <c r="E754" s="13"/>
      <c r="F754" s="13"/>
      <c r="G754" s="13"/>
      <c r="H754" s="13"/>
      <c r="I754" s="13"/>
      <c r="J754" s="13"/>
      <c r="K754" s="15"/>
      <c r="L754" s="14"/>
      <c r="M754" s="14" t="e">
        <f t="shared" si="132"/>
        <v>#DIV/0!</v>
      </c>
      <c r="N754" s="49"/>
      <c r="O754" s="238"/>
      <c r="P754" s="5" t="e">
        <f t="shared" si="135"/>
        <v>#DIV/0!</v>
      </c>
      <c r="Q754" s="5" t="e">
        <f t="shared" si="135"/>
        <v>#DIV/0!</v>
      </c>
      <c r="R754" s="5" t="e">
        <f t="shared" si="135"/>
        <v>#DIV/0!</v>
      </c>
      <c r="S754" s="5" t="e">
        <f t="shared" ref="S754:X800" si="138">IF(AND(E754=MIN($B754:$M754),E754=MIN($O$176:$O$234)),AE753,0)</f>
        <v>#DIV/0!</v>
      </c>
      <c r="T754" s="5" t="e">
        <f t="shared" si="138"/>
        <v>#DIV/0!</v>
      </c>
      <c r="U754" s="5" t="e">
        <f t="shared" si="138"/>
        <v>#DIV/0!</v>
      </c>
      <c r="V754" s="5" t="e">
        <f t="shared" si="134"/>
        <v>#DIV/0!</v>
      </c>
      <c r="W754" s="5" t="e">
        <f t="shared" si="134"/>
        <v>#DIV/0!</v>
      </c>
      <c r="X754" s="5" t="e">
        <f t="shared" si="134"/>
        <v>#DIV/0!</v>
      </c>
      <c r="Y754" s="5" t="e">
        <f t="shared" si="136"/>
        <v>#DIV/0!</v>
      </c>
      <c r="Z754" s="5" t="e">
        <f t="shared" si="137"/>
        <v>#DIV/0!</v>
      </c>
      <c r="AA754" s="5" t="e">
        <f t="shared" si="137"/>
        <v>#DIV/0!</v>
      </c>
      <c r="AM754" s="6"/>
      <c r="AN754" s="6"/>
    </row>
    <row r="755" spans="2:40" s="5" customFormat="1" ht="20.100000000000001" hidden="1" customHeight="1">
      <c r="B755" s="22" t="str">
        <f>+$B$11</f>
        <v xml:space="preserve"> Α' ΠΛΑΝΗΤΗΣ</v>
      </c>
      <c r="C755" s="15">
        <f>+$C$11</f>
        <v>0</v>
      </c>
      <c r="D755" s="13">
        <f>+D750+1</f>
        <v>102</v>
      </c>
      <c r="E755" s="15">
        <f>+(H755+I755)/2</f>
        <v>0</v>
      </c>
      <c r="F755" s="15">
        <f>+SQRT(E755*E755-G755*G755)</f>
        <v>0</v>
      </c>
      <c r="G755" s="15">
        <f>+(-H755+I755)/2</f>
        <v>0</v>
      </c>
      <c r="H755" s="15">
        <f>+$J$40</f>
        <v>0</v>
      </c>
      <c r="I755" s="15">
        <f>+$J$39</f>
        <v>0</v>
      </c>
      <c r="J755" s="15">
        <f>+$D$22</f>
        <v>0</v>
      </c>
      <c r="K755" s="15">
        <f>+ABS( C755-D755)</f>
        <v>102</v>
      </c>
      <c r="L755" s="15" t="e">
        <f>(+F755*F755/E755)/( 1- J755*COS(K756))</f>
        <v>#DIV/0!</v>
      </c>
      <c r="M755" s="14" t="e">
        <f t="shared" si="132"/>
        <v>#DIV/0!</v>
      </c>
      <c r="N755" s="49"/>
      <c r="O755" s="238">
        <f t="shared" si="133"/>
        <v>0</v>
      </c>
      <c r="P755" s="5" t="e">
        <f t="shared" ref="P755:X813" si="139">IF(AND(B755=MIN($B755:$M755),B755=MIN($O$176:$O$234)),AB754,0)</f>
        <v>#DIV/0!</v>
      </c>
      <c r="Q755" s="5" t="e">
        <f t="shared" si="139"/>
        <v>#DIV/0!</v>
      </c>
      <c r="R755" s="5" t="e">
        <f t="shared" si="139"/>
        <v>#DIV/0!</v>
      </c>
      <c r="S755" s="5" t="e">
        <f t="shared" si="138"/>
        <v>#DIV/0!</v>
      </c>
      <c r="T755" s="5" t="e">
        <f t="shared" si="138"/>
        <v>#DIV/0!</v>
      </c>
      <c r="U755" s="5" t="e">
        <f t="shared" si="138"/>
        <v>#DIV/0!</v>
      </c>
      <c r="V755" s="5" t="e">
        <f t="shared" si="134"/>
        <v>#DIV/0!</v>
      </c>
      <c r="W755" s="5" t="e">
        <f t="shared" si="134"/>
        <v>#DIV/0!</v>
      </c>
      <c r="X755" s="5" t="e">
        <f t="shared" si="134"/>
        <v>#DIV/0!</v>
      </c>
      <c r="Y755" s="5" t="e">
        <f t="shared" si="136"/>
        <v>#DIV/0!</v>
      </c>
      <c r="Z755" s="5" t="e">
        <f t="shared" si="137"/>
        <v>#DIV/0!</v>
      </c>
      <c r="AA755" s="5" t="e">
        <f t="shared" si="137"/>
        <v>#DIV/0!</v>
      </c>
      <c r="AM755" s="6"/>
      <c r="AN755" s="6"/>
    </row>
    <row r="756" spans="2:40" s="5" customFormat="1" ht="20.100000000000001" hidden="1" customHeight="1">
      <c r="B756" s="23" t="s">
        <v>32</v>
      </c>
      <c r="C756" s="24">
        <f>3.14/180*C755</f>
        <v>0</v>
      </c>
      <c r="D756" s="24">
        <v>102</v>
      </c>
      <c r="E756" s="25"/>
      <c r="F756" s="25"/>
      <c r="G756" s="25"/>
      <c r="H756" s="25"/>
      <c r="I756" s="25"/>
      <c r="J756" s="25"/>
      <c r="K756" s="25">
        <f>(3.14/180)*K755</f>
        <v>1.7793333333333334</v>
      </c>
      <c r="L756" s="14"/>
      <c r="M756" s="14" t="e">
        <f t="shared" si="132"/>
        <v>#DIV/0!</v>
      </c>
      <c r="N756" s="49"/>
      <c r="O756" s="238" t="e">
        <f t="shared" si="133"/>
        <v>#DIV/0!</v>
      </c>
      <c r="P756" s="5" t="e">
        <f t="shared" si="139"/>
        <v>#DIV/0!</v>
      </c>
      <c r="Q756" s="5" t="e">
        <f t="shared" si="139"/>
        <v>#DIV/0!</v>
      </c>
      <c r="R756" s="5" t="e">
        <f t="shared" si="139"/>
        <v>#DIV/0!</v>
      </c>
      <c r="S756" s="5" t="e">
        <f t="shared" si="138"/>
        <v>#DIV/0!</v>
      </c>
      <c r="T756" s="5" t="e">
        <f t="shared" si="138"/>
        <v>#DIV/0!</v>
      </c>
      <c r="U756" s="5" t="e">
        <f t="shared" si="138"/>
        <v>#DIV/0!</v>
      </c>
      <c r="V756" s="5" t="e">
        <f t="shared" si="134"/>
        <v>#DIV/0!</v>
      </c>
      <c r="W756" s="5" t="e">
        <f t="shared" si="134"/>
        <v>#DIV/0!</v>
      </c>
      <c r="X756" s="5" t="e">
        <f t="shared" si="134"/>
        <v>#DIV/0!</v>
      </c>
      <c r="Y756" s="5" t="e">
        <f t="shared" si="136"/>
        <v>#DIV/0!</v>
      </c>
      <c r="Z756" s="5" t="e">
        <f t="shared" si="137"/>
        <v>#DIV/0!</v>
      </c>
      <c r="AA756" s="5" t="e">
        <f t="shared" si="137"/>
        <v>#DIV/0!</v>
      </c>
      <c r="AM756" s="6"/>
      <c r="AN756" s="6"/>
    </row>
    <row r="757" spans="2:40" s="5" customFormat="1" ht="20.100000000000001" hidden="1" customHeight="1">
      <c r="B757" s="22" t="str">
        <f>+$B$13</f>
        <v xml:space="preserve"> Β' ΠΛΑΝΗΤΗΣ</v>
      </c>
      <c r="C757" s="15">
        <f>+$C$13</f>
        <v>0</v>
      </c>
      <c r="D757" s="13">
        <f>+D752+1</f>
        <v>102</v>
      </c>
      <c r="E757" s="15">
        <f>+(H757+I757)/2</f>
        <v>0</v>
      </c>
      <c r="F757" s="15">
        <f>+SQRT(E757*E757-G757*G757)</f>
        <v>0</v>
      </c>
      <c r="G757" s="15">
        <f>+(-H757+I757)/2</f>
        <v>0</v>
      </c>
      <c r="H757" s="15">
        <f>+$J$42</f>
        <v>0</v>
      </c>
      <c r="I757" s="15">
        <f>+$J$41</f>
        <v>0</v>
      </c>
      <c r="J757" s="15">
        <f>+$D$24</f>
        <v>0</v>
      </c>
      <c r="K757" s="15">
        <f>+ABS( C757-D757)</f>
        <v>102</v>
      </c>
      <c r="L757" s="15" t="e">
        <f>+F757*F757/E757/( 1- J757*COS(K758))</f>
        <v>#DIV/0!</v>
      </c>
      <c r="M757" s="14" t="e">
        <f t="shared" si="132"/>
        <v>#DIV/0!</v>
      </c>
      <c r="N757" s="49"/>
      <c r="O757" s="238">
        <f t="shared" si="133"/>
        <v>0</v>
      </c>
      <c r="P757" s="5" t="e">
        <f t="shared" si="139"/>
        <v>#DIV/0!</v>
      </c>
      <c r="Q757" s="5" t="e">
        <f t="shared" si="139"/>
        <v>#DIV/0!</v>
      </c>
      <c r="R757" s="5" t="e">
        <f t="shared" si="139"/>
        <v>#DIV/0!</v>
      </c>
      <c r="S757" s="5" t="e">
        <f t="shared" si="138"/>
        <v>#DIV/0!</v>
      </c>
      <c r="T757" s="5" t="e">
        <f t="shared" si="138"/>
        <v>#DIV/0!</v>
      </c>
      <c r="U757" s="5" t="e">
        <f t="shared" si="138"/>
        <v>#DIV/0!</v>
      </c>
      <c r="V757" s="5" t="e">
        <f t="shared" si="134"/>
        <v>#DIV/0!</v>
      </c>
      <c r="W757" s="5" t="e">
        <f t="shared" si="134"/>
        <v>#DIV/0!</v>
      </c>
      <c r="X757" s="5" t="e">
        <f t="shared" si="134"/>
        <v>#DIV/0!</v>
      </c>
      <c r="Y757" s="5" t="e">
        <f t="shared" si="136"/>
        <v>#DIV/0!</v>
      </c>
      <c r="Z757" s="5" t="e">
        <f t="shared" si="137"/>
        <v>#DIV/0!</v>
      </c>
      <c r="AA757" s="5" t="e">
        <f t="shared" si="137"/>
        <v>#DIV/0!</v>
      </c>
      <c r="AM757" s="6"/>
      <c r="AN757" s="6"/>
    </row>
    <row r="758" spans="2:40" s="5" customFormat="1" ht="20.100000000000001" hidden="1" customHeight="1">
      <c r="B758" s="26"/>
      <c r="C758" s="27">
        <f>3.14/180*C757</f>
        <v>0</v>
      </c>
      <c r="D758" s="27">
        <f>3.14/180*D757</f>
        <v>1.7793333333333334</v>
      </c>
      <c r="E758" s="28"/>
      <c r="F758" s="28"/>
      <c r="G758" s="28"/>
      <c r="H758" s="28"/>
      <c r="I758" s="28"/>
      <c r="J758" s="28"/>
      <c r="K758" s="28">
        <f>(3.14/180)*K757</f>
        <v>1.7793333333333334</v>
      </c>
      <c r="L758" s="14"/>
      <c r="M758" s="14" t="e">
        <f t="shared" si="132"/>
        <v>#DIV/0!</v>
      </c>
      <c r="N758" s="49"/>
      <c r="O758" s="238"/>
      <c r="P758" s="5" t="e">
        <f t="shared" si="139"/>
        <v>#DIV/0!</v>
      </c>
      <c r="Q758" s="5" t="e">
        <f t="shared" si="139"/>
        <v>#DIV/0!</v>
      </c>
      <c r="R758" s="5" t="e">
        <f t="shared" si="139"/>
        <v>#DIV/0!</v>
      </c>
      <c r="S758" s="5" t="e">
        <f t="shared" si="138"/>
        <v>#DIV/0!</v>
      </c>
      <c r="T758" s="5" t="e">
        <f t="shared" si="138"/>
        <v>#DIV/0!</v>
      </c>
      <c r="U758" s="5" t="e">
        <f t="shared" si="138"/>
        <v>#DIV/0!</v>
      </c>
      <c r="V758" s="5" t="e">
        <f t="shared" si="134"/>
        <v>#DIV/0!</v>
      </c>
      <c r="W758" s="5" t="e">
        <f t="shared" si="134"/>
        <v>#DIV/0!</v>
      </c>
      <c r="X758" s="5" t="e">
        <f t="shared" si="134"/>
        <v>#DIV/0!</v>
      </c>
      <c r="Y758" s="5" t="e">
        <f t="shared" si="136"/>
        <v>#DIV/0!</v>
      </c>
      <c r="Z758" s="5" t="e">
        <f t="shared" si="137"/>
        <v>#DIV/0!</v>
      </c>
      <c r="AA758" s="5" t="e">
        <f t="shared" si="137"/>
        <v>#DIV/0!</v>
      </c>
      <c r="AM758" s="6"/>
      <c r="AN758" s="6"/>
    </row>
    <row r="759" spans="2:40" s="5" customFormat="1" ht="20.100000000000001" hidden="1" customHeight="1">
      <c r="B759" s="15"/>
      <c r="C759" s="13"/>
      <c r="D759" s="13"/>
      <c r="E759" s="13"/>
      <c r="F759" s="13"/>
      <c r="G759" s="13"/>
      <c r="H759" s="13"/>
      <c r="I759" s="13"/>
      <c r="J759" s="13"/>
      <c r="K759" s="15"/>
      <c r="L759" s="14"/>
      <c r="M759" s="14" t="e">
        <f t="shared" ref="M759:M822" si="140">IF(O759=$O$2051,$D758,0)</f>
        <v>#DIV/0!</v>
      </c>
      <c r="N759" s="49"/>
      <c r="O759" s="238"/>
      <c r="P759" s="5" t="e">
        <f t="shared" si="139"/>
        <v>#DIV/0!</v>
      </c>
      <c r="Q759" s="5" t="e">
        <f t="shared" si="139"/>
        <v>#DIV/0!</v>
      </c>
      <c r="R759" s="5" t="e">
        <f t="shared" si="139"/>
        <v>#DIV/0!</v>
      </c>
      <c r="S759" s="5" t="e">
        <f t="shared" si="138"/>
        <v>#DIV/0!</v>
      </c>
      <c r="T759" s="5" t="e">
        <f t="shared" si="138"/>
        <v>#DIV/0!</v>
      </c>
      <c r="U759" s="5" t="e">
        <f t="shared" si="138"/>
        <v>#DIV/0!</v>
      </c>
      <c r="V759" s="5" t="e">
        <f t="shared" si="134"/>
        <v>#DIV/0!</v>
      </c>
      <c r="W759" s="5" t="e">
        <f t="shared" si="134"/>
        <v>#DIV/0!</v>
      </c>
      <c r="X759" s="5" t="e">
        <f t="shared" si="134"/>
        <v>#DIV/0!</v>
      </c>
      <c r="Y759" s="5" t="e">
        <f t="shared" si="136"/>
        <v>#DIV/0!</v>
      </c>
      <c r="Z759" s="5" t="e">
        <f t="shared" si="137"/>
        <v>#DIV/0!</v>
      </c>
      <c r="AA759" s="5" t="e">
        <f t="shared" si="137"/>
        <v>#DIV/0!</v>
      </c>
      <c r="AM759" s="6"/>
      <c r="AN759" s="6"/>
    </row>
    <row r="760" spans="2:40" s="5" customFormat="1" ht="20.100000000000001" hidden="1" customHeight="1">
      <c r="B760" s="22" t="str">
        <f>+$B$11</f>
        <v xml:space="preserve"> Α' ΠΛΑΝΗΤΗΣ</v>
      </c>
      <c r="C760" s="15">
        <f>+$C$11</f>
        <v>0</v>
      </c>
      <c r="D760" s="13">
        <f>+D755+1</f>
        <v>103</v>
      </c>
      <c r="E760" s="15">
        <f>+(H760+I760)/2</f>
        <v>0</v>
      </c>
      <c r="F760" s="15">
        <f>+SQRT(E760*E760-G760*G760)</f>
        <v>0</v>
      </c>
      <c r="G760" s="15">
        <f>+(-H760+I760)/2</f>
        <v>0</v>
      </c>
      <c r="H760" s="15">
        <f>+$J$40</f>
        <v>0</v>
      </c>
      <c r="I760" s="15">
        <f>+$J$39</f>
        <v>0</v>
      </c>
      <c r="J760" s="15">
        <f>+$D$22</f>
        <v>0</v>
      </c>
      <c r="K760" s="15">
        <f>+ABS( C760-D760)</f>
        <v>103</v>
      </c>
      <c r="L760" s="15" t="e">
        <f>(+F760*F760/E760)/( 1- J760*COS(K761))</f>
        <v>#DIV/0!</v>
      </c>
      <c r="M760" s="14" t="e">
        <f t="shared" si="140"/>
        <v>#DIV/0!</v>
      </c>
      <c r="N760" s="49"/>
      <c r="O760" s="238">
        <f t="shared" ref="O760:O822" si="141">+ABS(L759-L761)</f>
        <v>0</v>
      </c>
      <c r="P760" s="5" t="e">
        <f t="shared" si="139"/>
        <v>#DIV/0!</v>
      </c>
      <c r="Q760" s="5" t="e">
        <f t="shared" si="139"/>
        <v>#DIV/0!</v>
      </c>
      <c r="R760" s="5" t="e">
        <f t="shared" si="139"/>
        <v>#DIV/0!</v>
      </c>
      <c r="S760" s="5" t="e">
        <f t="shared" si="138"/>
        <v>#DIV/0!</v>
      </c>
      <c r="T760" s="5" t="e">
        <f t="shared" si="138"/>
        <v>#DIV/0!</v>
      </c>
      <c r="U760" s="5" t="e">
        <f t="shared" si="138"/>
        <v>#DIV/0!</v>
      </c>
      <c r="V760" s="5" t="e">
        <f t="shared" si="134"/>
        <v>#DIV/0!</v>
      </c>
      <c r="W760" s="5" t="e">
        <f t="shared" si="134"/>
        <v>#DIV/0!</v>
      </c>
      <c r="X760" s="5" t="e">
        <f t="shared" si="134"/>
        <v>#DIV/0!</v>
      </c>
      <c r="Y760" s="5" t="e">
        <f t="shared" si="136"/>
        <v>#DIV/0!</v>
      </c>
      <c r="Z760" s="5" t="e">
        <f t="shared" si="137"/>
        <v>#DIV/0!</v>
      </c>
      <c r="AA760" s="5" t="e">
        <f t="shared" si="137"/>
        <v>#DIV/0!</v>
      </c>
      <c r="AM760" s="6"/>
      <c r="AN760" s="6"/>
    </row>
    <row r="761" spans="2:40" s="5" customFormat="1" ht="20.100000000000001" hidden="1" customHeight="1">
      <c r="B761" s="23" t="s">
        <v>32</v>
      </c>
      <c r="C761" s="24">
        <f>3.14/180*C760</f>
        <v>0</v>
      </c>
      <c r="D761" s="24">
        <v>103</v>
      </c>
      <c r="E761" s="25"/>
      <c r="F761" s="25"/>
      <c r="G761" s="25"/>
      <c r="H761" s="25"/>
      <c r="I761" s="25"/>
      <c r="J761" s="25"/>
      <c r="K761" s="25">
        <f>(3.14/180)*K760</f>
        <v>1.796777777777778</v>
      </c>
      <c r="L761" s="14"/>
      <c r="M761" s="14" t="e">
        <f t="shared" si="140"/>
        <v>#DIV/0!</v>
      </c>
      <c r="N761" s="49"/>
      <c r="O761" s="238" t="e">
        <f t="shared" si="141"/>
        <v>#DIV/0!</v>
      </c>
      <c r="P761" s="5" t="e">
        <f t="shared" si="139"/>
        <v>#DIV/0!</v>
      </c>
      <c r="Q761" s="5" t="e">
        <f t="shared" si="139"/>
        <v>#DIV/0!</v>
      </c>
      <c r="R761" s="5" t="e">
        <f t="shared" si="139"/>
        <v>#DIV/0!</v>
      </c>
      <c r="S761" s="5" t="e">
        <f t="shared" si="138"/>
        <v>#DIV/0!</v>
      </c>
      <c r="T761" s="5" t="e">
        <f t="shared" si="138"/>
        <v>#DIV/0!</v>
      </c>
      <c r="U761" s="5" t="e">
        <f t="shared" si="138"/>
        <v>#DIV/0!</v>
      </c>
      <c r="V761" s="5" t="e">
        <f t="shared" si="134"/>
        <v>#DIV/0!</v>
      </c>
      <c r="W761" s="5" t="e">
        <f t="shared" si="134"/>
        <v>#DIV/0!</v>
      </c>
      <c r="X761" s="5" t="e">
        <f t="shared" si="134"/>
        <v>#DIV/0!</v>
      </c>
      <c r="Y761" s="5" t="e">
        <f t="shared" si="136"/>
        <v>#DIV/0!</v>
      </c>
      <c r="Z761" s="5" t="e">
        <f t="shared" si="137"/>
        <v>#DIV/0!</v>
      </c>
      <c r="AA761" s="5" t="e">
        <f t="shared" si="137"/>
        <v>#DIV/0!</v>
      </c>
      <c r="AM761" s="6"/>
      <c r="AN761" s="6"/>
    </row>
    <row r="762" spans="2:40" s="5" customFormat="1" ht="20.100000000000001" hidden="1" customHeight="1">
      <c r="B762" s="22" t="str">
        <f>+$B$13</f>
        <v xml:space="preserve"> Β' ΠΛΑΝΗΤΗΣ</v>
      </c>
      <c r="C762" s="15">
        <f>+$C$13</f>
        <v>0</v>
      </c>
      <c r="D762" s="13">
        <f>+D757+1</f>
        <v>103</v>
      </c>
      <c r="E762" s="15">
        <f>+(H762+I762)/2</f>
        <v>0</v>
      </c>
      <c r="F762" s="15">
        <f>+SQRT(E762*E762-G762*G762)</f>
        <v>0</v>
      </c>
      <c r="G762" s="15">
        <f>+(-H762+I762)/2</f>
        <v>0</v>
      </c>
      <c r="H762" s="15">
        <f>+$J$42</f>
        <v>0</v>
      </c>
      <c r="I762" s="15">
        <f>+$J$41</f>
        <v>0</v>
      </c>
      <c r="J762" s="15">
        <f>+$D$24</f>
        <v>0</v>
      </c>
      <c r="K762" s="15">
        <f>+ABS( C762-D762)</f>
        <v>103</v>
      </c>
      <c r="L762" s="15" t="e">
        <f>+F762*F762/E762/( 1- J762*COS(K763))</f>
        <v>#DIV/0!</v>
      </c>
      <c r="M762" s="14" t="e">
        <f t="shared" si="140"/>
        <v>#DIV/0!</v>
      </c>
      <c r="N762" s="49"/>
      <c r="O762" s="238">
        <f t="shared" si="141"/>
        <v>0</v>
      </c>
      <c r="P762" s="5" t="e">
        <f t="shared" si="139"/>
        <v>#DIV/0!</v>
      </c>
      <c r="Q762" s="5" t="e">
        <f t="shared" si="139"/>
        <v>#DIV/0!</v>
      </c>
      <c r="R762" s="5" t="e">
        <f t="shared" si="139"/>
        <v>#DIV/0!</v>
      </c>
      <c r="S762" s="5" t="e">
        <f t="shared" si="138"/>
        <v>#DIV/0!</v>
      </c>
      <c r="T762" s="5" t="e">
        <f t="shared" si="138"/>
        <v>#DIV/0!</v>
      </c>
      <c r="U762" s="5" t="e">
        <f t="shared" si="138"/>
        <v>#DIV/0!</v>
      </c>
      <c r="V762" s="5" t="e">
        <f t="shared" si="134"/>
        <v>#DIV/0!</v>
      </c>
      <c r="W762" s="5" t="e">
        <f t="shared" si="134"/>
        <v>#DIV/0!</v>
      </c>
      <c r="X762" s="5" t="e">
        <f t="shared" si="134"/>
        <v>#DIV/0!</v>
      </c>
      <c r="Y762" s="5" t="e">
        <f t="shared" si="136"/>
        <v>#DIV/0!</v>
      </c>
      <c r="Z762" s="5" t="e">
        <f t="shared" si="137"/>
        <v>#DIV/0!</v>
      </c>
      <c r="AA762" s="5" t="e">
        <f t="shared" si="137"/>
        <v>#DIV/0!</v>
      </c>
      <c r="AM762" s="6"/>
      <c r="AN762" s="6"/>
    </row>
    <row r="763" spans="2:40" s="5" customFormat="1" ht="20.100000000000001" hidden="1" customHeight="1">
      <c r="B763" s="26"/>
      <c r="C763" s="27">
        <f>3.14/180*C762</f>
        <v>0</v>
      </c>
      <c r="D763" s="27">
        <f>3.14/180*D762</f>
        <v>1.796777777777778</v>
      </c>
      <c r="E763" s="28"/>
      <c r="F763" s="28"/>
      <c r="G763" s="28"/>
      <c r="H763" s="28"/>
      <c r="I763" s="28"/>
      <c r="J763" s="28"/>
      <c r="K763" s="28">
        <f>(3.14/180)*K762</f>
        <v>1.796777777777778</v>
      </c>
      <c r="L763" s="14"/>
      <c r="M763" s="14" t="e">
        <f t="shared" si="140"/>
        <v>#DIV/0!</v>
      </c>
      <c r="N763" s="49"/>
      <c r="O763" s="238"/>
      <c r="P763" s="5" t="e">
        <f t="shared" si="139"/>
        <v>#DIV/0!</v>
      </c>
      <c r="Q763" s="5" t="e">
        <f t="shared" si="139"/>
        <v>#DIV/0!</v>
      </c>
      <c r="R763" s="5" t="e">
        <f t="shared" si="139"/>
        <v>#DIV/0!</v>
      </c>
      <c r="S763" s="5" t="e">
        <f t="shared" si="138"/>
        <v>#DIV/0!</v>
      </c>
      <c r="T763" s="5" t="e">
        <f t="shared" si="138"/>
        <v>#DIV/0!</v>
      </c>
      <c r="U763" s="5" t="e">
        <f t="shared" si="138"/>
        <v>#DIV/0!</v>
      </c>
      <c r="V763" s="5" t="e">
        <f t="shared" si="138"/>
        <v>#DIV/0!</v>
      </c>
      <c r="W763" s="5" t="e">
        <f t="shared" si="138"/>
        <v>#DIV/0!</v>
      </c>
      <c r="X763" s="5" t="e">
        <f t="shared" si="138"/>
        <v>#DIV/0!</v>
      </c>
      <c r="Y763" s="5" t="e">
        <f t="shared" si="136"/>
        <v>#DIV/0!</v>
      </c>
      <c r="Z763" s="5" t="e">
        <f t="shared" si="137"/>
        <v>#DIV/0!</v>
      </c>
      <c r="AA763" s="5" t="e">
        <f t="shared" si="137"/>
        <v>#DIV/0!</v>
      </c>
      <c r="AM763" s="6"/>
      <c r="AN763" s="6"/>
    </row>
    <row r="764" spans="2:40" s="5" customFormat="1" ht="20.100000000000001" hidden="1" customHeight="1">
      <c r="B764" s="15"/>
      <c r="C764" s="13"/>
      <c r="D764" s="13"/>
      <c r="E764" s="13"/>
      <c r="F764" s="13"/>
      <c r="G764" s="13"/>
      <c r="H764" s="13"/>
      <c r="I764" s="13"/>
      <c r="J764" s="13"/>
      <c r="K764" s="15"/>
      <c r="L764" s="14"/>
      <c r="M764" s="14" t="e">
        <f t="shared" si="140"/>
        <v>#DIV/0!</v>
      </c>
      <c r="N764" s="49"/>
      <c r="O764" s="238"/>
      <c r="P764" s="5" t="e">
        <f t="shared" si="139"/>
        <v>#DIV/0!</v>
      </c>
      <c r="Q764" s="5" t="e">
        <f t="shared" si="139"/>
        <v>#DIV/0!</v>
      </c>
      <c r="R764" s="5" t="e">
        <f t="shared" si="139"/>
        <v>#DIV/0!</v>
      </c>
      <c r="S764" s="5" t="e">
        <f t="shared" si="138"/>
        <v>#DIV/0!</v>
      </c>
      <c r="T764" s="5" t="e">
        <f t="shared" si="138"/>
        <v>#DIV/0!</v>
      </c>
      <c r="U764" s="5" t="e">
        <f t="shared" si="138"/>
        <v>#DIV/0!</v>
      </c>
      <c r="V764" s="5" t="e">
        <f t="shared" si="138"/>
        <v>#DIV/0!</v>
      </c>
      <c r="W764" s="5" t="e">
        <f t="shared" si="138"/>
        <v>#DIV/0!</v>
      </c>
      <c r="X764" s="5" t="e">
        <f t="shared" si="138"/>
        <v>#DIV/0!</v>
      </c>
      <c r="Y764" s="5" t="e">
        <f t="shared" si="136"/>
        <v>#DIV/0!</v>
      </c>
      <c r="Z764" s="5" t="e">
        <f t="shared" si="137"/>
        <v>#DIV/0!</v>
      </c>
      <c r="AA764" s="5" t="e">
        <f t="shared" si="137"/>
        <v>#DIV/0!</v>
      </c>
      <c r="AM764" s="6"/>
      <c r="AN764" s="6"/>
    </row>
    <row r="765" spans="2:40" s="5" customFormat="1" ht="20.100000000000001" hidden="1" customHeight="1">
      <c r="B765" s="22" t="str">
        <f>+$B$11</f>
        <v xml:space="preserve"> Α' ΠΛΑΝΗΤΗΣ</v>
      </c>
      <c r="C765" s="15">
        <f>+$C$11</f>
        <v>0</v>
      </c>
      <c r="D765" s="13">
        <f>+D760+1</f>
        <v>104</v>
      </c>
      <c r="E765" s="15">
        <f>+(H765+I765)/2</f>
        <v>0</v>
      </c>
      <c r="F765" s="15">
        <f>+SQRT(E765*E765-G765*G765)</f>
        <v>0</v>
      </c>
      <c r="G765" s="15">
        <f>+(-H765+I765)/2</f>
        <v>0</v>
      </c>
      <c r="H765" s="15">
        <f>+$J$40</f>
        <v>0</v>
      </c>
      <c r="I765" s="15">
        <f>+$J$39</f>
        <v>0</v>
      </c>
      <c r="J765" s="15">
        <f>+$D$22</f>
        <v>0</v>
      </c>
      <c r="K765" s="15">
        <f>+ABS( C765-D765)</f>
        <v>104</v>
      </c>
      <c r="L765" s="15" t="e">
        <f>(+F765*F765/E765)/( 1- J765*COS(K766))</f>
        <v>#DIV/0!</v>
      </c>
      <c r="M765" s="14" t="e">
        <f t="shared" si="140"/>
        <v>#DIV/0!</v>
      </c>
      <c r="N765" s="49"/>
      <c r="O765" s="238">
        <f t="shared" si="141"/>
        <v>0</v>
      </c>
      <c r="P765" s="5" t="e">
        <f t="shared" si="139"/>
        <v>#DIV/0!</v>
      </c>
      <c r="Q765" s="5" t="e">
        <f t="shared" si="139"/>
        <v>#DIV/0!</v>
      </c>
      <c r="R765" s="5" t="e">
        <f t="shared" si="139"/>
        <v>#DIV/0!</v>
      </c>
      <c r="S765" s="5" t="e">
        <f t="shared" si="138"/>
        <v>#DIV/0!</v>
      </c>
      <c r="T765" s="5" t="e">
        <f t="shared" si="138"/>
        <v>#DIV/0!</v>
      </c>
      <c r="U765" s="5" t="e">
        <f t="shared" si="138"/>
        <v>#DIV/0!</v>
      </c>
      <c r="V765" s="5" t="e">
        <f t="shared" si="138"/>
        <v>#DIV/0!</v>
      </c>
      <c r="W765" s="5" t="e">
        <f t="shared" si="138"/>
        <v>#DIV/0!</v>
      </c>
      <c r="X765" s="5" t="e">
        <f t="shared" si="138"/>
        <v>#DIV/0!</v>
      </c>
      <c r="Y765" s="5" t="e">
        <f t="shared" si="136"/>
        <v>#DIV/0!</v>
      </c>
      <c r="Z765" s="5" t="e">
        <f t="shared" si="137"/>
        <v>#DIV/0!</v>
      </c>
      <c r="AA765" s="5" t="e">
        <f t="shared" si="137"/>
        <v>#DIV/0!</v>
      </c>
      <c r="AM765" s="6"/>
      <c r="AN765" s="6"/>
    </row>
    <row r="766" spans="2:40" s="5" customFormat="1" ht="20.100000000000001" hidden="1" customHeight="1">
      <c r="B766" s="23" t="s">
        <v>32</v>
      </c>
      <c r="C766" s="24">
        <f>3.14/180*C765</f>
        <v>0</v>
      </c>
      <c r="D766" s="24">
        <v>104</v>
      </c>
      <c r="E766" s="25"/>
      <c r="F766" s="25"/>
      <c r="G766" s="25"/>
      <c r="H766" s="25"/>
      <c r="I766" s="25"/>
      <c r="J766" s="25"/>
      <c r="K766" s="25">
        <f>(3.14/180)*K765</f>
        <v>1.8142222222222224</v>
      </c>
      <c r="L766" s="14"/>
      <c r="M766" s="14" t="e">
        <f t="shared" si="140"/>
        <v>#DIV/0!</v>
      </c>
      <c r="N766" s="49"/>
      <c r="O766" s="238" t="e">
        <f t="shared" si="141"/>
        <v>#DIV/0!</v>
      </c>
      <c r="P766" s="5" t="e">
        <f t="shared" si="139"/>
        <v>#DIV/0!</v>
      </c>
      <c r="Q766" s="5" t="e">
        <f t="shared" si="139"/>
        <v>#DIV/0!</v>
      </c>
      <c r="R766" s="5" t="e">
        <f t="shared" si="139"/>
        <v>#DIV/0!</v>
      </c>
      <c r="S766" s="5" t="e">
        <f t="shared" si="138"/>
        <v>#DIV/0!</v>
      </c>
      <c r="T766" s="5" t="e">
        <f t="shared" si="138"/>
        <v>#DIV/0!</v>
      </c>
      <c r="U766" s="5" t="e">
        <f t="shared" si="138"/>
        <v>#DIV/0!</v>
      </c>
      <c r="V766" s="5" t="e">
        <f t="shared" si="138"/>
        <v>#DIV/0!</v>
      </c>
      <c r="W766" s="5" t="e">
        <f t="shared" si="138"/>
        <v>#DIV/0!</v>
      </c>
      <c r="X766" s="5" t="e">
        <f t="shared" si="138"/>
        <v>#DIV/0!</v>
      </c>
      <c r="Y766" s="5" t="e">
        <f t="shared" si="136"/>
        <v>#DIV/0!</v>
      </c>
      <c r="Z766" s="5" t="e">
        <f t="shared" si="137"/>
        <v>#DIV/0!</v>
      </c>
      <c r="AA766" s="5" t="e">
        <f t="shared" si="137"/>
        <v>#DIV/0!</v>
      </c>
      <c r="AM766" s="6"/>
      <c r="AN766" s="6"/>
    </row>
    <row r="767" spans="2:40" s="5" customFormat="1" ht="20.100000000000001" hidden="1" customHeight="1">
      <c r="B767" s="22" t="str">
        <f>+$B$13</f>
        <v xml:space="preserve"> Β' ΠΛΑΝΗΤΗΣ</v>
      </c>
      <c r="C767" s="15">
        <f>+$C$13</f>
        <v>0</v>
      </c>
      <c r="D767" s="13">
        <f>+D762+1</f>
        <v>104</v>
      </c>
      <c r="E767" s="15">
        <f>+(H767+I767)/2</f>
        <v>0</v>
      </c>
      <c r="F767" s="15">
        <f>+SQRT(E767*E767-G767*G767)</f>
        <v>0</v>
      </c>
      <c r="G767" s="15">
        <f>+(-H767+I767)/2</f>
        <v>0</v>
      </c>
      <c r="H767" s="15">
        <f>+$J$42</f>
        <v>0</v>
      </c>
      <c r="I767" s="15">
        <f>+$J$41</f>
        <v>0</v>
      </c>
      <c r="J767" s="15">
        <f>+$D$24</f>
        <v>0</v>
      </c>
      <c r="K767" s="15">
        <f>+ABS( C767-D767)</f>
        <v>104</v>
      </c>
      <c r="L767" s="15" t="e">
        <f>+F767*F767/E767/( 1- J767*COS(K768))</f>
        <v>#DIV/0!</v>
      </c>
      <c r="M767" s="14" t="e">
        <f t="shared" si="140"/>
        <v>#DIV/0!</v>
      </c>
      <c r="N767" s="49"/>
      <c r="O767" s="238">
        <f t="shared" si="141"/>
        <v>0</v>
      </c>
      <c r="P767" s="5" t="e">
        <f t="shared" si="139"/>
        <v>#DIV/0!</v>
      </c>
      <c r="Q767" s="5" t="e">
        <f t="shared" si="139"/>
        <v>#DIV/0!</v>
      </c>
      <c r="R767" s="5" t="e">
        <f t="shared" si="139"/>
        <v>#DIV/0!</v>
      </c>
      <c r="S767" s="5" t="e">
        <f t="shared" si="138"/>
        <v>#DIV/0!</v>
      </c>
      <c r="T767" s="5" t="e">
        <f t="shared" si="138"/>
        <v>#DIV/0!</v>
      </c>
      <c r="U767" s="5" t="e">
        <f t="shared" si="138"/>
        <v>#DIV/0!</v>
      </c>
      <c r="V767" s="5" t="e">
        <f t="shared" si="138"/>
        <v>#DIV/0!</v>
      </c>
      <c r="W767" s="5" t="e">
        <f t="shared" si="138"/>
        <v>#DIV/0!</v>
      </c>
      <c r="X767" s="5" t="e">
        <f t="shared" si="138"/>
        <v>#DIV/0!</v>
      </c>
      <c r="Y767" s="5" t="e">
        <f t="shared" si="136"/>
        <v>#DIV/0!</v>
      </c>
      <c r="Z767" s="5" t="e">
        <f t="shared" si="137"/>
        <v>#DIV/0!</v>
      </c>
      <c r="AA767" s="5" t="e">
        <f t="shared" si="137"/>
        <v>#DIV/0!</v>
      </c>
      <c r="AM767" s="6"/>
      <c r="AN767" s="6"/>
    </row>
    <row r="768" spans="2:40" s="5" customFormat="1" ht="20.100000000000001" hidden="1" customHeight="1">
      <c r="B768" s="26"/>
      <c r="C768" s="27">
        <f>3.14/180*C767</f>
        <v>0</v>
      </c>
      <c r="D768" s="27">
        <f>3.14/180*D767</f>
        <v>1.8142222222222224</v>
      </c>
      <c r="E768" s="28"/>
      <c r="F768" s="28"/>
      <c r="G768" s="28"/>
      <c r="H768" s="28"/>
      <c r="I768" s="28"/>
      <c r="J768" s="28"/>
      <c r="K768" s="28">
        <f>(3.14/180)*K767</f>
        <v>1.8142222222222224</v>
      </c>
      <c r="L768" s="14"/>
      <c r="M768" s="14" t="e">
        <f t="shared" si="140"/>
        <v>#DIV/0!</v>
      </c>
      <c r="N768" s="49"/>
      <c r="O768" s="238"/>
      <c r="P768" s="5" t="e">
        <f t="shared" si="139"/>
        <v>#DIV/0!</v>
      </c>
      <c r="Q768" s="5" t="e">
        <f t="shared" si="139"/>
        <v>#DIV/0!</v>
      </c>
      <c r="R768" s="5" t="e">
        <f t="shared" si="139"/>
        <v>#DIV/0!</v>
      </c>
      <c r="S768" s="5" t="e">
        <f t="shared" si="138"/>
        <v>#DIV/0!</v>
      </c>
      <c r="T768" s="5" t="e">
        <f t="shared" si="138"/>
        <v>#DIV/0!</v>
      </c>
      <c r="U768" s="5" t="e">
        <f t="shared" si="138"/>
        <v>#DIV/0!</v>
      </c>
      <c r="V768" s="5" t="e">
        <f t="shared" si="138"/>
        <v>#DIV/0!</v>
      </c>
      <c r="W768" s="5" t="e">
        <f t="shared" si="138"/>
        <v>#DIV/0!</v>
      </c>
      <c r="X768" s="5" t="e">
        <f t="shared" si="138"/>
        <v>#DIV/0!</v>
      </c>
      <c r="Y768" s="5" t="e">
        <f t="shared" si="136"/>
        <v>#DIV/0!</v>
      </c>
      <c r="Z768" s="5" t="e">
        <f t="shared" si="137"/>
        <v>#DIV/0!</v>
      </c>
      <c r="AA768" s="5" t="e">
        <f t="shared" si="137"/>
        <v>#DIV/0!</v>
      </c>
      <c r="AM768" s="6"/>
      <c r="AN768" s="6"/>
    </row>
    <row r="769" spans="2:40" s="5" customFormat="1" ht="20.100000000000001" hidden="1" customHeight="1">
      <c r="B769" s="15"/>
      <c r="C769" s="13"/>
      <c r="D769" s="13"/>
      <c r="E769" s="13"/>
      <c r="F769" s="13"/>
      <c r="G769" s="13"/>
      <c r="H769" s="13"/>
      <c r="I769" s="13"/>
      <c r="J769" s="13"/>
      <c r="K769" s="15"/>
      <c r="L769" s="14"/>
      <c r="M769" s="14" t="e">
        <f t="shared" si="140"/>
        <v>#DIV/0!</v>
      </c>
      <c r="N769" s="49"/>
      <c r="O769" s="238"/>
      <c r="P769" s="5" t="e">
        <f t="shared" si="139"/>
        <v>#DIV/0!</v>
      </c>
      <c r="Q769" s="5" t="e">
        <f t="shared" si="139"/>
        <v>#DIV/0!</v>
      </c>
      <c r="R769" s="5" t="e">
        <f t="shared" si="139"/>
        <v>#DIV/0!</v>
      </c>
      <c r="S769" s="5" t="e">
        <f t="shared" si="138"/>
        <v>#DIV/0!</v>
      </c>
      <c r="T769" s="5" t="e">
        <f t="shared" si="138"/>
        <v>#DIV/0!</v>
      </c>
      <c r="U769" s="5" t="e">
        <f t="shared" si="138"/>
        <v>#DIV/0!</v>
      </c>
      <c r="V769" s="5" t="e">
        <f t="shared" si="138"/>
        <v>#DIV/0!</v>
      </c>
      <c r="W769" s="5" t="e">
        <f t="shared" si="138"/>
        <v>#DIV/0!</v>
      </c>
      <c r="X769" s="5" t="e">
        <f t="shared" si="138"/>
        <v>#DIV/0!</v>
      </c>
      <c r="Y769" s="5" t="e">
        <f t="shared" si="136"/>
        <v>#DIV/0!</v>
      </c>
      <c r="Z769" s="5" t="e">
        <f t="shared" si="137"/>
        <v>#DIV/0!</v>
      </c>
      <c r="AA769" s="5" t="e">
        <f t="shared" si="137"/>
        <v>#DIV/0!</v>
      </c>
      <c r="AM769" s="6"/>
      <c r="AN769" s="6"/>
    </row>
    <row r="770" spans="2:40" s="5" customFormat="1" ht="20.100000000000001" hidden="1" customHeight="1">
      <c r="B770" s="22" t="str">
        <f>+$B$11</f>
        <v xml:space="preserve"> Α' ΠΛΑΝΗΤΗΣ</v>
      </c>
      <c r="C770" s="15">
        <f>+$C$11</f>
        <v>0</v>
      </c>
      <c r="D770" s="13">
        <f>+D765+1</f>
        <v>105</v>
      </c>
      <c r="E770" s="15">
        <f>+(H770+I770)/2</f>
        <v>0</v>
      </c>
      <c r="F770" s="15">
        <f>+SQRT(E770*E770-G770*G770)</f>
        <v>0</v>
      </c>
      <c r="G770" s="15">
        <f>+(-H770+I770)/2</f>
        <v>0</v>
      </c>
      <c r="H770" s="15">
        <f>+$J$40</f>
        <v>0</v>
      </c>
      <c r="I770" s="15">
        <f>+$J$39</f>
        <v>0</v>
      </c>
      <c r="J770" s="15">
        <f>+$D$22</f>
        <v>0</v>
      </c>
      <c r="K770" s="15">
        <f>+ABS( C770-D770)</f>
        <v>105</v>
      </c>
      <c r="L770" s="15" t="e">
        <f>(+F770*F770/E770)/( 1- J770*COS(K771))</f>
        <v>#DIV/0!</v>
      </c>
      <c r="M770" s="14" t="e">
        <f t="shared" si="140"/>
        <v>#DIV/0!</v>
      </c>
      <c r="N770" s="49"/>
      <c r="O770" s="238">
        <f t="shared" si="141"/>
        <v>0</v>
      </c>
      <c r="P770" s="5" t="e">
        <f t="shared" si="139"/>
        <v>#DIV/0!</v>
      </c>
      <c r="Q770" s="5" t="e">
        <f t="shared" si="139"/>
        <v>#DIV/0!</v>
      </c>
      <c r="R770" s="5" t="e">
        <f t="shared" si="139"/>
        <v>#DIV/0!</v>
      </c>
      <c r="S770" s="5" t="e">
        <f t="shared" si="138"/>
        <v>#DIV/0!</v>
      </c>
      <c r="T770" s="5" t="e">
        <f t="shared" si="138"/>
        <v>#DIV/0!</v>
      </c>
      <c r="U770" s="5" t="e">
        <f t="shared" si="138"/>
        <v>#DIV/0!</v>
      </c>
      <c r="V770" s="5" t="e">
        <f t="shared" si="138"/>
        <v>#DIV/0!</v>
      </c>
      <c r="W770" s="5" t="e">
        <f t="shared" si="138"/>
        <v>#DIV/0!</v>
      </c>
      <c r="X770" s="5" t="e">
        <f t="shared" si="138"/>
        <v>#DIV/0!</v>
      </c>
      <c r="Y770" s="5" t="e">
        <f t="shared" si="136"/>
        <v>#DIV/0!</v>
      </c>
      <c r="Z770" s="5" t="e">
        <f t="shared" si="137"/>
        <v>#DIV/0!</v>
      </c>
      <c r="AA770" s="5" t="e">
        <f t="shared" si="137"/>
        <v>#DIV/0!</v>
      </c>
      <c r="AM770" s="6"/>
      <c r="AN770" s="6"/>
    </row>
    <row r="771" spans="2:40" s="5" customFormat="1" ht="20.100000000000001" hidden="1" customHeight="1">
      <c r="B771" s="23" t="s">
        <v>32</v>
      </c>
      <c r="C771" s="24">
        <f>3.14/180*C770</f>
        <v>0</v>
      </c>
      <c r="D771" s="24">
        <v>105</v>
      </c>
      <c r="E771" s="25"/>
      <c r="F771" s="25"/>
      <c r="G771" s="25"/>
      <c r="H771" s="25"/>
      <c r="I771" s="25"/>
      <c r="J771" s="25"/>
      <c r="K771" s="25">
        <f>(3.14/180)*K770</f>
        <v>1.8316666666666668</v>
      </c>
      <c r="L771" s="14"/>
      <c r="M771" s="14" t="e">
        <f t="shared" si="140"/>
        <v>#DIV/0!</v>
      </c>
      <c r="N771" s="49"/>
      <c r="O771" s="238" t="e">
        <f t="shared" si="141"/>
        <v>#DIV/0!</v>
      </c>
      <c r="P771" s="5" t="e">
        <f t="shared" si="139"/>
        <v>#DIV/0!</v>
      </c>
      <c r="Q771" s="5" t="e">
        <f t="shared" si="139"/>
        <v>#DIV/0!</v>
      </c>
      <c r="R771" s="5" t="e">
        <f t="shared" si="139"/>
        <v>#DIV/0!</v>
      </c>
      <c r="S771" s="5" t="e">
        <f t="shared" si="138"/>
        <v>#DIV/0!</v>
      </c>
      <c r="T771" s="5" t="e">
        <f t="shared" si="138"/>
        <v>#DIV/0!</v>
      </c>
      <c r="U771" s="5" t="e">
        <f t="shared" si="138"/>
        <v>#DIV/0!</v>
      </c>
      <c r="V771" s="5" t="e">
        <f t="shared" si="138"/>
        <v>#DIV/0!</v>
      </c>
      <c r="W771" s="5" t="e">
        <f t="shared" si="138"/>
        <v>#DIV/0!</v>
      </c>
      <c r="X771" s="5" t="e">
        <f t="shared" si="138"/>
        <v>#DIV/0!</v>
      </c>
      <c r="Y771" s="5" t="e">
        <f t="shared" si="136"/>
        <v>#DIV/0!</v>
      </c>
      <c r="Z771" s="5" t="e">
        <f t="shared" si="137"/>
        <v>#DIV/0!</v>
      </c>
      <c r="AA771" s="5" t="e">
        <f t="shared" si="137"/>
        <v>#DIV/0!</v>
      </c>
      <c r="AM771" s="6"/>
      <c r="AN771" s="6"/>
    </row>
    <row r="772" spans="2:40" s="5" customFormat="1" ht="20.100000000000001" hidden="1" customHeight="1">
      <c r="B772" s="22" t="str">
        <f>+$B$13</f>
        <v xml:space="preserve"> Β' ΠΛΑΝΗΤΗΣ</v>
      </c>
      <c r="C772" s="15">
        <f>+$C$13</f>
        <v>0</v>
      </c>
      <c r="D772" s="13">
        <f>+D767+1</f>
        <v>105</v>
      </c>
      <c r="E772" s="15">
        <f>+(H772+I772)/2</f>
        <v>0</v>
      </c>
      <c r="F772" s="15">
        <f>+SQRT(E772*E772-G772*G772)</f>
        <v>0</v>
      </c>
      <c r="G772" s="15">
        <f>+(-H772+I772)/2</f>
        <v>0</v>
      </c>
      <c r="H772" s="15">
        <f>+$J$42</f>
        <v>0</v>
      </c>
      <c r="I772" s="15">
        <f>+$J$41</f>
        <v>0</v>
      </c>
      <c r="J772" s="15">
        <f>+$D$24</f>
        <v>0</v>
      </c>
      <c r="K772" s="15">
        <f>+ABS( C772-D772)</f>
        <v>105</v>
      </c>
      <c r="L772" s="15" t="e">
        <f>+F772*F772/E772/( 1- J772*COS(K773))</f>
        <v>#DIV/0!</v>
      </c>
      <c r="M772" s="14" t="e">
        <f t="shared" si="140"/>
        <v>#DIV/0!</v>
      </c>
      <c r="N772" s="49"/>
      <c r="O772" s="238">
        <f t="shared" si="141"/>
        <v>0</v>
      </c>
      <c r="P772" s="5" t="e">
        <f t="shared" si="139"/>
        <v>#DIV/0!</v>
      </c>
      <c r="Q772" s="5" t="e">
        <f t="shared" si="139"/>
        <v>#DIV/0!</v>
      </c>
      <c r="R772" s="5" t="e">
        <f t="shared" si="139"/>
        <v>#DIV/0!</v>
      </c>
      <c r="S772" s="5" t="e">
        <f t="shared" si="138"/>
        <v>#DIV/0!</v>
      </c>
      <c r="T772" s="5" t="e">
        <f t="shared" si="138"/>
        <v>#DIV/0!</v>
      </c>
      <c r="U772" s="5" t="e">
        <f t="shared" si="138"/>
        <v>#DIV/0!</v>
      </c>
      <c r="V772" s="5" t="e">
        <f t="shared" si="138"/>
        <v>#DIV/0!</v>
      </c>
      <c r="W772" s="5" t="e">
        <f t="shared" si="138"/>
        <v>#DIV/0!</v>
      </c>
      <c r="X772" s="5" t="e">
        <f t="shared" si="138"/>
        <v>#DIV/0!</v>
      </c>
      <c r="Y772" s="5" t="e">
        <f t="shared" si="136"/>
        <v>#DIV/0!</v>
      </c>
      <c r="Z772" s="5" t="e">
        <f t="shared" si="137"/>
        <v>#DIV/0!</v>
      </c>
      <c r="AA772" s="5" t="e">
        <f t="shared" si="137"/>
        <v>#DIV/0!</v>
      </c>
      <c r="AM772" s="6"/>
      <c r="AN772" s="6"/>
    </row>
    <row r="773" spans="2:40" s="5" customFormat="1" ht="20.100000000000001" hidden="1" customHeight="1">
      <c r="B773" s="26"/>
      <c r="C773" s="27">
        <f>3.14/180*C772</f>
        <v>0</v>
      </c>
      <c r="D773" s="27">
        <f>3.14/180*D772</f>
        <v>1.8316666666666668</v>
      </c>
      <c r="E773" s="28"/>
      <c r="F773" s="28"/>
      <c r="G773" s="28"/>
      <c r="H773" s="28"/>
      <c r="I773" s="28"/>
      <c r="J773" s="28"/>
      <c r="K773" s="28">
        <f>(3.14/180)*K772</f>
        <v>1.8316666666666668</v>
      </c>
      <c r="L773" s="14"/>
      <c r="M773" s="14" t="e">
        <f t="shared" si="140"/>
        <v>#DIV/0!</v>
      </c>
      <c r="N773" s="49"/>
      <c r="O773" s="238"/>
      <c r="P773" s="5" t="e">
        <f t="shared" si="139"/>
        <v>#DIV/0!</v>
      </c>
      <c r="Q773" s="5" t="e">
        <f t="shared" si="139"/>
        <v>#DIV/0!</v>
      </c>
      <c r="R773" s="5" t="e">
        <f t="shared" si="139"/>
        <v>#DIV/0!</v>
      </c>
      <c r="S773" s="5" t="e">
        <f t="shared" si="138"/>
        <v>#DIV/0!</v>
      </c>
      <c r="T773" s="5" t="e">
        <f t="shared" si="138"/>
        <v>#DIV/0!</v>
      </c>
      <c r="U773" s="5" t="e">
        <f t="shared" si="138"/>
        <v>#DIV/0!</v>
      </c>
      <c r="V773" s="5" t="e">
        <f t="shared" si="138"/>
        <v>#DIV/0!</v>
      </c>
      <c r="W773" s="5" t="e">
        <f t="shared" si="138"/>
        <v>#DIV/0!</v>
      </c>
      <c r="X773" s="5" t="e">
        <f t="shared" si="138"/>
        <v>#DIV/0!</v>
      </c>
      <c r="Y773" s="5" t="e">
        <f t="shared" si="136"/>
        <v>#DIV/0!</v>
      </c>
      <c r="Z773" s="5" t="e">
        <f t="shared" si="137"/>
        <v>#DIV/0!</v>
      </c>
      <c r="AA773" s="5" t="e">
        <f t="shared" si="137"/>
        <v>#DIV/0!</v>
      </c>
      <c r="AM773" s="6"/>
      <c r="AN773" s="6"/>
    </row>
    <row r="774" spans="2:40" s="5" customFormat="1" ht="20.100000000000001" hidden="1" customHeight="1">
      <c r="B774" s="15"/>
      <c r="C774" s="13"/>
      <c r="D774" s="13"/>
      <c r="E774" s="13"/>
      <c r="F774" s="13"/>
      <c r="G774" s="13"/>
      <c r="H774" s="13"/>
      <c r="I774" s="13"/>
      <c r="J774" s="13"/>
      <c r="K774" s="15"/>
      <c r="L774" s="14"/>
      <c r="M774" s="14" t="e">
        <f t="shared" si="140"/>
        <v>#DIV/0!</v>
      </c>
      <c r="N774" s="49"/>
      <c r="O774" s="238"/>
      <c r="P774" s="5" t="e">
        <f t="shared" si="139"/>
        <v>#DIV/0!</v>
      </c>
      <c r="Q774" s="5" t="e">
        <f t="shared" si="139"/>
        <v>#DIV/0!</v>
      </c>
      <c r="R774" s="5" t="e">
        <f t="shared" si="139"/>
        <v>#DIV/0!</v>
      </c>
      <c r="S774" s="5" t="e">
        <f t="shared" si="138"/>
        <v>#DIV/0!</v>
      </c>
      <c r="T774" s="5" t="e">
        <f t="shared" si="138"/>
        <v>#DIV/0!</v>
      </c>
      <c r="U774" s="5" t="e">
        <f t="shared" si="138"/>
        <v>#DIV/0!</v>
      </c>
      <c r="V774" s="5" t="e">
        <f t="shared" si="138"/>
        <v>#DIV/0!</v>
      </c>
      <c r="W774" s="5" t="e">
        <f t="shared" si="138"/>
        <v>#DIV/0!</v>
      </c>
      <c r="X774" s="5" t="e">
        <f t="shared" si="138"/>
        <v>#DIV/0!</v>
      </c>
      <c r="Y774" s="5" t="e">
        <f t="shared" si="136"/>
        <v>#DIV/0!</v>
      </c>
      <c r="Z774" s="5" t="e">
        <f t="shared" si="137"/>
        <v>#DIV/0!</v>
      </c>
      <c r="AA774" s="5" t="e">
        <f t="shared" si="137"/>
        <v>#DIV/0!</v>
      </c>
      <c r="AM774" s="6"/>
      <c r="AN774" s="6"/>
    </row>
    <row r="775" spans="2:40" s="5" customFormat="1" ht="20.100000000000001" hidden="1" customHeight="1">
      <c r="B775" s="22" t="str">
        <f>+$B$11</f>
        <v xml:space="preserve"> Α' ΠΛΑΝΗΤΗΣ</v>
      </c>
      <c r="C775" s="15">
        <f>+$C$11</f>
        <v>0</v>
      </c>
      <c r="D775" s="13">
        <f>+D770+1</f>
        <v>106</v>
      </c>
      <c r="E775" s="15">
        <f>+(H775+I775)/2</f>
        <v>0</v>
      </c>
      <c r="F775" s="15">
        <f>+SQRT(E775*E775-G775*G775)</f>
        <v>0</v>
      </c>
      <c r="G775" s="15">
        <f>+(-H775+I775)/2</f>
        <v>0</v>
      </c>
      <c r="H775" s="15">
        <f>+$J$40</f>
        <v>0</v>
      </c>
      <c r="I775" s="15">
        <f>+$J$39</f>
        <v>0</v>
      </c>
      <c r="J775" s="15">
        <f>+$D$22</f>
        <v>0</v>
      </c>
      <c r="K775" s="15">
        <f>+ABS( C775-D775)</f>
        <v>106</v>
      </c>
      <c r="L775" s="15" t="e">
        <f>(+F775*F775/E775)/( 1- J775*COS(K776))</f>
        <v>#DIV/0!</v>
      </c>
      <c r="M775" s="14" t="e">
        <f t="shared" si="140"/>
        <v>#DIV/0!</v>
      </c>
      <c r="N775" s="49"/>
      <c r="O775" s="238">
        <f t="shared" si="141"/>
        <v>0</v>
      </c>
      <c r="P775" s="5" t="e">
        <f t="shared" si="139"/>
        <v>#DIV/0!</v>
      </c>
      <c r="Q775" s="5" t="e">
        <f t="shared" si="139"/>
        <v>#DIV/0!</v>
      </c>
      <c r="R775" s="5" t="e">
        <f t="shared" si="139"/>
        <v>#DIV/0!</v>
      </c>
      <c r="S775" s="5" t="e">
        <f t="shared" si="138"/>
        <v>#DIV/0!</v>
      </c>
      <c r="T775" s="5" t="e">
        <f t="shared" si="138"/>
        <v>#DIV/0!</v>
      </c>
      <c r="U775" s="5" t="e">
        <f t="shared" si="138"/>
        <v>#DIV/0!</v>
      </c>
      <c r="V775" s="5" t="e">
        <f t="shared" si="138"/>
        <v>#DIV/0!</v>
      </c>
      <c r="W775" s="5" t="e">
        <f t="shared" si="138"/>
        <v>#DIV/0!</v>
      </c>
      <c r="X775" s="5" t="e">
        <f t="shared" si="138"/>
        <v>#DIV/0!</v>
      </c>
      <c r="Y775" s="5" t="e">
        <f t="shared" si="136"/>
        <v>#DIV/0!</v>
      </c>
      <c r="Z775" s="5" t="e">
        <f t="shared" si="137"/>
        <v>#DIV/0!</v>
      </c>
      <c r="AA775" s="5" t="e">
        <f t="shared" si="137"/>
        <v>#DIV/0!</v>
      </c>
      <c r="AM775" s="6"/>
      <c r="AN775" s="6"/>
    </row>
    <row r="776" spans="2:40" s="5" customFormat="1" ht="20.100000000000001" hidden="1" customHeight="1">
      <c r="B776" s="23" t="s">
        <v>32</v>
      </c>
      <c r="C776" s="24">
        <f>3.14/180*C775</f>
        <v>0</v>
      </c>
      <c r="D776" s="24">
        <v>106</v>
      </c>
      <c r="E776" s="25"/>
      <c r="F776" s="25"/>
      <c r="G776" s="25"/>
      <c r="H776" s="25"/>
      <c r="I776" s="25"/>
      <c r="J776" s="25"/>
      <c r="K776" s="25">
        <f>(3.14/180)*K775</f>
        <v>1.8491111111111114</v>
      </c>
      <c r="L776" s="14"/>
      <c r="M776" s="14" t="e">
        <f t="shared" si="140"/>
        <v>#DIV/0!</v>
      </c>
      <c r="N776" s="49"/>
      <c r="O776" s="238" t="e">
        <f t="shared" si="141"/>
        <v>#DIV/0!</v>
      </c>
      <c r="P776" s="5" t="e">
        <f t="shared" si="139"/>
        <v>#DIV/0!</v>
      </c>
      <c r="Q776" s="5" t="e">
        <f t="shared" si="139"/>
        <v>#DIV/0!</v>
      </c>
      <c r="R776" s="5" t="e">
        <f t="shared" si="139"/>
        <v>#DIV/0!</v>
      </c>
      <c r="S776" s="5" t="e">
        <f t="shared" si="138"/>
        <v>#DIV/0!</v>
      </c>
      <c r="T776" s="5" t="e">
        <f t="shared" si="138"/>
        <v>#DIV/0!</v>
      </c>
      <c r="U776" s="5" t="e">
        <f t="shared" si="138"/>
        <v>#DIV/0!</v>
      </c>
      <c r="V776" s="5" t="e">
        <f t="shared" si="138"/>
        <v>#DIV/0!</v>
      </c>
      <c r="W776" s="5" t="e">
        <f t="shared" si="138"/>
        <v>#DIV/0!</v>
      </c>
      <c r="X776" s="5" t="e">
        <f t="shared" si="138"/>
        <v>#DIV/0!</v>
      </c>
      <c r="Y776" s="5" t="e">
        <f t="shared" si="136"/>
        <v>#DIV/0!</v>
      </c>
      <c r="Z776" s="5" t="e">
        <f t="shared" si="137"/>
        <v>#DIV/0!</v>
      </c>
      <c r="AA776" s="5" t="e">
        <f t="shared" si="137"/>
        <v>#DIV/0!</v>
      </c>
      <c r="AM776" s="6"/>
      <c r="AN776" s="6"/>
    </row>
    <row r="777" spans="2:40" s="5" customFormat="1" ht="20.100000000000001" hidden="1" customHeight="1">
      <c r="B777" s="22" t="str">
        <f>+$B$13</f>
        <v xml:space="preserve"> Β' ΠΛΑΝΗΤΗΣ</v>
      </c>
      <c r="C777" s="15">
        <f>+$C$13</f>
        <v>0</v>
      </c>
      <c r="D777" s="13">
        <f>+D772+1</f>
        <v>106</v>
      </c>
      <c r="E777" s="15">
        <f>+(H777+I777)/2</f>
        <v>0</v>
      </c>
      <c r="F777" s="15">
        <f>+SQRT(E777*E777-G777*G777)</f>
        <v>0</v>
      </c>
      <c r="G777" s="15">
        <f>+(-H777+I777)/2</f>
        <v>0</v>
      </c>
      <c r="H777" s="15">
        <f>+$J$42</f>
        <v>0</v>
      </c>
      <c r="I777" s="15">
        <f>+$J$41</f>
        <v>0</v>
      </c>
      <c r="J777" s="15">
        <f>+$D$24</f>
        <v>0</v>
      </c>
      <c r="K777" s="15">
        <f>+ABS( C777-D777)</f>
        <v>106</v>
      </c>
      <c r="L777" s="15" t="e">
        <f>+F777*F777/E777/( 1- J777*COS(K778))</f>
        <v>#DIV/0!</v>
      </c>
      <c r="M777" s="14" t="e">
        <f t="shared" si="140"/>
        <v>#DIV/0!</v>
      </c>
      <c r="N777" s="49"/>
      <c r="O777" s="238">
        <f t="shared" si="141"/>
        <v>0</v>
      </c>
      <c r="P777" s="5" t="e">
        <f t="shared" si="139"/>
        <v>#DIV/0!</v>
      </c>
      <c r="Q777" s="5" t="e">
        <f t="shared" si="139"/>
        <v>#DIV/0!</v>
      </c>
      <c r="R777" s="5" t="e">
        <f t="shared" si="139"/>
        <v>#DIV/0!</v>
      </c>
      <c r="S777" s="5" t="e">
        <f t="shared" si="138"/>
        <v>#DIV/0!</v>
      </c>
      <c r="T777" s="5" t="e">
        <f t="shared" si="138"/>
        <v>#DIV/0!</v>
      </c>
      <c r="U777" s="5" t="e">
        <f t="shared" si="138"/>
        <v>#DIV/0!</v>
      </c>
      <c r="V777" s="5" t="e">
        <f t="shared" si="138"/>
        <v>#DIV/0!</v>
      </c>
      <c r="W777" s="5" t="e">
        <f t="shared" si="138"/>
        <v>#DIV/0!</v>
      </c>
      <c r="X777" s="5" t="e">
        <f t="shared" si="138"/>
        <v>#DIV/0!</v>
      </c>
      <c r="Y777" s="5" t="e">
        <f t="shared" si="136"/>
        <v>#DIV/0!</v>
      </c>
      <c r="Z777" s="5" t="e">
        <f t="shared" si="137"/>
        <v>#DIV/0!</v>
      </c>
      <c r="AA777" s="5" t="e">
        <f t="shared" si="137"/>
        <v>#DIV/0!</v>
      </c>
      <c r="AM777" s="6"/>
      <c r="AN777" s="6"/>
    </row>
    <row r="778" spans="2:40" s="5" customFormat="1" ht="20.100000000000001" hidden="1" customHeight="1">
      <c r="B778" s="26"/>
      <c r="C778" s="27">
        <f>3.14/180*C777</f>
        <v>0</v>
      </c>
      <c r="D778" s="27">
        <f>3.14/180*D777</f>
        <v>1.8491111111111114</v>
      </c>
      <c r="E778" s="28"/>
      <c r="F778" s="28"/>
      <c r="G778" s="28"/>
      <c r="H778" s="28"/>
      <c r="I778" s="28"/>
      <c r="J778" s="28"/>
      <c r="K778" s="28">
        <f>(3.14/180)*K777</f>
        <v>1.8491111111111114</v>
      </c>
      <c r="L778" s="14"/>
      <c r="M778" s="14" t="e">
        <f t="shared" si="140"/>
        <v>#DIV/0!</v>
      </c>
      <c r="N778" s="49"/>
      <c r="O778" s="238"/>
      <c r="P778" s="5" t="e">
        <f t="shared" si="139"/>
        <v>#DIV/0!</v>
      </c>
      <c r="Q778" s="5" t="e">
        <f t="shared" si="139"/>
        <v>#DIV/0!</v>
      </c>
      <c r="R778" s="5" t="e">
        <f t="shared" si="139"/>
        <v>#DIV/0!</v>
      </c>
      <c r="S778" s="5" t="e">
        <f t="shared" si="138"/>
        <v>#DIV/0!</v>
      </c>
      <c r="T778" s="5" t="e">
        <f t="shared" si="138"/>
        <v>#DIV/0!</v>
      </c>
      <c r="U778" s="5" t="e">
        <f t="shared" si="138"/>
        <v>#DIV/0!</v>
      </c>
      <c r="V778" s="5" t="e">
        <f t="shared" si="138"/>
        <v>#DIV/0!</v>
      </c>
      <c r="W778" s="5" t="e">
        <f t="shared" si="138"/>
        <v>#DIV/0!</v>
      </c>
      <c r="X778" s="5" t="e">
        <f t="shared" si="138"/>
        <v>#DIV/0!</v>
      </c>
      <c r="Y778" s="5" t="e">
        <f t="shared" si="136"/>
        <v>#DIV/0!</v>
      </c>
      <c r="Z778" s="5" t="e">
        <f t="shared" si="137"/>
        <v>#DIV/0!</v>
      </c>
      <c r="AA778" s="5" t="e">
        <f t="shared" si="137"/>
        <v>#DIV/0!</v>
      </c>
      <c r="AM778" s="6"/>
      <c r="AN778" s="6"/>
    </row>
    <row r="779" spans="2:40" s="5" customFormat="1" ht="20.100000000000001" hidden="1" customHeight="1">
      <c r="B779" s="15"/>
      <c r="C779" s="13"/>
      <c r="D779" s="13"/>
      <c r="E779" s="13"/>
      <c r="F779" s="13"/>
      <c r="G779" s="13"/>
      <c r="H779" s="13"/>
      <c r="I779" s="13"/>
      <c r="J779" s="13"/>
      <c r="K779" s="15"/>
      <c r="L779" s="14"/>
      <c r="M779" s="14" t="e">
        <f t="shared" si="140"/>
        <v>#DIV/0!</v>
      </c>
      <c r="N779" s="49"/>
      <c r="O779" s="238"/>
      <c r="P779" s="5" t="e">
        <f t="shared" si="139"/>
        <v>#DIV/0!</v>
      </c>
      <c r="Q779" s="5" t="e">
        <f t="shared" si="139"/>
        <v>#DIV/0!</v>
      </c>
      <c r="R779" s="5" t="e">
        <f t="shared" si="139"/>
        <v>#DIV/0!</v>
      </c>
      <c r="S779" s="5" t="e">
        <f t="shared" si="138"/>
        <v>#DIV/0!</v>
      </c>
      <c r="T779" s="5" t="e">
        <f t="shared" si="138"/>
        <v>#DIV/0!</v>
      </c>
      <c r="U779" s="5" t="e">
        <f t="shared" si="138"/>
        <v>#DIV/0!</v>
      </c>
      <c r="V779" s="5" t="e">
        <f t="shared" si="138"/>
        <v>#DIV/0!</v>
      </c>
      <c r="W779" s="5" t="e">
        <f t="shared" si="138"/>
        <v>#DIV/0!</v>
      </c>
      <c r="X779" s="5" t="e">
        <f t="shared" si="138"/>
        <v>#DIV/0!</v>
      </c>
      <c r="Y779" s="5" t="e">
        <f t="shared" si="136"/>
        <v>#DIV/0!</v>
      </c>
      <c r="Z779" s="5" t="e">
        <f t="shared" si="137"/>
        <v>#DIV/0!</v>
      </c>
      <c r="AA779" s="5" t="e">
        <f t="shared" si="137"/>
        <v>#DIV/0!</v>
      </c>
      <c r="AM779" s="6"/>
      <c r="AN779" s="6"/>
    </row>
    <row r="780" spans="2:40" s="5" customFormat="1" ht="20.100000000000001" hidden="1" customHeight="1">
      <c r="B780" s="22" t="str">
        <f>+$B$11</f>
        <v xml:space="preserve"> Α' ΠΛΑΝΗΤΗΣ</v>
      </c>
      <c r="C780" s="15">
        <f>+$C$11</f>
        <v>0</v>
      </c>
      <c r="D780" s="13">
        <f>+D775+1</f>
        <v>107</v>
      </c>
      <c r="E780" s="15">
        <f>+(H780+I780)/2</f>
        <v>0</v>
      </c>
      <c r="F780" s="15">
        <f>+SQRT(E780*E780-G780*G780)</f>
        <v>0</v>
      </c>
      <c r="G780" s="15">
        <f>+(-H780+I780)/2</f>
        <v>0</v>
      </c>
      <c r="H780" s="15">
        <f>+$J$40</f>
        <v>0</v>
      </c>
      <c r="I780" s="15">
        <f>+$J$39</f>
        <v>0</v>
      </c>
      <c r="J780" s="15">
        <f>+$D$22</f>
        <v>0</v>
      </c>
      <c r="K780" s="15">
        <f>+ABS( C780-D780)</f>
        <v>107</v>
      </c>
      <c r="L780" s="15" t="e">
        <f>(+F780*F780/E780)/( 1- J780*COS(K781))</f>
        <v>#DIV/0!</v>
      </c>
      <c r="M780" s="14" t="e">
        <f t="shared" si="140"/>
        <v>#DIV/0!</v>
      </c>
      <c r="N780" s="49"/>
      <c r="O780" s="238">
        <f t="shared" si="141"/>
        <v>0</v>
      </c>
      <c r="P780" s="5" t="e">
        <f t="shared" si="139"/>
        <v>#DIV/0!</v>
      </c>
      <c r="Q780" s="5" t="e">
        <f t="shared" si="139"/>
        <v>#DIV/0!</v>
      </c>
      <c r="R780" s="5" t="e">
        <f t="shared" si="139"/>
        <v>#DIV/0!</v>
      </c>
      <c r="S780" s="5" t="e">
        <f t="shared" si="138"/>
        <v>#DIV/0!</v>
      </c>
      <c r="T780" s="5" t="e">
        <f t="shared" si="138"/>
        <v>#DIV/0!</v>
      </c>
      <c r="U780" s="5" t="e">
        <f t="shared" si="138"/>
        <v>#DIV/0!</v>
      </c>
      <c r="V780" s="5" t="e">
        <f t="shared" si="138"/>
        <v>#DIV/0!</v>
      </c>
      <c r="W780" s="5" t="e">
        <f t="shared" si="138"/>
        <v>#DIV/0!</v>
      </c>
      <c r="X780" s="5" t="e">
        <f t="shared" si="138"/>
        <v>#DIV/0!</v>
      </c>
      <c r="Y780" s="5" t="e">
        <f t="shared" si="136"/>
        <v>#DIV/0!</v>
      </c>
      <c r="Z780" s="5" t="e">
        <f t="shared" si="137"/>
        <v>#DIV/0!</v>
      </c>
      <c r="AA780" s="5" t="e">
        <f t="shared" si="137"/>
        <v>#DIV/0!</v>
      </c>
      <c r="AM780" s="6"/>
      <c r="AN780" s="6"/>
    </row>
    <row r="781" spans="2:40" s="5" customFormat="1" ht="20.100000000000001" hidden="1" customHeight="1">
      <c r="B781" s="23" t="s">
        <v>32</v>
      </c>
      <c r="C781" s="24">
        <f>3.14/180*C780</f>
        <v>0</v>
      </c>
      <c r="D781" s="24">
        <v>107</v>
      </c>
      <c r="E781" s="25"/>
      <c r="F781" s="25"/>
      <c r="G781" s="25"/>
      <c r="H781" s="25"/>
      <c r="I781" s="25"/>
      <c r="J781" s="25"/>
      <c r="K781" s="25">
        <f>(3.14/180)*K780</f>
        <v>1.8665555555555557</v>
      </c>
      <c r="L781" s="14"/>
      <c r="M781" s="14" t="e">
        <f t="shared" si="140"/>
        <v>#DIV/0!</v>
      </c>
      <c r="N781" s="49"/>
      <c r="O781" s="238" t="e">
        <f t="shared" si="141"/>
        <v>#DIV/0!</v>
      </c>
      <c r="P781" s="5" t="e">
        <f t="shared" si="139"/>
        <v>#DIV/0!</v>
      </c>
      <c r="Q781" s="5" t="e">
        <f t="shared" si="139"/>
        <v>#DIV/0!</v>
      </c>
      <c r="R781" s="5" t="e">
        <f t="shared" si="139"/>
        <v>#DIV/0!</v>
      </c>
      <c r="S781" s="5" t="e">
        <f t="shared" si="138"/>
        <v>#DIV/0!</v>
      </c>
      <c r="T781" s="5" t="e">
        <f t="shared" si="138"/>
        <v>#DIV/0!</v>
      </c>
      <c r="U781" s="5" t="e">
        <f t="shared" si="138"/>
        <v>#DIV/0!</v>
      </c>
      <c r="V781" s="5" t="e">
        <f t="shared" si="138"/>
        <v>#DIV/0!</v>
      </c>
      <c r="W781" s="5" t="e">
        <f t="shared" si="138"/>
        <v>#DIV/0!</v>
      </c>
      <c r="X781" s="5" t="e">
        <f t="shared" si="138"/>
        <v>#DIV/0!</v>
      </c>
      <c r="Y781" s="5" t="e">
        <f t="shared" si="136"/>
        <v>#DIV/0!</v>
      </c>
      <c r="Z781" s="5" t="e">
        <f t="shared" si="137"/>
        <v>#DIV/0!</v>
      </c>
      <c r="AA781" s="5" t="e">
        <f t="shared" si="137"/>
        <v>#DIV/0!</v>
      </c>
      <c r="AM781" s="6"/>
      <c r="AN781" s="6"/>
    </row>
    <row r="782" spans="2:40" s="5" customFormat="1" ht="20.100000000000001" hidden="1" customHeight="1">
      <c r="B782" s="22" t="str">
        <f>+$B$13</f>
        <v xml:space="preserve"> Β' ΠΛΑΝΗΤΗΣ</v>
      </c>
      <c r="C782" s="15">
        <f>+$C$13</f>
        <v>0</v>
      </c>
      <c r="D782" s="13">
        <f>+D777+1</f>
        <v>107</v>
      </c>
      <c r="E782" s="15">
        <f>+(H782+I782)/2</f>
        <v>0</v>
      </c>
      <c r="F782" s="15">
        <f>+SQRT(E782*E782-G782*G782)</f>
        <v>0</v>
      </c>
      <c r="G782" s="15">
        <f>+(-H782+I782)/2</f>
        <v>0</v>
      </c>
      <c r="H782" s="15">
        <f>+$J$42</f>
        <v>0</v>
      </c>
      <c r="I782" s="15">
        <f>+$J$41</f>
        <v>0</v>
      </c>
      <c r="J782" s="15">
        <f>+$D$24</f>
        <v>0</v>
      </c>
      <c r="K782" s="15">
        <f>+ABS( C782-D782)</f>
        <v>107</v>
      </c>
      <c r="L782" s="15" t="e">
        <f>+F782*F782/E782/( 1- J782*COS(K783))</f>
        <v>#DIV/0!</v>
      </c>
      <c r="M782" s="14" t="e">
        <f t="shared" si="140"/>
        <v>#DIV/0!</v>
      </c>
      <c r="N782" s="49"/>
      <c r="O782" s="238">
        <f t="shared" si="141"/>
        <v>0</v>
      </c>
      <c r="P782" s="5" t="e">
        <f t="shared" si="139"/>
        <v>#DIV/0!</v>
      </c>
      <c r="Q782" s="5" t="e">
        <f t="shared" si="139"/>
        <v>#DIV/0!</v>
      </c>
      <c r="R782" s="5" t="e">
        <f t="shared" si="139"/>
        <v>#DIV/0!</v>
      </c>
      <c r="S782" s="5" t="e">
        <f t="shared" si="138"/>
        <v>#DIV/0!</v>
      </c>
      <c r="T782" s="5" t="e">
        <f t="shared" si="138"/>
        <v>#DIV/0!</v>
      </c>
      <c r="U782" s="5" t="e">
        <f t="shared" si="138"/>
        <v>#DIV/0!</v>
      </c>
      <c r="V782" s="5" t="e">
        <f t="shared" si="138"/>
        <v>#DIV/0!</v>
      </c>
      <c r="W782" s="5" t="e">
        <f t="shared" si="138"/>
        <v>#DIV/0!</v>
      </c>
      <c r="X782" s="5" t="e">
        <f t="shared" si="138"/>
        <v>#DIV/0!</v>
      </c>
      <c r="Y782" s="5" t="e">
        <f t="shared" si="136"/>
        <v>#DIV/0!</v>
      </c>
      <c r="Z782" s="5" t="e">
        <f t="shared" si="137"/>
        <v>#DIV/0!</v>
      </c>
      <c r="AA782" s="5" t="e">
        <f t="shared" si="137"/>
        <v>#DIV/0!</v>
      </c>
      <c r="AM782" s="6"/>
      <c r="AN782" s="6"/>
    </row>
    <row r="783" spans="2:40" s="5" customFormat="1" ht="20.100000000000001" hidden="1" customHeight="1">
      <c r="B783" s="26"/>
      <c r="C783" s="27">
        <f>3.14/180*C782</f>
        <v>0</v>
      </c>
      <c r="D783" s="27">
        <f>3.14/180*D782</f>
        <v>1.8665555555555557</v>
      </c>
      <c r="E783" s="28"/>
      <c r="F783" s="28"/>
      <c r="G783" s="28"/>
      <c r="H783" s="28"/>
      <c r="I783" s="28"/>
      <c r="J783" s="28"/>
      <c r="K783" s="28">
        <f>(3.14/180)*K782</f>
        <v>1.8665555555555557</v>
      </c>
      <c r="L783" s="14"/>
      <c r="M783" s="14" t="e">
        <f t="shared" si="140"/>
        <v>#DIV/0!</v>
      </c>
      <c r="N783" s="49"/>
      <c r="O783" s="238"/>
      <c r="P783" s="5" t="e">
        <f t="shared" si="139"/>
        <v>#DIV/0!</v>
      </c>
      <c r="Q783" s="5" t="e">
        <f t="shared" si="139"/>
        <v>#DIV/0!</v>
      </c>
      <c r="R783" s="5" t="e">
        <f t="shared" si="139"/>
        <v>#DIV/0!</v>
      </c>
      <c r="S783" s="5" t="e">
        <f t="shared" si="138"/>
        <v>#DIV/0!</v>
      </c>
      <c r="T783" s="5" t="e">
        <f t="shared" si="138"/>
        <v>#DIV/0!</v>
      </c>
      <c r="U783" s="5" t="e">
        <f t="shared" si="138"/>
        <v>#DIV/0!</v>
      </c>
      <c r="V783" s="5" t="e">
        <f t="shared" si="138"/>
        <v>#DIV/0!</v>
      </c>
      <c r="W783" s="5" t="e">
        <f t="shared" si="138"/>
        <v>#DIV/0!</v>
      </c>
      <c r="X783" s="5" t="e">
        <f t="shared" si="138"/>
        <v>#DIV/0!</v>
      </c>
      <c r="Y783" s="5" t="e">
        <f t="shared" si="136"/>
        <v>#DIV/0!</v>
      </c>
      <c r="Z783" s="5" t="e">
        <f t="shared" si="137"/>
        <v>#DIV/0!</v>
      </c>
      <c r="AA783" s="5" t="e">
        <f t="shared" si="137"/>
        <v>#DIV/0!</v>
      </c>
      <c r="AM783" s="6"/>
      <c r="AN783" s="6"/>
    </row>
    <row r="784" spans="2:40" s="5" customFormat="1" ht="20.100000000000001" hidden="1" customHeight="1">
      <c r="B784" s="15"/>
      <c r="C784" s="13"/>
      <c r="D784" s="13"/>
      <c r="E784" s="13"/>
      <c r="F784" s="13"/>
      <c r="G784" s="13"/>
      <c r="H784" s="13"/>
      <c r="I784" s="13"/>
      <c r="J784" s="13"/>
      <c r="K784" s="15"/>
      <c r="L784" s="14"/>
      <c r="M784" s="14" t="e">
        <f t="shared" si="140"/>
        <v>#DIV/0!</v>
      </c>
      <c r="N784" s="49"/>
      <c r="O784" s="238"/>
      <c r="P784" s="5" t="e">
        <f t="shared" si="139"/>
        <v>#DIV/0!</v>
      </c>
      <c r="Q784" s="5" t="e">
        <f t="shared" si="139"/>
        <v>#DIV/0!</v>
      </c>
      <c r="R784" s="5" t="e">
        <f t="shared" si="139"/>
        <v>#DIV/0!</v>
      </c>
      <c r="S784" s="5" t="e">
        <f t="shared" si="138"/>
        <v>#DIV/0!</v>
      </c>
      <c r="T784" s="5" t="e">
        <f t="shared" si="138"/>
        <v>#DIV/0!</v>
      </c>
      <c r="U784" s="5" t="e">
        <f t="shared" si="138"/>
        <v>#DIV/0!</v>
      </c>
      <c r="V784" s="5" t="e">
        <f t="shared" si="138"/>
        <v>#DIV/0!</v>
      </c>
      <c r="W784" s="5" t="e">
        <f t="shared" si="138"/>
        <v>#DIV/0!</v>
      </c>
      <c r="X784" s="5" t="e">
        <f t="shared" si="138"/>
        <v>#DIV/0!</v>
      </c>
      <c r="Y784" s="5" t="e">
        <f t="shared" si="136"/>
        <v>#DIV/0!</v>
      </c>
      <c r="Z784" s="5" t="e">
        <f t="shared" si="137"/>
        <v>#DIV/0!</v>
      </c>
      <c r="AA784" s="5" t="e">
        <f t="shared" si="137"/>
        <v>#DIV/0!</v>
      </c>
      <c r="AM784" s="6"/>
      <c r="AN784" s="6"/>
    </row>
    <row r="785" spans="2:40" s="5" customFormat="1" ht="20.100000000000001" hidden="1" customHeight="1">
      <c r="B785" s="22" t="str">
        <f>+$B$11</f>
        <v xml:space="preserve"> Α' ΠΛΑΝΗΤΗΣ</v>
      </c>
      <c r="C785" s="15">
        <f>+$C$11</f>
        <v>0</v>
      </c>
      <c r="D785" s="13">
        <f>+D780+1</f>
        <v>108</v>
      </c>
      <c r="E785" s="15">
        <f>+(H785+I785)/2</f>
        <v>0</v>
      </c>
      <c r="F785" s="15">
        <f>+SQRT(E785*E785-G785*G785)</f>
        <v>0</v>
      </c>
      <c r="G785" s="15">
        <f>+(-H785+I785)/2</f>
        <v>0</v>
      </c>
      <c r="H785" s="15">
        <f>+$J$40</f>
        <v>0</v>
      </c>
      <c r="I785" s="15">
        <f>+$J$39</f>
        <v>0</v>
      </c>
      <c r="J785" s="15">
        <f>+$D$22</f>
        <v>0</v>
      </c>
      <c r="K785" s="15">
        <f>+ABS( C785-D785)</f>
        <v>108</v>
      </c>
      <c r="L785" s="15" t="e">
        <f>(+F785*F785/E785)/( 1- J785*COS(K786))</f>
        <v>#DIV/0!</v>
      </c>
      <c r="M785" s="14" t="e">
        <f t="shared" si="140"/>
        <v>#DIV/0!</v>
      </c>
      <c r="N785" s="49"/>
      <c r="O785" s="238">
        <f t="shared" si="141"/>
        <v>0</v>
      </c>
      <c r="P785" s="5" t="e">
        <f t="shared" si="139"/>
        <v>#DIV/0!</v>
      </c>
      <c r="Q785" s="5" t="e">
        <f t="shared" si="139"/>
        <v>#DIV/0!</v>
      </c>
      <c r="R785" s="5" t="e">
        <f t="shared" si="139"/>
        <v>#DIV/0!</v>
      </c>
      <c r="S785" s="5" t="e">
        <f t="shared" si="138"/>
        <v>#DIV/0!</v>
      </c>
      <c r="T785" s="5" t="e">
        <f t="shared" si="138"/>
        <v>#DIV/0!</v>
      </c>
      <c r="U785" s="5" t="e">
        <f t="shared" si="138"/>
        <v>#DIV/0!</v>
      </c>
      <c r="V785" s="5" t="e">
        <f t="shared" si="138"/>
        <v>#DIV/0!</v>
      </c>
      <c r="W785" s="5" t="e">
        <f t="shared" si="138"/>
        <v>#DIV/0!</v>
      </c>
      <c r="X785" s="5" t="e">
        <f t="shared" si="138"/>
        <v>#DIV/0!</v>
      </c>
      <c r="Y785" s="5" t="e">
        <f t="shared" si="136"/>
        <v>#DIV/0!</v>
      </c>
      <c r="Z785" s="5" t="e">
        <f t="shared" si="137"/>
        <v>#DIV/0!</v>
      </c>
      <c r="AA785" s="5" t="e">
        <f t="shared" si="137"/>
        <v>#DIV/0!</v>
      </c>
      <c r="AM785" s="6"/>
      <c r="AN785" s="6"/>
    </row>
    <row r="786" spans="2:40" s="5" customFormat="1" ht="20.100000000000001" hidden="1" customHeight="1">
      <c r="B786" s="23" t="s">
        <v>32</v>
      </c>
      <c r="C786" s="24">
        <f>3.14/180*C785</f>
        <v>0</v>
      </c>
      <c r="D786" s="24">
        <v>108</v>
      </c>
      <c r="E786" s="25"/>
      <c r="F786" s="25"/>
      <c r="G786" s="25"/>
      <c r="H786" s="25"/>
      <c r="I786" s="25"/>
      <c r="J786" s="25"/>
      <c r="K786" s="25">
        <f>(3.14/180)*K785</f>
        <v>1.8840000000000001</v>
      </c>
      <c r="L786" s="14"/>
      <c r="M786" s="14" t="e">
        <f t="shared" si="140"/>
        <v>#DIV/0!</v>
      </c>
      <c r="N786" s="49"/>
      <c r="O786" s="238" t="e">
        <f t="shared" si="141"/>
        <v>#DIV/0!</v>
      </c>
      <c r="P786" s="5" t="e">
        <f t="shared" si="139"/>
        <v>#DIV/0!</v>
      </c>
      <c r="Q786" s="5" t="e">
        <f t="shared" si="139"/>
        <v>#DIV/0!</v>
      </c>
      <c r="R786" s="5" t="e">
        <f t="shared" si="139"/>
        <v>#DIV/0!</v>
      </c>
      <c r="S786" s="5" t="e">
        <f t="shared" si="138"/>
        <v>#DIV/0!</v>
      </c>
      <c r="T786" s="5" t="e">
        <f t="shared" si="138"/>
        <v>#DIV/0!</v>
      </c>
      <c r="U786" s="5" t="e">
        <f t="shared" si="138"/>
        <v>#DIV/0!</v>
      </c>
      <c r="V786" s="5" t="e">
        <f t="shared" si="138"/>
        <v>#DIV/0!</v>
      </c>
      <c r="W786" s="5" t="e">
        <f t="shared" si="138"/>
        <v>#DIV/0!</v>
      </c>
      <c r="X786" s="5" t="e">
        <f t="shared" si="138"/>
        <v>#DIV/0!</v>
      </c>
      <c r="Y786" s="5" t="e">
        <f t="shared" si="136"/>
        <v>#DIV/0!</v>
      </c>
      <c r="Z786" s="5" t="e">
        <f t="shared" si="137"/>
        <v>#DIV/0!</v>
      </c>
      <c r="AA786" s="5" t="e">
        <f t="shared" si="137"/>
        <v>#DIV/0!</v>
      </c>
      <c r="AM786" s="6"/>
      <c r="AN786" s="6"/>
    </row>
    <row r="787" spans="2:40" s="5" customFormat="1" ht="20.100000000000001" hidden="1" customHeight="1">
      <c r="B787" s="22" t="str">
        <f>+$B$13</f>
        <v xml:space="preserve"> Β' ΠΛΑΝΗΤΗΣ</v>
      </c>
      <c r="C787" s="15">
        <f>+$C$13</f>
        <v>0</v>
      </c>
      <c r="D787" s="13">
        <f>+D782+1</f>
        <v>108</v>
      </c>
      <c r="E787" s="15">
        <f>+(H787+I787)/2</f>
        <v>0</v>
      </c>
      <c r="F787" s="15">
        <f>+SQRT(E787*E787-G787*G787)</f>
        <v>0</v>
      </c>
      <c r="G787" s="15">
        <f>+(-H787+I787)/2</f>
        <v>0</v>
      </c>
      <c r="H787" s="15">
        <f>+$J$42</f>
        <v>0</v>
      </c>
      <c r="I787" s="15">
        <f>+$J$41</f>
        <v>0</v>
      </c>
      <c r="J787" s="15">
        <f>+$D$24</f>
        <v>0</v>
      </c>
      <c r="K787" s="15">
        <f>+ABS( C787-D787)</f>
        <v>108</v>
      </c>
      <c r="L787" s="15" t="e">
        <f>+F787*F787/E787/( 1- J787*COS(K788))</f>
        <v>#DIV/0!</v>
      </c>
      <c r="M787" s="14" t="e">
        <f t="shared" si="140"/>
        <v>#DIV/0!</v>
      </c>
      <c r="N787" s="49"/>
      <c r="O787" s="238">
        <f t="shared" si="141"/>
        <v>0</v>
      </c>
      <c r="P787" s="5" t="e">
        <f t="shared" si="139"/>
        <v>#DIV/0!</v>
      </c>
      <c r="Q787" s="5" t="e">
        <f t="shared" si="139"/>
        <v>#DIV/0!</v>
      </c>
      <c r="R787" s="5" t="e">
        <f t="shared" si="139"/>
        <v>#DIV/0!</v>
      </c>
      <c r="S787" s="5" t="e">
        <f t="shared" si="138"/>
        <v>#DIV/0!</v>
      </c>
      <c r="T787" s="5" t="e">
        <f t="shared" si="138"/>
        <v>#DIV/0!</v>
      </c>
      <c r="U787" s="5" t="e">
        <f t="shared" si="138"/>
        <v>#DIV/0!</v>
      </c>
      <c r="V787" s="5" t="e">
        <f t="shared" si="138"/>
        <v>#DIV/0!</v>
      </c>
      <c r="W787" s="5" t="e">
        <f t="shared" si="138"/>
        <v>#DIV/0!</v>
      </c>
      <c r="X787" s="5" t="e">
        <f t="shared" si="138"/>
        <v>#DIV/0!</v>
      </c>
      <c r="Y787" s="5" t="e">
        <f t="shared" si="136"/>
        <v>#DIV/0!</v>
      </c>
      <c r="Z787" s="5" t="e">
        <f t="shared" si="137"/>
        <v>#DIV/0!</v>
      </c>
      <c r="AA787" s="5" t="e">
        <f t="shared" si="137"/>
        <v>#DIV/0!</v>
      </c>
      <c r="AM787" s="6"/>
      <c r="AN787" s="6"/>
    </row>
    <row r="788" spans="2:40" s="5" customFormat="1" ht="20.100000000000001" hidden="1" customHeight="1">
      <c r="B788" s="26"/>
      <c r="C788" s="27">
        <f>3.14/180*C787</f>
        <v>0</v>
      </c>
      <c r="D788" s="27">
        <f>3.14/180*D787</f>
        <v>1.8840000000000001</v>
      </c>
      <c r="E788" s="28"/>
      <c r="F788" s="28"/>
      <c r="G788" s="28"/>
      <c r="H788" s="28"/>
      <c r="I788" s="28"/>
      <c r="J788" s="28"/>
      <c r="K788" s="28">
        <f>(3.14/180)*K787</f>
        <v>1.8840000000000001</v>
      </c>
      <c r="L788" s="14"/>
      <c r="M788" s="14" t="e">
        <f t="shared" si="140"/>
        <v>#DIV/0!</v>
      </c>
      <c r="N788" s="49"/>
      <c r="O788" s="238"/>
      <c r="P788" s="5" t="e">
        <f t="shared" si="139"/>
        <v>#DIV/0!</v>
      </c>
      <c r="Q788" s="5" t="e">
        <f t="shared" si="139"/>
        <v>#DIV/0!</v>
      </c>
      <c r="R788" s="5" t="e">
        <f t="shared" si="139"/>
        <v>#DIV/0!</v>
      </c>
      <c r="S788" s="5" t="e">
        <f t="shared" si="138"/>
        <v>#DIV/0!</v>
      </c>
      <c r="T788" s="5" t="e">
        <f t="shared" si="138"/>
        <v>#DIV/0!</v>
      </c>
      <c r="U788" s="5" t="e">
        <f t="shared" si="138"/>
        <v>#DIV/0!</v>
      </c>
      <c r="V788" s="5" t="e">
        <f t="shared" si="138"/>
        <v>#DIV/0!</v>
      </c>
      <c r="W788" s="5" t="e">
        <f t="shared" si="138"/>
        <v>#DIV/0!</v>
      </c>
      <c r="X788" s="5" t="e">
        <f t="shared" si="138"/>
        <v>#DIV/0!</v>
      </c>
      <c r="Y788" s="5" t="e">
        <f t="shared" si="136"/>
        <v>#DIV/0!</v>
      </c>
      <c r="Z788" s="5" t="e">
        <f t="shared" si="137"/>
        <v>#DIV/0!</v>
      </c>
      <c r="AA788" s="5" t="e">
        <f t="shared" si="137"/>
        <v>#DIV/0!</v>
      </c>
      <c r="AM788" s="6"/>
      <c r="AN788" s="6"/>
    </row>
    <row r="789" spans="2:40" s="5" customFormat="1" ht="20.100000000000001" hidden="1" customHeight="1">
      <c r="B789" s="15"/>
      <c r="C789" s="13"/>
      <c r="D789" s="13"/>
      <c r="E789" s="13"/>
      <c r="F789" s="13"/>
      <c r="G789" s="13"/>
      <c r="H789" s="13"/>
      <c r="I789" s="13"/>
      <c r="J789" s="13"/>
      <c r="K789" s="15"/>
      <c r="L789" s="14"/>
      <c r="M789" s="14" t="e">
        <f t="shared" si="140"/>
        <v>#DIV/0!</v>
      </c>
      <c r="N789" s="49"/>
      <c r="O789" s="238"/>
      <c r="P789" s="5" t="e">
        <f t="shared" si="139"/>
        <v>#DIV/0!</v>
      </c>
      <c r="Q789" s="5" t="e">
        <f t="shared" si="139"/>
        <v>#DIV/0!</v>
      </c>
      <c r="R789" s="5" t="e">
        <f t="shared" si="139"/>
        <v>#DIV/0!</v>
      </c>
      <c r="S789" s="5" t="e">
        <f t="shared" si="138"/>
        <v>#DIV/0!</v>
      </c>
      <c r="T789" s="5" t="e">
        <f t="shared" si="138"/>
        <v>#DIV/0!</v>
      </c>
      <c r="U789" s="5" t="e">
        <f t="shared" si="138"/>
        <v>#DIV/0!</v>
      </c>
      <c r="V789" s="5" t="e">
        <f t="shared" si="138"/>
        <v>#DIV/0!</v>
      </c>
      <c r="W789" s="5" t="e">
        <f t="shared" si="138"/>
        <v>#DIV/0!</v>
      </c>
      <c r="X789" s="5" t="e">
        <f t="shared" si="138"/>
        <v>#DIV/0!</v>
      </c>
      <c r="Y789" s="5" t="e">
        <f t="shared" si="136"/>
        <v>#DIV/0!</v>
      </c>
      <c r="Z789" s="5" t="e">
        <f t="shared" si="137"/>
        <v>#DIV/0!</v>
      </c>
      <c r="AA789" s="5" t="e">
        <f t="shared" si="137"/>
        <v>#DIV/0!</v>
      </c>
      <c r="AM789" s="6"/>
      <c r="AN789" s="6"/>
    </row>
    <row r="790" spans="2:40" s="5" customFormat="1" ht="20.100000000000001" hidden="1" customHeight="1">
      <c r="B790" s="22" t="str">
        <f>+$B$11</f>
        <v xml:space="preserve"> Α' ΠΛΑΝΗΤΗΣ</v>
      </c>
      <c r="C790" s="15">
        <f>+$C$11</f>
        <v>0</v>
      </c>
      <c r="D790" s="13">
        <f>+D785+1</f>
        <v>109</v>
      </c>
      <c r="E790" s="15">
        <f>+(H790+I790)/2</f>
        <v>0</v>
      </c>
      <c r="F790" s="15">
        <f>+SQRT(E790*E790-G790*G790)</f>
        <v>0</v>
      </c>
      <c r="G790" s="15">
        <f>+(-H790+I790)/2</f>
        <v>0</v>
      </c>
      <c r="H790" s="15">
        <f>+$J$40</f>
        <v>0</v>
      </c>
      <c r="I790" s="15">
        <f>+$J$39</f>
        <v>0</v>
      </c>
      <c r="J790" s="15">
        <f>+$D$22</f>
        <v>0</v>
      </c>
      <c r="K790" s="15">
        <f>+ABS( C790-D790)</f>
        <v>109</v>
      </c>
      <c r="L790" s="15" t="e">
        <f>(+F790*F790/E790)/( 1- J790*COS(K791))</f>
        <v>#DIV/0!</v>
      </c>
      <c r="M790" s="14" t="e">
        <f t="shared" si="140"/>
        <v>#DIV/0!</v>
      </c>
      <c r="N790" s="49"/>
      <c r="O790" s="238">
        <f t="shared" si="141"/>
        <v>0</v>
      </c>
      <c r="P790" s="5" t="e">
        <f t="shared" si="139"/>
        <v>#DIV/0!</v>
      </c>
      <c r="Q790" s="5" t="e">
        <f t="shared" si="139"/>
        <v>#DIV/0!</v>
      </c>
      <c r="R790" s="5" t="e">
        <f t="shared" si="139"/>
        <v>#DIV/0!</v>
      </c>
      <c r="S790" s="5" t="e">
        <f t="shared" si="138"/>
        <v>#DIV/0!</v>
      </c>
      <c r="T790" s="5" t="e">
        <f t="shared" si="138"/>
        <v>#DIV/0!</v>
      </c>
      <c r="U790" s="5" t="e">
        <f t="shared" si="138"/>
        <v>#DIV/0!</v>
      </c>
      <c r="V790" s="5" t="e">
        <f t="shared" si="138"/>
        <v>#DIV/0!</v>
      </c>
      <c r="W790" s="5" t="e">
        <f t="shared" si="138"/>
        <v>#DIV/0!</v>
      </c>
      <c r="X790" s="5" t="e">
        <f t="shared" si="138"/>
        <v>#DIV/0!</v>
      </c>
      <c r="Y790" s="5" t="e">
        <f t="shared" si="136"/>
        <v>#DIV/0!</v>
      </c>
      <c r="Z790" s="5" t="e">
        <f t="shared" si="137"/>
        <v>#DIV/0!</v>
      </c>
      <c r="AA790" s="5" t="e">
        <f t="shared" si="137"/>
        <v>#DIV/0!</v>
      </c>
      <c r="AM790" s="6"/>
      <c r="AN790" s="6"/>
    </row>
    <row r="791" spans="2:40" s="5" customFormat="1" ht="20.100000000000001" hidden="1" customHeight="1">
      <c r="B791" s="23" t="s">
        <v>32</v>
      </c>
      <c r="C791" s="24">
        <f>3.14/180*C790</f>
        <v>0</v>
      </c>
      <c r="D791" s="24">
        <v>109</v>
      </c>
      <c r="E791" s="25"/>
      <c r="F791" s="25"/>
      <c r="G791" s="25"/>
      <c r="H791" s="25"/>
      <c r="I791" s="25"/>
      <c r="J791" s="25"/>
      <c r="K791" s="25">
        <f>(3.14/180)*K790</f>
        <v>1.9014444444444447</v>
      </c>
      <c r="L791" s="14"/>
      <c r="M791" s="14" t="e">
        <f t="shared" si="140"/>
        <v>#DIV/0!</v>
      </c>
      <c r="N791" s="49"/>
      <c r="O791" s="238" t="e">
        <f t="shared" si="141"/>
        <v>#DIV/0!</v>
      </c>
      <c r="P791" s="5" t="e">
        <f t="shared" si="139"/>
        <v>#DIV/0!</v>
      </c>
      <c r="Q791" s="5" t="e">
        <f t="shared" si="139"/>
        <v>#DIV/0!</v>
      </c>
      <c r="R791" s="5" t="e">
        <f t="shared" si="139"/>
        <v>#DIV/0!</v>
      </c>
      <c r="S791" s="5" t="e">
        <f t="shared" si="138"/>
        <v>#DIV/0!</v>
      </c>
      <c r="T791" s="5" t="e">
        <f t="shared" si="138"/>
        <v>#DIV/0!</v>
      </c>
      <c r="U791" s="5" t="e">
        <f t="shared" si="138"/>
        <v>#DIV/0!</v>
      </c>
      <c r="V791" s="5" t="e">
        <f t="shared" si="138"/>
        <v>#DIV/0!</v>
      </c>
      <c r="W791" s="5" t="e">
        <f t="shared" si="138"/>
        <v>#DIV/0!</v>
      </c>
      <c r="X791" s="5" t="e">
        <f t="shared" si="138"/>
        <v>#DIV/0!</v>
      </c>
      <c r="Y791" s="5" t="e">
        <f t="shared" si="136"/>
        <v>#DIV/0!</v>
      </c>
      <c r="Z791" s="5" t="e">
        <f t="shared" si="137"/>
        <v>#DIV/0!</v>
      </c>
      <c r="AA791" s="5" t="e">
        <f t="shared" si="137"/>
        <v>#DIV/0!</v>
      </c>
      <c r="AM791" s="6"/>
      <c r="AN791" s="6"/>
    </row>
    <row r="792" spans="2:40" s="5" customFormat="1" ht="20.100000000000001" hidden="1" customHeight="1">
      <c r="B792" s="22" t="str">
        <f>+$B$13</f>
        <v xml:space="preserve"> Β' ΠΛΑΝΗΤΗΣ</v>
      </c>
      <c r="C792" s="15">
        <f>+$C$13</f>
        <v>0</v>
      </c>
      <c r="D792" s="13">
        <f>+D787+1</f>
        <v>109</v>
      </c>
      <c r="E792" s="15">
        <f>+(H792+I792)/2</f>
        <v>0</v>
      </c>
      <c r="F792" s="15">
        <f>+SQRT(E792*E792-G792*G792)</f>
        <v>0</v>
      </c>
      <c r="G792" s="15">
        <f>+(-H792+I792)/2</f>
        <v>0</v>
      </c>
      <c r="H792" s="15">
        <f>+$J$42</f>
        <v>0</v>
      </c>
      <c r="I792" s="15">
        <f>+$J$41</f>
        <v>0</v>
      </c>
      <c r="J792" s="15">
        <f>+$D$24</f>
        <v>0</v>
      </c>
      <c r="K792" s="15">
        <f>+ABS( C792-D792)</f>
        <v>109</v>
      </c>
      <c r="L792" s="15" t="e">
        <f>+F792*F792/E792/( 1- J792*COS(K793))</f>
        <v>#DIV/0!</v>
      </c>
      <c r="M792" s="14" t="e">
        <f t="shared" si="140"/>
        <v>#DIV/0!</v>
      </c>
      <c r="N792" s="49"/>
      <c r="O792" s="238">
        <f t="shared" si="141"/>
        <v>0</v>
      </c>
      <c r="P792" s="5" t="e">
        <f t="shared" si="139"/>
        <v>#DIV/0!</v>
      </c>
      <c r="Q792" s="5" t="e">
        <f t="shared" si="139"/>
        <v>#DIV/0!</v>
      </c>
      <c r="R792" s="5" t="e">
        <f t="shared" si="139"/>
        <v>#DIV/0!</v>
      </c>
      <c r="S792" s="5" t="e">
        <f t="shared" si="138"/>
        <v>#DIV/0!</v>
      </c>
      <c r="T792" s="5" t="e">
        <f t="shared" si="138"/>
        <v>#DIV/0!</v>
      </c>
      <c r="U792" s="5" t="e">
        <f t="shared" si="138"/>
        <v>#DIV/0!</v>
      </c>
      <c r="V792" s="5" t="e">
        <f t="shared" si="138"/>
        <v>#DIV/0!</v>
      </c>
      <c r="W792" s="5" t="e">
        <f t="shared" si="138"/>
        <v>#DIV/0!</v>
      </c>
      <c r="X792" s="5" t="e">
        <f t="shared" si="138"/>
        <v>#DIV/0!</v>
      </c>
      <c r="Y792" s="5" t="e">
        <f t="shared" si="136"/>
        <v>#DIV/0!</v>
      </c>
      <c r="Z792" s="5" t="e">
        <f t="shared" si="137"/>
        <v>#DIV/0!</v>
      </c>
      <c r="AA792" s="5" t="e">
        <f t="shared" si="137"/>
        <v>#DIV/0!</v>
      </c>
      <c r="AM792" s="6"/>
      <c r="AN792" s="6"/>
    </row>
    <row r="793" spans="2:40" s="5" customFormat="1" ht="20.100000000000001" hidden="1" customHeight="1">
      <c r="B793" s="26"/>
      <c r="C793" s="27">
        <f>3.14/180*C792</f>
        <v>0</v>
      </c>
      <c r="D793" s="27">
        <f>3.14/180*D792</f>
        <v>1.9014444444444447</v>
      </c>
      <c r="E793" s="28"/>
      <c r="F793" s="28"/>
      <c r="G793" s="28"/>
      <c r="H793" s="28"/>
      <c r="I793" s="28"/>
      <c r="J793" s="28"/>
      <c r="K793" s="28">
        <f>(3.14/180)*K792</f>
        <v>1.9014444444444447</v>
      </c>
      <c r="L793" s="14"/>
      <c r="M793" s="14" t="e">
        <f t="shared" si="140"/>
        <v>#DIV/0!</v>
      </c>
      <c r="N793" s="49"/>
      <c r="O793" s="238"/>
      <c r="P793" s="5" t="e">
        <f t="shared" si="139"/>
        <v>#DIV/0!</v>
      </c>
      <c r="Q793" s="5" t="e">
        <f t="shared" si="139"/>
        <v>#DIV/0!</v>
      </c>
      <c r="R793" s="5" t="e">
        <f t="shared" si="139"/>
        <v>#DIV/0!</v>
      </c>
      <c r="S793" s="5" t="e">
        <f t="shared" si="138"/>
        <v>#DIV/0!</v>
      </c>
      <c r="T793" s="5" t="e">
        <f t="shared" si="138"/>
        <v>#DIV/0!</v>
      </c>
      <c r="U793" s="5" t="e">
        <f t="shared" si="138"/>
        <v>#DIV/0!</v>
      </c>
      <c r="V793" s="5" t="e">
        <f t="shared" si="138"/>
        <v>#DIV/0!</v>
      </c>
      <c r="W793" s="5" t="e">
        <f t="shared" si="138"/>
        <v>#DIV/0!</v>
      </c>
      <c r="X793" s="5" t="e">
        <f t="shared" si="138"/>
        <v>#DIV/0!</v>
      </c>
      <c r="Y793" s="5" t="e">
        <f t="shared" si="136"/>
        <v>#DIV/0!</v>
      </c>
      <c r="Z793" s="5" t="e">
        <f t="shared" si="137"/>
        <v>#DIV/0!</v>
      </c>
      <c r="AA793" s="5" t="e">
        <f t="shared" si="137"/>
        <v>#DIV/0!</v>
      </c>
      <c r="AM793" s="6"/>
      <c r="AN793" s="6"/>
    </row>
    <row r="794" spans="2:40" s="5" customFormat="1" ht="20.100000000000001" hidden="1" customHeight="1">
      <c r="B794" s="15"/>
      <c r="C794" s="13"/>
      <c r="D794" s="13"/>
      <c r="E794" s="13"/>
      <c r="F794" s="13"/>
      <c r="G794" s="13"/>
      <c r="H794" s="13"/>
      <c r="I794" s="13"/>
      <c r="J794" s="13"/>
      <c r="K794" s="15"/>
      <c r="L794" s="14"/>
      <c r="M794" s="14" t="e">
        <f t="shared" si="140"/>
        <v>#DIV/0!</v>
      </c>
      <c r="N794" s="49"/>
      <c r="O794" s="238"/>
      <c r="P794" s="5" t="e">
        <f t="shared" si="139"/>
        <v>#DIV/0!</v>
      </c>
      <c r="Q794" s="5" t="e">
        <f t="shared" si="139"/>
        <v>#DIV/0!</v>
      </c>
      <c r="R794" s="5" t="e">
        <f t="shared" si="139"/>
        <v>#DIV/0!</v>
      </c>
      <c r="S794" s="5" t="e">
        <f t="shared" si="138"/>
        <v>#DIV/0!</v>
      </c>
      <c r="T794" s="5" t="e">
        <f t="shared" si="138"/>
        <v>#DIV/0!</v>
      </c>
      <c r="U794" s="5" t="e">
        <f t="shared" si="138"/>
        <v>#DIV/0!</v>
      </c>
      <c r="V794" s="5" t="e">
        <f t="shared" si="138"/>
        <v>#DIV/0!</v>
      </c>
      <c r="W794" s="5" t="e">
        <f t="shared" si="138"/>
        <v>#DIV/0!</v>
      </c>
      <c r="X794" s="5" t="e">
        <f t="shared" si="138"/>
        <v>#DIV/0!</v>
      </c>
      <c r="Y794" s="5" t="e">
        <f t="shared" si="136"/>
        <v>#DIV/0!</v>
      </c>
      <c r="Z794" s="5" t="e">
        <f t="shared" si="137"/>
        <v>#DIV/0!</v>
      </c>
      <c r="AA794" s="5" t="e">
        <f t="shared" si="137"/>
        <v>#DIV/0!</v>
      </c>
      <c r="AM794" s="6"/>
      <c r="AN794" s="6"/>
    </row>
    <row r="795" spans="2:40" s="5" customFormat="1" ht="20.100000000000001" hidden="1" customHeight="1">
      <c r="B795" s="22" t="str">
        <f>+$B$11</f>
        <v xml:space="preserve"> Α' ΠΛΑΝΗΤΗΣ</v>
      </c>
      <c r="C795" s="15">
        <f>+$C$11</f>
        <v>0</v>
      </c>
      <c r="D795" s="13">
        <f>+D790+1</f>
        <v>110</v>
      </c>
      <c r="E795" s="15">
        <f>+(H795+I795)/2</f>
        <v>0</v>
      </c>
      <c r="F795" s="15">
        <f>+SQRT(E795*E795-G795*G795)</f>
        <v>0</v>
      </c>
      <c r="G795" s="15">
        <f>+(-H795+I795)/2</f>
        <v>0</v>
      </c>
      <c r="H795" s="15">
        <f>+$J$40</f>
        <v>0</v>
      </c>
      <c r="I795" s="15">
        <f>+$J$39</f>
        <v>0</v>
      </c>
      <c r="J795" s="15">
        <f>+$D$22</f>
        <v>0</v>
      </c>
      <c r="K795" s="15">
        <f>+ABS( C795-D795)</f>
        <v>110</v>
      </c>
      <c r="L795" s="15" t="e">
        <f>(+F795*F795/E795)/( 1- J795*COS(K796))</f>
        <v>#DIV/0!</v>
      </c>
      <c r="M795" s="14" t="e">
        <f t="shared" si="140"/>
        <v>#DIV/0!</v>
      </c>
      <c r="N795" s="49"/>
      <c r="O795" s="238">
        <f t="shared" si="141"/>
        <v>0</v>
      </c>
      <c r="P795" s="5" t="e">
        <f t="shared" si="139"/>
        <v>#DIV/0!</v>
      </c>
      <c r="Q795" s="5" t="e">
        <f t="shared" si="139"/>
        <v>#DIV/0!</v>
      </c>
      <c r="R795" s="5" t="e">
        <f t="shared" si="139"/>
        <v>#DIV/0!</v>
      </c>
      <c r="S795" s="5" t="e">
        <f t="shared" si="138"/>
        <v>#DIV/0!</v>
      </c>
      <c r="T795" s="5" t="e">
        <f t="shared" si="138"/>
        <v>#DIV/0!</v>
      </c>
      <c r="U795" s="5" t="e">
        <f t="shared" si="138"/>
        <v>#DIV/0!</v>
      </c>
      <c r="V795" s="5" t="e">
        <f t="shared" si="138"/>
        <v>#DIV/0!</v>
      </c>
      <c r="W795" s="5" t="e">
        <f t="shared" si="138"/>
        <v>#DIV/0!</v>
      </c>
      <c r="X795" s="5" t="e">
        <f t="shared" si="138"/>
        <v>#DIV/0!</v>
      </c>
      <c r="Y795" s="5" t="e">
        <f t="shared" si="136"/>
        <v>#DIV/0!</v>
      </c>
      <c r="Z795" s="5" t="e">
        <f t="shared" si="137"/>
        <v>#DIV/0!</v>
      </c>
      <c r="AA795" s="5" t="e">
        <f t="shared" si="137"/>
        <v>#DIV/0!</v>
      </c>
      <c r="AM795" s="6"/>
      <c r="AN795" s="6"/>
    </row>
    <row r="796" spans="2:40" s="5" customFormat="1" ht="20.100000000000001" hidden="1" customHeight="1">
      <c r="B796" s="23" t="s">
        <v>32</v>
      </c>
      <c r="C796" s="24">
        <f>3.14/180*C795</f>
        <v>0</v>
      </c>
      <c r="D796" s="24">
        <v>110</v>
      </c>
      <c r="E796" s="25"/>
      <c r="F796" s="25"/>
      <c r="G796" s="25"/>
      <c r="H796" s="25"/>
      <c r="I796" s="25"/>
      <c r="J796" s="25"/>
      <c r="K796" s="25">
        <f>(3.14/180)*K795</f>
        <v>1.9188888888888891</v>
      </c>
      <c r="L796" s="14"/>
      <c r="M796" s="14" t="e">
        <f t="shared" si="140"/>
        <v>#DIV/0!</v>
      </c>
      <c r="N796" s="49"/>
      <c r="O796" s="238" t="e">
        <f t="shared" si="141"/>
        <v>#DIV/0!</v>
      </c>
      <c r="P796" s="5" t="e">
        <f t="shared" si="139"/>
        <v>#DIV/0!</v>
      </c>
      <c r="Q796" s="5" t="e">
        <f t="shared" si="139"/>
        <v>#DIV/0!</v>
      </c>
      <c r="R796" s="5" t="e">
        <f t="shared" si="139"/>
        <v>#DIV/0!</v>
      </c>
      <c r="S796" s="5" t="e">
        <f t="shared" si="138"/>
        <v>#DIV/0!</v>
      </c>
      <c r="T796" s="5" t="e">
        <f t="shared" si="138"/>
        <v>#DIV/0!</v>
      </c>
      <c r="U796" s="5" t="e">
        <f t="shared" si="138"/>
        <v>#DIV/0!</v>
      </c>
      <c r="V796" s="5" t="e">
        <f t="shared" si="138"/>
        <v>#DIV/0!</v>
      </c>
      <c r="W796" s="5" t="e">
        <f t="shared" si="138"/>
        <v>#DIV/0!</v>
      </c>
      <c r="X796" s="5" t="e">
        <f t="shared" si="138"/>
        <v>#DIV/0!</v>
      </c>
      <c r="Y796" s="5" t="e">
        <f t="shared" si="136"/>
        <v>#DIV/0!</v>
      </c>
      <c r="Z796" s="5" t="e">
        <f t="shared" si="137"/>
        <v>#DIV/0!</v>
      </c>
      <c r="AA796" s="5" t="e">
        <f t="shared" si="137"/>
        <v>#DIV/0!</v>
      </c>
      <c r="AM796" s="6"/>
      <c r="AN796" s="6"/>
    </row>
    <row r="797" spans="2:40" s="5" customFormat="1" ht="20.100000000000001" hidden="1" customHeight="1">
      <c r="B797" s="22" t="str">
        <f>+$B$13</f>
        <v xml:space="preserve"> Β' ΠΛΑΝΗΤΗΣ</v>
      </c>
      <c r="C797" s="15">
        <f>+$C$13</f>
        <v>0</v>
      </c>
      <c r="D797" s="13">
        <f>+D792+1</f>
        <v>110</v>
      </c>
      <c r="E797" s="15">
        <f>+(H797+I797)/2</f>
        <v>0</v>
      </c>
      <c r="F797" s="15">
        <f>+SQRT(E797*E797-G797*G797)</f>
        <v>0</v>
      </c>
      <c r="G797" s="15">
        <f>+(-H797+I797)/2</f>
        <v>0</v>
      </c>
      <c r="H797" s="15">
        <f>+$J$42</f>
        <v>0</v>
      </c>
      <c r="I797" s="15">
        <f>+$J$41</f>
        <v>0</v>
      </c>
      <c r="J797" s="15">
        <f>+$D$24</f>
        <v>0</v>
      </c>
      <c r="K797" s="15">
        <f>+ABS( C797-D797)</f>
        <v>110</v>
      </c>
      <c r="L797" s="15" t="e">
        <f>+F797*F797/E797/( 1- J797*COS(K798))</f>
        <v>#DIV/0!</v>
      </c>
      <c r="M797" s="14" t="e">
        <f t="shared" si="140"/>
        <v>#DIV/0!</v>
      </c>
      <c r="N797" s="49"/>
      <c r="O797" s="238">
        <f t="shared" si="141"/>
        <v>0</v>
      </c>
      <c r="P797" s="5" t="e">
        <f t="shared" si="139"/>
        <v>#DIV/0!</v>
      </c>
      <c r="Q797" s="5" t="e">
        <f t="shared" si="139"/>
        <v>#DIV/0!</v>
      </c>
      <c r="R797" s="5" t="e">
        <f t="shared" si="139"/>
        <v>#DIV/0!</v>
      </c>
      <c r="S797" s="5" t="e">
        <f t="shared" si="138"/>
        <v>#DIV/0!</v>
      </c>
      <c r="T797" s="5" t="e">
        <f t="shared" si="138"/>
        <v>#DIV/0!</v>
      </c>
      <c r="U797" s="5" t="e">
        <f t="shared" si="138"/>
        <v>#DIV/0!</v>
      </c>
      <c r="V797" s="5" t="e">
        <f t="shared" si="138"/>
        <v>#DIV/0!</v>
      </c>
      <c r="W797" s="5" t="e">
        <f t="shared" si="138"/>
        <v>#DIV/0!</v>
      </c>
      <c r="X797" s="5" t="e">
        <f t="shared" si="138"/>
        <v>#DIV/0!</v>
      </c>
      <c r="Y797" s="5" t="e">
        <f t="shared" si="136"/>
        <v>#DIV/0!</v>
      </c>
      <c r="Z797" s="5" t="e">
        <f t="shared" si="137"/>
        <v>#DIV/0!</v>
      </c>
      <c r="AA797" s="5" t="e">
        <f t="shared" si="137"/>
        <v>#DIV/0!</v>
      </c>
      <c r="AM797" s="6"/>
      <c r="AN797" s="6"/>
    </row>
    <row r="798" spans="2:40" s="5" customFormat="1" ht="20.100000000000001" hidden="1" customHeight="1">
      <c r="B798" s="26"/>
      <c r="C798" s="27">
        <f>3.14/180*C797</f>
        <v>0</v>
      </c>
      <c r="D798" s="27">
        <f>3.14/180*D797</f>
        <v>1.9188888888888891</v>
      </c>
      <c r="E798" s="28"/>
      <c r="F798" s="28"/>
      <c r="G798" s="28"/>
      <c r="H798" s="28"/>
      <c r="I798" s="28"/>
      <c r="J798" s="28"/>
      <c r="K798" s="28">
        <f>(3.14/180)*K797</f>
        <v>1.9188888888888891</v>
      </c>
      <c r="L798" s="14"/>
      <c r="M798" s="14" t="e">
        <f t="shared" si="140"/>
        <v>#DIV/0!</v>
      </c>
      <c r="N798" s="49"/>
      <c r="O798" s="238"/>
      <c r="P798" s="5" t="e">
        <f t="shared" si="139"/>
        <v>#DIV/0!</v>
      </c>
      <c r="Q798" s="5" t="e">
        <f t="shared" si="139"/>
        <v>#DIV/0!</v>
      </c>
      <c r="R798" s="5" t="e">
        <f t="shared" si="139"/>
        <v>#DIV/0!</v>
      </c>
      <c r="S798" s="5" t="e">
        <f t="shared" si="138"/>
        <v>#DIV/0!</v>
      </c>
      <c r="T798" s="5" t="e">
        <f t="shared" si="138"/>
        <v>#DIV/0!</v>
      </c>
      <c r="U798" s="5" t="e">
        <f t="shared" si="138"/>
        <v>#DIV/0!</v>
      </c>
      <c r="V798" s="5" t="e">
        <f t="shared" si="138"/>
        <v>#DIV/0!</v>
      </c>
      <c r="W798" s="5" t="e">
        <f t="shared" si="138"/>
        <v>#DIV/0!</v>
      </c>
      <c r="X798" s="5" t="e">
        <f t="shared" si="138"/>
        <v>#DIV/0!</v>
      </c>
      <c r="Y798" s="5" t="e">
        <f t="shared" si="136"/>
        <v>#DIV/0!</v>
      </c>
      <c r="Z798" s="5" t="e">
        <f t="shared" si="137"/>
        <v>#DIV/0!</v>
      </c>
      <c r="AA798" s="5" t="e">
        <f t="shared" si="137"/>
        <v>#DIV/0!</v>
      </c>
      <c r="AM798" s="6"/>
      <c r="AN798" s="6"/>
    </row>
    <row r="799" spans="2:40" s="5" customFormat="1" ht="20.100000000000001" hidden="1" customHeight="1">
      <c r="B799" s="15"/>
      <c r="C799" s="13"/>
      <c r="D799" s="13"/>
      <c r="E799" s="13"/>
      <c r="F799" s="13"/>
      <c r="G799" s="13"/>
      <c r="H799" s="13"/>
      <c r="I799" s="13"/>
      <c r="J799" s="13"/>
      <c r="K799" s="15"/>
      <c r="L799" s="14"/>
      <c r="M799" s="14" t="e">
        <f t="shared" si="140"/>
        <v>#DIV/0!</v>
      </c>
      <c r="N799" s="49"/>
      <c r="O799" s="238"/>
      <c r="P799" s="5" t="e">
        <f t="shared" si="139"/>
        <v>#DIV/0!</v>
      </c>
      <c r="Q799" s="5" t="e">
        <f t="shared" si="139"/>
        <v>#DIV/0!</v>
      </c>
      <c r="R799" s="5" t="e">
        <f t="shared" si="139"/>
        <v>#DIV/0!</v>
      </c>
      <c r="S799" s="5" t="e">
        <f t="shared" si="138"/>
        <v>#DIV/0!</v>
      </c>
      <c r="T799" s="5" t="e">
        <f t="shared" si="138"/>
        <v>#DIV/0!</v>
      </c>
      <c r="U799" s="5" t="e">
        <f t="shared" si="138"/>
        <v>#DIV/0!</v>
      </c>
      <c r="V799" s="5" t="e">
        <f t="shared" si="138"/>
        <v>#DIV/0!</v>
      </c>
      <c r="W799" s="5" t="e">
        <f t="shared" si="138"/>
        <v>#DIV/0!</v>
      </c>
      <c r="X799" s="5" t="e">
        <f t="shared" si="138"/>
        <v>#DIV/0!</v>
      </c>
      <c r="Y799" s="5" t="e">
        <f t="shared" si="136"/>
        <v>#DIV/0!</v>
      </c>
      <c r="Z799" s="5" t="e">
        <f t="shared" si="137"/>
        <v>#DIV/0!</v>
      </c>
      <c r="AA799" s="5" t="e">
        <f t="shared" si="137"/>
        <v>#DIV/0!</v>
      </c>
      <c r="AM799" s="6"/>
      <c r="AN799" s="6"/>
    </row>
    <row r="800" spans="2:40" s="5" customFormat="1" ht="20.100000000000001" hidden="1" customHeight="1">
      <c r="B800" s="22" t="str">
        <f>+$B$11</f>
        <v xml:space="preserve"> Α' ΠΛΑΝΗΤΗΣ</v>
      </c>
      <c r="C800" s="15">
        <f>+$C$11</f>
        <v>0</v>
      </c>
      <c r="D800" s="13">
        <f>+D795+1</f>
        <v>111</v>
      </c>
      <c r="E800" s="15">
        <f>+(H800+I800)/2</f>
        <v>0</v>
      </c>
      <c r="F800" s="15">
        <f>+SQRT(E800*E800-G800*G800)</f>
        <v>0</v>
      </c>
      <c r="G800" s="15">
        <f>+(-H800+I800)/2</f>
        <v>0</v>
      </c>
      <c r="H800" s="15">
        <f>+$J$40</f>
        <v>0</v>
      </c>
      <c r="I800" s="15">
        <f>+$J$39</f>
        <v>0</v>
      </c>
      <c r="J800" s="15">
        <f>+$D$22</f>
        <v>0</v>
      </c>
      <c r="K800" s="15">
        <f>+ABS( C800-D800)</f>
        <v>111</v>
      </c>
      <c r="L800" s="15" t="e">
        <f>(+F800*F800/E800)/( 1- J800*COS(K801))</f>
        <v>#DIV/0!</v>
      </c>
      <c r="M800" s="14" t="e">
        <f t="shared" si="140"/>
        <v>#DIV/0!</v>
      </c>
      <c r="N800" s="49"/>
      <c r="O800" s="238">
        <f t="shared" si="141"/>
        <v>0</v>
      </c>
      <c r="P800" s="5" t="e">
        <f t="shared" si="139"/>
        <v>#DIV/0!</v>
      </c>
      <c r="Q800" s="5" t="e">
        <f t="shared" si="139"/>
        <v>#DIV/0!</v>
      </c>
      <c r="R800" s="5" t="e">
        <f t="shared" si="139"/>
        <v>#DIV/0!</v>
      </c>
      <c r="S800" s="5" t="e">
        <f t="shared" si="138"/>
        <v>#DIV/0!</v>
      </c>
      <c r="T800" s="5" t="e">
        <f t="shared" si="138"/>
        <v>#DIV/0!</v>
      </c>
      <c r="U800" s="5" t="e">
        <f t="shared" si="138"/>
        <v>#DIV/0!</v>
      </c>
      <c r="V800" s="5" t="e">
        <f t="shared" si="138"/>
        <v>#DIV/0!</v>
      </c>
      <c r="W800" s="5" t="e">
        <f t="shared" si="138"/>
        <v>#DIV/0!</v>
      </c>
      <c r="X800" s="5" t="e">
        <f t="shared" si="138"/>
        <v>#DIV/0!</v>
      </c>
      <c r="Y800" s="5" t="e">
        <f t="shared" si="136"/>
        <v>#DIV/0!</v>
      </c>
      <c r="Z800" s="5" t="e">
        <f t="shared" si="137"/>
        <v>#DIV/0!</v>
      </c>
      <c r="AA800" s="5" t="e">
        <f t="shared" si="137"/>
        <v>#DIV/0!</v>
      </c>
      <c r="AM800" s="6"/>
      <c r="AN800" s="6"/>
    </row>
    <row r="801" spans="2:40" s="5" customFormat="1" ht="20.100000000000001" hidden="1" customHeight="1">
      <c r="B801" s="23" t="s">
        <v>32</v>
      </c>
      <c r="C801" s="24">
        <f>3.14/180*C800</f>
        <v>0</v>
      </c>
      <c r="D801" s="24">
        <v>111</v>
      </c>
      <c r="E801" s="25"/>
      <c r="F801" s="25"/>
      <c r="G801" s="25"/>
      <c r="H801" s="25"/>
      <c r="I801" s="25"/>
      <c r="J801" s="25"/>
      <c r="K801" s="25">
        <f>(3.14/180)*K800</f>
        <v>1.9363333333333335</v>
      </c>
      <c r="L801" s="14"/>
      <c r="M801" s="14" t="e">
        <f t="shared" si="140"/>
        <v>#DIV/0!</v>
      </c>
      <c r="N801" s="49"/>
      <c r="O801" s="238" t="e">
        <f t="shared" si="141"/>
        <v>#DIV/0!</v>
      </c>
      <c r="P801" s="5" t="e">
        <f t="shared" si="139"/>
        <v>#DIV/0!</v>
      </c>
      <c r="Q801" s="5" t="e">
        <f t="shared" si="139"/>
        <v>#DIV/0!</v>
      </c>
      <c r="R801" s="5" t="e">
        <f t="shared" si="139"/>
        <v>#DIV/0!</v>
      </c>
      <c r="S801" s="5" t="e">
        <f t="shared" si="139"/>
        <v>#DIV/0!</v>
      </c>
      <c r="T801" s="5" t="e">
        <f t="shared" si="139"/>
        <v>#DIV/0!</v>
      </c>
      <c r="U801" s="5" t="e">
        <f t="shared" si="139"/>
        <v>#DIV/0!</v>
      </c>
      <c r="V801" s="5" t="e">
        <f t="shared" si="139"/>
        <v>#DIV/0!</v>
      </c>
      <c r="W801" s="5" t="e">
        <f t="shared" si="139"/>
        <v>#DIV/0!</v>
      </c>
      <c r="X801" s="5" t="e">
        <f t="shared" si="139"/>
        <v>#DIV/0!</v>
      </c>
      <c r="Y801" s="5" t="e">
        <f t="shared" si="136"/>
        <v>#DIV/0!</v>
      </c>
      <c r="Z801" s="5" t="e">
        <f t="shared" si="137"/>
        <v>#DIV/0!</v>
      </c>
      <c r="AA801" s="5" t="e">
        <f t="shared" si="137"/>
        <v>#DIV/0!</v>
      </c>
      <c r="AM801" s="6"/>
      <c r="AN801" s="6"/>
    </row>
    <row r="802" spans="2:40" s="5" customFormat="1" ht="20.100000000000001" hidden="1" customHeight="1">
      <c r="B802" s="22" t="str">
        <f>+$B$13</f>
        <v xml:space="preserve"> Β' ΠΛΑΝΗΤΗΣ</v>
      </c>
      <c r="C802" s="15">
        <f>+$C$13</f>
        <v>0</v>
      </c>
      <c r="D802" s="13">
        <f>+D797+1</f>
        <v>111</v>
      </c>
      <c r="E802" s="15">
        <f>+(H802+I802)/2</f>
        <v>0</v>
      </c>
      <c r="F802" s="15">
        <f>+SQRT(E802*E802-G802*G802)</f>
        <v>0</v>
      </c>
      <c r="G802" s="15">
        <f>+(-H802+I802)/2</f>
        <v>0</v>
      </c>
      <c r="H802" s="15">
        <f>+$J$42</f>
        <v>0</v>
      </c>
      <c r="I802" s="15">
        <f>+$J$41</f>
        <v>0</v>
      </c>
      <c r="J802" s="15">
        <f>+$D$24</f>
        <v>0</v>
      </c>
      <c r="K802" s="15">
        <f>+ABS( C802-D802)</f>
        <v>111</v>
      </c>
      <c r="L802" s="15" t="e">
        <f>+F802*F802/E802/( 1- J802*COS(K803))</f>
        <v>#DIV/0!</v>
      </c>
      <c r="M802" s="14" t="e">
        <f t="shared" si="140"/>
        <v>#DIV/0!</v>
      </c>
      <c r="N802" s="49"/>
      <c r="O802" s="238">
        <f t="shared" si="141"/>
        <v>0</v>
      </c>
      <c r="P802" s="5" t="e">
        <f t="shared" si="139"/>
        <v>#DIV/0!</v>
      </c>
      <c r="Q802" s="5" t="e">
        <f t="shared" si="139"/>
        <v>#DIV/0!</v>
      </c>
      <c r="R802" s="5" t="e">
        <f t="shared" si="139"/>
        <v>#DIV/0!</v>
      </c>
      <c r="S802" s="5" t="e">
        <f t="shared" si="139"/>
        <v>#DIV/0!</v>
      </c>
      <c r="T802" s="5" t="e">
        <f t="shared" si="139"/>
        <v>#DIV/0!</v>
      </c>
      <c r="U802" s="5" t="e">
        <f t="shared" si="139"/>
        <v>#DIV/0!</v>
      </c>
      <c r="V802" s="5" t="e">
        <f t="shared" si="139"/>
        <v>#DIV/0!</v>
      </c>
      <c r="W802" s="5" t="e">
        <f t="shared" si="139"/>
        <v>#DIV/0!</v>
      </c>
      <c r="X802" s="5" t="e">
        <f t="shared" si="139"/>
        <v>#DIV/0!</v>
      </c>
      <c r="Y802" s="5" t="e">
        <f t="shared" si="136"/>
        <v>#DIV/0!</v>
      </c>
      <c r="Z802" s="5" t="e">
        <f t="shared" si="137"/>
        <v>#DIV/0!</v>
      </c>
      <c r="AA802" s="5" t="e">
        <f t="shared" si="137"/>
        <v>#DIV/0!</v>
      </c>
      <c r="AM802" s="6"/>
      <c r="AN802" s="6"/>
    </row>
    <row r="803" spans="2:40" s="5" customFormat="1" ht="20.100000000000001" hidden="1" customHeight="1">
      <c r="B803" s="26"/>
      <c r="C803" s="27">
        <f>3.14/180*C802</f>
        <v>0</v>
      </c>
      <c r="D803" s="27">
        <f>3.14/180*D802</f>
        <v>1.9363333333333335</v>
      </c>
      <c r="E803" s="28"/>
      <c r="F803" s="28"/>
      <c r="G803" s="28"/>
      <c r="H803" s="28"/>
      <c r="I803" s="28"/>
      <c r="J803" s="28"/>
      <c r="K803" s="28">
        <f>(3.14/180)*K802</f>
        <v>1.9363333333333335</v>
      </c>
      <c r="L803" s="14"/>
      <c r="M803" s="14" t="e">
        <f t="shared" si="140"/>
        <v>#DIV/0!</v>
      </c>
      <c r="N803" s="49"/>
      <c r="O803" s="238"/>
      <c r="P803" s="5" t="e">
        <f t="shared" si="139"/>
        <v>#DIV/0!</v>
      </c>
      <c r="Q803" s="5" t="e">
        <f t="shared" si="139"/>
        <v>#DIV/0!</v>
      </c>
      <c r="R803" s="5" t="e">
        <f t="shared" si="139"/>
        <v>#DIV/0!</v>
      </c>
      <c r="S803" s="5" t="e">
        <f t="shared" si="139"/>
        <v>#DIV/0!</v>
      </c>
      <c r="T803" s="5" t="e">
        <f t="shared" si="139"/>
        <v>#DIV/0!</v>
      </c>
      <c r="U803" s="5" t="e">
        <f t="shared" si="139"/>
        <v>#DIV/0!</v>
      </c>
      <c r="V803" s="5" t="e">
        <f t="shared" si="139"/>
        <v>#DIV/0!</v>
      </c>
      <c r="W803" s="5" t="e">
        <f t="shared" si="139"/>
        <v>#DIV/0!</v>
      </c>
      <c r="X803" s="5" t="e">
        <f t="shared" si="139"/>
        <v>#DIV/0!</v>
      </c>
      <c r="Y803" s="5" t="e">
        <f t="shared" si="136"/>
        <v>#DIV/0!</v>
      </c>
      <c r="Z803" s="5" t="e">
        <f t="shared" si="137"/>
        <v>#DIV/0!</v>
      </c>
      <c r="AA803" s="5" t="e">
        <f t="shared" si="137"/>
        <v>#DIV/0!</v>
      </c>
      <c r="AM803" s="6"/>
      <c r="AN803" s="6"/>
    </row>
    <row r="804" spans="2:40" s="5" customFormat="1" ht="20.100000000000001" hidden="1" customHeight="1">
      <c r="B804" s="15"/>
      <c r="C804" s="13"/>
      <c r="D804" s="13"/>
      <c r="E804" s="13"/>
      <c r="F804" s="13"/>
      <c r="G804" s="13"/>
      <c r="H804" s="13"/>
      <c r="I804" s="13"/>
      <c r="J804" s="13"/>
      <c r="K804" s="15"/>
      <c r="L804" s="14"/>
      <c r="M804" s="14" t="e">
        <f t="shared" si="140"/>
        <v>#DIV/0!</v>
      </c>
      <c r="N804" s="49"/>
      <c r="O804" s="238"/>
      <c r="P804" s="5" t="e">
        <f t="shared" si="139"/>
        <v>#DIV/0!</v>
      </c>
      <c r="Q804" s="5" t="e">
        <f t="shared" si="139"/>
        <v>#DIV/0!</v>
      </c>
      <c r="R804" s="5" t="e">
        <f t="shared" si="139"/>
        <v>#DIV/0!</v>
      </c>
      <c r="S804" s="5" t="e">
        <f t="shared" si="139"/>
        <v>#DIV/0!</v>
      </c>
      <c r="T804" s="5" t="e">
        <f t="shared" si="139"/>
        <v>#DIV/0!</v>
      </c>
      <c r="U804" s="5" t="e">
        <f t="shared" si="139"/>
        <v>#DIV/0!</v>
      </c>
      <c r="V804" s="5" t="e">
        <f t="shared" si="139"/>
        <v>#DIV/0!</v>
      </c>
      <c r="W804" s="5" t="e">
        <f t="shared" si="139"/>
        <v>#DIV/0!</v>
      </c>
      <c r="X804" s="5" t="e">
        <f t="shared" si="139"/>
        <v>#DIV/0!</v>
      </c>
      <c r="Y804" s="5" t="e">
        <f t="shared" si="136"/>
        <v>#DIV/0!</v>
      </c>
      <c r="Z804" s="5" t="e">
        <f t="shared" si="137"/>
        <v>#DIV/0!</v>
      </c>
      <c r="AA804" s="5" t="e">
        <f t="shared" si="137"/>
        <v>#DIV/0!</v>
      </c>
      <c r="AM804" s="6"/>
      <c r="AN804" s="6"/>
    </row>
    <row r="805" spans="2:40" s="5" customFormat="1" ht="20.100000000000001" hidden="1" customHeight="1">
      <c r="B805" s="22" t="str">
        <f>+$B$11</f>
        <v xml:space="preserve"> Α' ΠΛΑΝΗΤΗΣ</v>
      </c>
      <c r="C805" s="15">
        <f>+$C$11</f>
        <v>0</v>
      </c>
      <c r="D805" s="13">
        <f>+D800+1</f>
        <v>112</v>
      </c>
      <c r="E805" s="15">
        <f>+(H805+I805)/2</f>
        <v>0</v>
      </c>
      <c r="F805" s="15">
        <f>+SQRT(E805*E805-G805*G805)</f>
        <v>0</v>
      </c>
      <c r="G805" s="15">
        <f>+(-H805+I805)/2</f>
        <v>0</v>
      </c>
      <c r="H805" s="15">
        <f>+$J$40</f>
        <v>0</v>
      </c>
      <c r="I805" s="15">
        <f>+$J$39</f>
        <v>0</v>
      </c>
      <c r="J805" s="15">
        <f>+$D$22</f>
        <v>0</v>
      </c>
      <c r="K805" s="15">
        <f>+ABS( C805-D805)</f>
        <v>112</v>
      </c>
      <c r="L805" s="15" t="e">
        <f>(+F805*F805/E805)/( 1- J805*COS(K806))</f>
        <v>#DIV/0!</v>
      </c>
      <c r="M805" s="14" t="e">
        <f t="shared" si="140"/>
        <v>#DIV/0!</v>
      </c>
      <c r="N805" s="49"/>
      <c r="O805" s="238">
        <f t="shared" si="141"/>
        <v>0</v>
      </c>
      <c r="P805" s="5" t="e">
        <f t="shared" si="139"/>
        <v>#DIV/0!</v>
      </c>
      <c r="Q805" s="5" t="e">
        <f t="shared" si="139"/>
        <v>#DIV/0!</v>
      </c>
      <c r="R805" s="5" t="e">
        <f t="shared" si="139"/>
        <v>#DIV/0!</v>
      </c>
      <c r="S805" s="5" t="e">
        <f t="shared" si="139"/>
        <v>#DIV/0!</v>
      </c>
      <c r="T805" s="5" t="e">
        <f t="shared" si="139"/>
        <v>#DIV/0!</v>
      </c>
      <c r="U805" s="5" t="e">
        <f t="shared" si="139"/>
        <v>#DIV/0!</v>
      </c>
      <c r="V805" s="5" t="e">
        <f t="shared" si="139"/>
        <v>#DIV/0!</v>
      </c>
      <c r="W805" s="5" t="e">
        <f t="shared" si="139"/>
        <v>#DIV/0!</v>
      </c>
      <c r="X805" s="5" t="e">
        <f t="shared" si="139"/>
        <v>#DIV/0!</v>
      </c>
      <c r="Y805" s="5" t="e">
        <f t="shared" si="136"/>
        <v>#DIV/0!</v>
      </c>
      <c r="Z805" s="5" t="e">
        <f t="shared" si="137"/>
        <v>#DIV/0!</v>
      </c>
      <c r="AA805" s="5" t="e">
        <f t="shared" si="137"/>
        <v>#DIV/0!</v>
      </c>
      <c r="AM805" s="6"/>
      <c r="AN805" s="6"/>
    </row>
    <row r="806" spans="2:40" s="5" customFormat="1" ht="20.100000000000001" hidden="1" customHeight="1">
      <c r="B806" s="23" t="s">
        <v>32</v>
      </c>
      <c r="C806" s="24">
        <f>3.14/180*C805</f>
        <v>0</v>
      </c>
      <c r="D806" s="24">
        <v>112</v>
      </c>
      <c r="E806" s="25"/>
      <c r="F806" s="25"/>
      <c r="G806" s="25"/>
      <c r="H806" s="25"/>
      <c r="I806" s="25"/>
      <c r="J806" s="25"/>
      <c r="K806" s="25">
        <f>(3.14/180)*K805</f>
        <v>1.9537777777777781</v>
      </c>
      <c r="L806" s="14"/>
      <c r="M806" s="14" t="e">
        <f t="shared" si="140"/>
        <v>#DIV/0!</v>
      </c>
      <c r="N806" s="49"/>
      <c r="O806" s="238" t="e">
        <f t="shared" si="141"/>
        <v>#DIV/0!</v>
      </c>
      <c r="P806" s="5" t="e">
        <f t="shared" si="139"/>
        <v>#DIV/0!</v>
      </c>
      <c r="Q806" s="5" t="e">
        <f t="shared" si="139"/>
        <v>#DIV/0!</v>
      </c>
      <c r="R806" s="5" t="e">
        <f t="shared" si="139"/>
        <v>#DIV/0!</v>
      </c>
      <c r="S806" s="5" t="e">
        <f t="shared" si="139"/>
        <v>#DIV/0!</v>
      </c>
      <c r="T806" s="5" t="e">
        <f t="shared" si="139"/>
        <v>#DIV/0!</v>
      </c>
      <c r="U806" s="5" t="e">
        <f t="shared" si="139"/>
        <v>#DIV/0!</v>
      </c>
      <c r="V806" s="5" t="e">
        <f t="shared" si="139"/>
        <v>#DIV/0!</v>
      </c>
      <c r="W806" s="5" t="e">
        <f t="shared" si="139"/>
        <v>#DIV/0!</v>
      </c>
      <c r="X806" s="5" t="e">
        <f t="shared" si="139"/>
        <v>#DIV/0!</v>
      </c>
      <c r="Y806" s="5" t="e">
        <f t="shared" si="136"/>
        <v>#DIV/0!</v>
      </c>
      <c r="Z806" s="5" t="e">
        <f t="shared" si="137"/>
        <v>#DIV/0!</v>
      </c>
      <c r="AA806" s="5" t="e">
        <f t="shared" si="137"/>
        <v>#DIV/0!</v>
      </c>
      <c r="AM806" s="6"/>
      <c r="AN806" s="6"/>
    </row>
    <row r="807" spans="2:40" s="5" customFormat="1" ht="20.100000000000001" hidden="1" customHeight="1">
      <c r="B807" s="22" t="str">
        <f>+$B$13</f>
        <v xml:space="preserve"> Β' ΠΛΑΝΗΤΗΣ</v>
      </c>
      <c r="C807" s="15">
        <f>+$C$13</f>
        <v>0</v>
      </c>
      <c r="D807" s="13">
        <f>+D802+1</f>
        <v>112</v>
      </c>
      <c r="E807" s="15">
        <f>+(H807+I807)/2</f>
        <v>0</v>
      </c>
      <c r="F807" s="15">
        <f>+SQRT(E807*E807-G807*G807)</f>
        <v>0</v>
      </c>
      <c r="G807" s="15">
        <f>+(-H807+I807)/2</f>
        <v>0</v>
      </c>
      <c r="H807" s="15">
        <f>+$J$42</f>
        <v>0</v>
      </c>
      <c r="I807" s="15">
        <f>+$J$41</f>
        <v>0</v>
      </c>
      <c r="J807" s="15">
        <f>+$D$24</f>
        <v>0</v>
      </c>
      <c r="K807" s="15">
        <f>+ABS( C807-D807)</f>
        <v>112</v>
      </c>
      <c r="L807" s="15" t="e">
        <f>+F807*F807/E807/( 1- J807*COS(K808))</f>
        <v>#DIV/0!</v>
      </c>
      <c r="M807" s="14" t="e">
        <f t="shared" si="140"/>
        <v>#DIV/0!</v>
      </c>
      <c r="N807" s="49"/>
      <c r="O807" s="238">
        <f t="shared" si="141"/>
        <v>0</v>
      </c>
      <c r="P807" s="5" t="e">
        <f t="shared" si="139"/>
        <v>#DIV/0!</v>
      </c>
      <c r="Q807" s="5" t="e">
        <f t="shared" si="139"/>
        <v>#DIV/0!</v>
      </c>
      <c r="R807" s="5" t="e">
        <f t="shared" si="139"/>
        <v>#DIV/0!</v>
      </c>
      <c r="S807" s="5" t="e">
        <f t="shared" si="139"/>
        <v>#DIV/0!</v>
      </c>
      <c r="T807" s="5" t="e">
        <f t="shared" si="139"/>
        <v>#DIV/0!</v>
      </c>
      <c r="U807" s="5" t="e">
        <f t="shared" si="139"/>
        <v>#DIV/0!</v>
      </c>
      <c r="V807" s="5" t="e">
        <f t="shared" si="139"/>
        <v>#DIV/0!</v>
      </c>
      <c r="W807" s="5" t="e">
        <f t="shared" si="139"/>
        <v>#DIV/0!</v>
      </c>
      <c r="X807" s="5" t="e">
        <f t="shared" si="139"/>
        <v>#DIV/0!</v>
      </c>
      <c r="Y807" s="5" t="e">
        <f t="shared" si="136"/>
        <v>#DIV/0!</v>
      </c>
      <c r="Z807" s="5" t="e">
        <f t="shared" si="137"/>
        <v>#DIV/0!</v>
      </c>
      <c r="AA807" s="5" t="e">
        <f t="shared" si="137"/>
        <v>#DIV/0!</v>
      </c>
      <c r="AM807" s="6"/>
      <c r="AN807" s="6"/>
    </row>
    <row r="808" spans="2:40" s="5" customFormat="1" ht="20.100000000000001" hidden="1" customHeight="1">
      <c r="B808" s="26"/>
      <c r="C808" s="27">
        <f>3.14/180*C807</f>
        <v>0</v>
      </c>
      <c r="D808" s="27">
        <f>3.14/180*D807</f>
        <v>1.9537777777777781</v>
      </c>
      <c r="E808" s="28"/>
      <c r="F808" s="28"/>
      <c r="G808" s="28"/>
      <c r="H808" s="28"/>
      <c r="I808" s="28"/>
      <c r="J808" s="28"/>
      <c r="K808" s="28">
        <f>(3.14/180)*K807</f>
        <v>1.9537777777777781</v>
      </c>
      <c r="L808" s="14"/>
      <c r="M808" s="14" t="e">
        <f t="shared" si="140"/>
        <v>#DIV/0!</v>
      </c>
      <c r="N808" s="49"/>
      <c r="O808" s="238"/>
      <c r="P808" s="5" t="e">
        <f t="shared" si="139"/>
        <v>#DIV/0!</v>
      </c>
      <c r="Q808" s="5" t="e">
        <f t="shared" si="139"/>
        <v>#DIV/0!</v>
      </c>
      <c r="R808" s="5" t="e">
        <f t="shared" si="139"/>
        <v>#DIV/0!</v>
      </c>
      <c r="S808" s="5" t="e">
        <f t="shared" si="139"/>
        <v>#DIV/0!</v>
      </c>
      <c r="T808" s="5" t="e">
        <f t="shared" si="139"/>
        <v>#DIV/0!</v>
      </c>
      <c r="U808" s="5" t="e">
        <f t="shared" si="139"/>
        <v>#DIV/0!</v>
      </c>
      <c r="V808" s="5" t="e">
        <f t="shared" si="139"/>
        <v>#DIV/0!</v>
      </c>
      <c r="W808" s="5" t="e">
        <f t="shared" si="139"/>
        <v>#DIV/0!</v>
      </c>
      <c r="X808" s="5" t="e">
        <f t="shared" si="139"/>
        <v>#DIV/0!</v>
      </c>
      <c r="Y808" s="5" t="e">
        <f t="shared" si="136"/>
        <v>#DIV/0!</v>
      </c>
      <c r="Z808" s="5" t="e">
        <f t="shared" si="137"/>
        <v>#DIV/0!</v>
      </c>
      <c r="AA808" s="5" t="e">
        <f t="shared" si="137"/>
        <v>#DIV/0!</v>
      </c>
      <c r="AM808" s="6"/>
      <c r="AN808" s="6"/>
    </row>
    <row r="809" spans="2:40" s="5" customFormat="1" ht="20.100000000000001" hidden="1" customHeight="1">
      <c r="B809" s="15"/>
      <c r="C809" s="13"/>
      <c r="D809" s="13"/>
      <c r="E809" s="13"/>
      <c r="F809" s="13"/>
      <c r="G809" s="13"/>
      <c r="H809" s="13"/>
      <c r="I809" s="13"/>
      <c r="J809" s="13"/>
      <c r="K809" s="15"/>
      <c r="L809" s="14"/>
      <c r="M809" s="14" t="e">
        <f t="shared" si="140"/>
        <v>#DIV/0!</v>
      </c>
      <c r="N809" s="49"/>
      <c r="O809" s="238"/>
      <c r="P809" s="5" t="e">
        <f t="shared" si="139"/>
        <v>#DIV/0!</v>
      </c>
      <c r="Q809" s="5" t="e">
        <f t="shared" si="139"/>
        <v>#DIV/0!</v>
      </c>
      <c r="R809" s="5" t="e">
        <f t="shared" si="139"/>
        <v>#DIV/0!</v>
      </c>
      <c r="S809" s="5" t="e">
        <f t="shared" si="139"/>
        <v>#DIV/0!</v>
      </c>
      <c r="T809" s="5" t="e">
        <f t="shared" si="139"/>
        <v>#DIV/0!</v>
      </c>
      <c r="U809" s="5" t="e">
        <f t="shared" si="139"/>
        <v>#DIV/0!</v>
      </c>
      <c r="V809" s="5" t="e">
        <f t="shared" si="139"/>
        <v>#DIV/0!</v>
      </c>
      <c r="W809" s="5" t="e">
        <f t="shared" si="139"/>
        <v>#DIV/0!</v>
      </c>
      <c r="X809" s="5" t="e">
        <f t="shared" si="139"/>
        <v>#DIV/0!</v>
      </c>
      <c r="Y809" s="5" t="e">
        <f t="shared" si="136"/>
        <v>#DIV/0!</v>
      </c>
      <c r="Z809" s="5" t="e">
        <f t="shared" si="137"/>
        <v>#DIV/0!</v>
      </c>
      <c r="AA809" s="5" t="e">
        <f t="shared" si="137"/>
        <v>#DIV/0!</v>
      </c>
      <c r="AM809" s="6"/>
      <c r="AN809" s="6"/>
    </row>
    <row r="810" spans="2:40" s="5" customFormat="1" ht="20.100000000000001" hidden="1" customHeight="1">
      <c r="B810" s="22" t="str">
        <f>+$B$11</f>
        <v xml:space="preserve"> Α' ΠΛΑΝΗΤΗΣ</v>
      </c>
      <c r="C810" s="15">
        <f>+$C$11</f>
        <v>0</v>
      </c>
      <c r="D810" s="13">
        <f>+D805+1</f>
        <v>113</v>
      </c>
      <c r="E810" s="15">
        <f>+(H810+I810)/2</f>
        <v>0</v>
      </c>
      <c r="F810" s="15">
        <f>+SQRT(E810*E810-G810*G810)</f>
        <v>0</v>
      </c>
      <c r="G810" s="15">
        <f>+(-H810+I810)/2</f>
        <v>0</v>
      </c>
      <c r="H810" s="15">
        <f>+$J$40</f>
        <v>0</v>
      </c>
      <c r="I810" s="15">
        <f>+$J$39</f>
        <v>0</v>
      </c>
      <c r="J810" s="15">
        <f>+$D$22</f>
        <v>0</v>
      </c>
      <c r="K810" s="15">
        <f>+ABS( C810-D810)</f>
        <v>113</v>
      </c>
      <c r="L810" s="15" t="e">
        <f>(+F810*F810/E810)/( 1- J810*COS(K811))</f>
        <v>#DIV/0!</v>
      </c>
      <c r="M810" s="14" t="e">
        <f t="shared" si="140"/>
        <v>#DIV/0!</v>
      </c>
      <c r="N810" s="49"/>
      <c r="O810" s="238">
        <f t="shared" si="141"/>
        <v>0</v>
      </c>
      <c r="P810" s="5" t="e">
        <f t="shared" si="139"/>
        <v>#DIV/0!</v>
      </c>
      <c r="Q810" s="5" t="e">
        <f t="shared" si="139"/>
        <v>#DIV/0!</v>
      </c>
      <c r="R810" s="5" t="e">
        <f t="shared" si="139"/>
        <v>#DIV/0!</v>
      </c>
      <c r="S810" s="5" t="e">
        <f t="shared" si="139"/>
        <v>#DIV/0!</v>
      </c>
      <c r="T810" s="5" t="e">
        <f t="shared" si="139"/>
        <v>#DIV/0!</v>
      </c>
      <c r="U810" s="5" t="e">
        <f t="shared" si="139"/>
        <v>#DIV/0!</v>
      </c>
      <c r="V810" s="5" t="e">
        <f t="shared" si="139"/>
        <v>#DIV/0!</v>
      </c>
      <c r="W810" s="5" t="e">
        <f t="shared" si="139"/>
        <v>#DIV/0!</v>
      </c>
      <c r="X810" s="5" t="e">
        <f t="shared" si="139"/>
        <v>#DIV/0!</v>
      </c>
      <c r="Y810" s="5" t="e">
        <f t="shared" si="136"/>
        <v>#DIV/0!</v>
      </c>
      <c r="Z810" s="5" t="e">
        <f t="shared" si="137"/>
        <v>#DIV/0!</v>
      </c>
      <c r="AA810" s="5" t="e">
        <f t="shared" si="137"/>
        <v>#DIV/0!</v>
      </c>
      <c r="AM810" s="6"/>
      <c r="AN810" s="6"/>
    </row>
    <row r="811" spans="2:40" s="5" customFormat="1" ht="20.100000000000001" hidden="1" customHeight="1">
      <c r="B811" s="23" t="s">
        <v>32</v>
      </c>
      <c r="C811" s="24">
        <f>3.14/180*C810</f>
        <v>0</v>
      </c>
      <c r="D811" s="24">
        <v>113</v>
      </c>
      <c r="E811" s="25"/>
      <c r="F811" s="25"/>
      <c r="G811" s="25"/>
      <c r="H811" s="25"/>
      <c r="I811" s="25"/>
      <c r="J811" s="25"/>
      <c r="K811" s="25">
        <f>(3.14/180)*K810</f>
        <v>1.9712222222222224</v>
      </c>
      <c r="L811" s="14"/>
      <c r="M811" s="14" t="e">
        <f t="shared" si="140"/>
        <v>#DIV/0!</v>
      </c>
      <c r="N811" s="49"/>
      <c r="O811" s="238" t="e">
        <f t="shared" si="141"/>
        <v>#DIV/0!</v>
      </c>
      <c r="P811" s="5" t="e">
        <f t="shared" si="139"/>
        <v>#DIV/0!</v>
      </c>
      <c r="Q811" s="5" t="e">
        <f t="shared" si="139"/>
        <v>#DIV/0!</v>
      </c>
      <c r="R811" s="5" t="e">
        <f t="shared" si="139"/>
        <v>#DIV/0!</v>
      </c>
      <c r="S811" s="5" t="e">
        <f t="shared" si="139"/>
        <v>#DIV/0!</v>
      </c>
      <c r="T811" s="5" t="e">
        <f t="shared" si="139"/>
        <v>#DIV/0!</v>
      </c>
      <c r="U811" s="5" t="e">
        <f t="shared" si="139"/>
        <v>#DIV/0!</v>
      </c>
      <c r="V811" s="5" t="e">
        <f t="shared" si="139"/>
        <v>#DIV/0!</v>
      </c>
      <c r="W811" s="5" t="e">
        <f t="shared" si="139"/>
        <v>#DIV/0!</v>
      </c>
      <c r="X811" s="5" t="e">
        <f t="shared" si="139"/>
        <v>#DIV/0!</v>
      </c>
      <c r="Y811" s="5" t="e">
        <f t="shared" si="136"/>
        <v>#DIV/0!</v>
      </c>
      <c r="Z811" s="5" t="e">
        <f t="shared" si="137"/>
        <v>#DIV/0!</v>
      </c>
      <c r="AA811" s="5" t="e">
        <f t="shared" si="137"/>
        <v>#DIV/0!</v>
      </c>
      <c r="AM811" s="6"/>
      <c r="AN811" s="6"/>
    </row>
    <row r="812" spans="2:40" s="5" customFormat="1" ht="20.100000000000001" hidden="1" customHeight="1">
      <c r="B812" s="22" t="str">
        <f>+$B$13</f>
        <v xml:space="preserve"> Β' ΠΛΑΝΗΤΗΣ</v>
      </c>
      <c r="C812" s="15">
        <f>+$C$13</f>
        <v>0</v>
      </c>
      <c r="D812" s="13">
        <f>+D807+1</f>
        <v>113</v>
      </c>
      <c r="E812" s="15">
        <f>+(H812+I812)/2</f>
        <v>0</v>
      </c>
      <c r="F812" s="15">
        <f>+SQRT(E812*E812-G812*G812)</f>
        <v>0</v>
      </c>
      <c r="G812" s="15">
        <f>+(-H812+I812)/2</f>
        <v>0</v>
      </c>
      <c r="H812" s="15">
        <f>+$J$42</f>
        <v>0</v>
      </c>
      <c r="I812" s="15">
        <f>+$J$41</f>
        <v>0</v>
      </c>
      <c r="J812" s="15">
        <f>+$D$24</f>
        <v>0</v>
      </c>
      <c r="K812" s="15">
        <f>+ABS( C812-D812)</f>
        <v>113</v>
      </c>
      <c r="L812" s="15" t="e">
        <f>+F812*F812/E812/( 1- J812*COS(K813))</f>
        <v>#DIV/0!</v>
      </c>
      <c r="M812" s="14" t="e">
        <f t="shared" si="140"/>
        <v>#DIV/0!</v>
      </c>
      <c r="N812" s="49"/>
      <c r="O812" s="238">
        <f t="shared" si="141"/>
        <v>0</v>
      </c>
      <c r="P812" s="5" t="e">
        <f t="shared" si="139"/>
        <v>#DIV/0!</v>
      </c>
      <c r="Q812" s="5" t="e">
        <f t="shared" si="139"/>
        <v>#DIV/0!</v>
      </c>
      <c r="R812" s="5" t="e">
        <f t="shared" si="139"/>
        <v>#DIV/0!</v>
      </c>
      <c r="S812" s="5" t="e">
        <f t="shared" si="139"/>
        <v>#DIV/0!</v>
      </c>
      <c r="T812" s="5" t="e">
        <f t="shared" si="139"/>
        <v>#DIV/0!</v>
      </c>
      <c r="U812" s="5" t="e">
        <f t="shared" si="139"/>
        <v>#DIV/0!</v>
      </c>
      <c r="V812" s="5" t="e">
        <f t="shared" si="139"/>
        <v>#DIV/0!</v>
      </c>
      <c r="W812" s="5" t="e">
        <f t="shared" si="139"/>
        <v>#DIV/0!</v>
      </c>
      <c r="X812" s="5" t="e">
        <f t="shared" si="139"/>
        <v>#DIV/0!</v>
      </c>
      <c r="Y812" s="5" t="e">
        <f t="shared" si="136"/>
        <v>#DIV/0!</v>
      </c>
      <c r="Z812" s="5" t="e">
        <f t="shared" si="137"/>
        <v>#DIV/0!</v>
      </c>
      <c r="AA812" s="5" t="e">
        <f t="shared" si="137"/>
        <v>#DIV/0!</v>
      </c>
      <c r="AM812" s="6"/>
      <c r="AN812" s="6"/>
    </row>
    <row r="813" spans="2:40" s="5" customFormat="1" ht="20.100000000000001" hidden="1" customHeight="1">
      <c r="B813" s="26"/>
      <c r="C813" s="27">
        <f>3.14/180*C812</f>
        <v>0</v>
      </c>
      <c r="D813" s="27">
        <f>3.14/180*D812</f>
        <v>1.9712222222222224</v>
      </c>
      <c r="E813" s="28"/>
      <c r="F813" s="28"/>
      <c r="G813" s="28"/>
      <c r="H813" s="28"/>
      <c r="I813" s="28"/>
      <c r="J813" s="28"/>
      <c r="K813" s="28">
        <f>(3.14/180)*K812</f>
        <v>1.9712222222222224</v>
      </c>
      <c r="L813" s="14"/>
      <c r="M813" s="14" t="e">
        <f t="shared" si="140"/>
        <v>#DIV/0!</v>
      </c>
      <c r="N813" s="49"/>
      <c r="O813" s="238"/>
      <c r="P813" s="5" t="e">
        <f t="shared" si="139"/>
        <v>#DIV/0!</v>
      </c>
      <c r="Q813" s="5" t="e">
        <f t="shared" si="139"/>
        <v>#DIV/0!</v>
      </c>
      <c r="R813" s="5" t="e">
        <f t="shared" si="139"/>
        <v>#DIV/0!</v>
      </c>
      <c r="S813" s="5" t="e">
        <f t="shared" si="139"/>
        <v>#DIV/0!</v>
      </c>
      <c r="T813" s="5" t="e">
        <f t="shared" si="139"/>
        <v>#DIV/0!</v>
      </c>
      <c r="U813" s="5" t="e">
        <f t="shared" si="139"/>
        <v>#DIV/0!</v>
      </c>
      <c r="V813" s="5" t="e">
        <f t="shared" si="139"/>
        <v>#DIV/0!</v>
      </c>
      <c r="W813" s="5" t="e">
        <f t="shared" si="139"/>
        <v>#DIV/0!</v>
      </c>
      <c r="X813" s="5" t="e">
        <f t="shared" si="139"/>
        <v>#DIV/0!</v>
      </c>
      <c r="Y813" s="5" t="e">
        <f t="shared" ref="Y813:Y876" si="142">IF(AND(K813=MIN($B813:$M813),K813=MIN($O$176:$O$234)),AK812,0)</f>
        <v>#DIV/0!</v>
      </c>
      <c r="Z813" s="5" t="e">
        <f t="shared" ref="Z813:AA876" si="143">IF(AND(L813=MIN($B813:$M813),L813=MIN($O$176:$O$234)),AL812,0)</f>
        <v>#DIV/0!</v>
      </c>
      <c r="AA813" s="5" t="e">
        <f t="shared" si="143"/>
        <v>#DIV/0!</v>
      </c>
      <c r="AM813" s="6"/>
      <c r="AN813" s="6"/>
    </row>
    <row r="814" spans="2:40" s="5" customFormat="1" ht="20.100000000000001" hidden="1" customHeight="1">
      <c r="B814" s="15"/>
      <c r="C814" s="13"/>
      <c r="D814" s="13"/>
      <c r="E814" s="13"/>
      <c r="F814" s="13"/>
      <c r="G814" s="13"/>
      <c r="H814" s="13"/>
      <c r="I814" s="13"/>
      <c r="J814" s="13"/>
      <c r="K814" s="15"/>
      <c r="L814" s="14"/>
      <c r="M814" s="14" t="e">
        <f t="shared" si="140"/>
        <v>#DIV/0!</v>
      </c>
      <c r="N814" s="49"/>
      <c r="O814" s="238"/>
      <c r="P814" s="5" t="e">
        <f t="shared" ref="P814:X842" si="144">IF(AND(B814=MIN($B814:$M814),B814=MIN($O$176:$O$234)),AB813,0)</f>
        <v>#DIV/0!</v>
      </c>
      <c r="Q814" s="5" t="e">
        <f t="shared" si="144"/>
        <v>#DIV/0!</v>
      </c>
      <c r="R814" s="5" t="e">
        <f t="shared" si="144"/>
        <v>#DIV/0!</v>
      </c>
      <c r="S814" s="5" t="e">
        <f t="shared" si="144"/>
        <v>#DIV/0!</v>
      </c>
      <c r="T814" s="5" t="e">
        <f t="shared" si="144"/>
        <v>#DIV/0!</v>
      </c>
      <c r="U814" s="5" t="e">
        <f t="shared" si="144"/>
        <v>#DIV/0!</v>
      </c>
      <c r="V814" s="5" t="e">
        <f t="shared" si="144"/>
        <v>#DIV/0!</v>
      </c>
      <c r="W814" s="5" t="e">
        <f t="shared" si="144"/>
        <v>#DIV/0!</v>
      </c>
      <c r="X814" s="5" t="e">
        <f t="shared" si="144"/>
        <v>#DIV/0!</v>
      </c>
      <c r="Y814" s="5" t="e">
        <f t="shared" si="142"/>
        <v>#DIV/0!</v>
      </c>
      <c r="Z814" s="5" t="e">
        <f t="shared" si="143"/>
        <v>#DIV/0!</v>
      </c>
      <c r="AA814" s="5" t="e">
        <f t="shared" si="143"/>
        <v>#DIV/0!</v>
      </c>
      <c r="AM814" s="6"/>
      <c r="AN814" s="6"/>
    </row>
    <row r="815" spans="2:40" s="5" customFormat="1" ht="20.100000000000001" hidden="1" customHeight="1">
      <c r="B815" s="22" t="str">
        <f>+$B$11</f>
        <v xml:space="preserve"> Α' ΠΛΑΝΗΤΗΣ</v>
      </c>
      <c r="C815" s="15">
        <f>+$C$11</f>
        <v>0</v>
      </c>
      <c r="D815" s="13">
        <f>+D810+1</f>
        <v>114</v>
      </c>
      <c r="E815" s="15">
        <f>+(H815+I815)/2</f>
        <v>0</v>
      </c>
      <c r="F815" s="15">
        <f>+SQRT(E815*E815-G815*G815)</f>
        <v>0</v>
      </c>
      <c r="G815" s="15">
        <f>+(-H815+I815)/2</f>
        <v>0</v>
      </c>
      <c r="H815" s="15">
        <f>+$J$40</f>
        <v>0</v>
      </c>
      <c r="I815" s="15">
        <f>+$J$39</f>
        <v>0</v>
      </c>
      <c r="J815" s="15">
        <f>+$D$22</f>
        <v>0</v>
      </c>
      <c r="K815" s="15">
        <f>+ABS( C815-D815)</f>
        <v>114</v>
      </c>
      <c r="L815" s="15" t="e">
        <f>(+F815*F815/E815)/( 1- J815*COS(K816))</f>
        <v>#DIV/0!</v>
      </c>
      <c r="M815" s="14" t="e">
        <f t="shared" si="140"/>
        <v>#DIV/0!</v>
      </c>
      <c r="N815" s="49"/>
      <c r="O815" s="238">
        <f t="shared" si="141"/>
        <v>0</v>
      </c>
      <c r="P815" s="5" t="e">
        <f t="shared" si="144"/>
        <v>#DIV/0!</v>
      </c>
      <c r="Q815" s="5" t="e">
        <f t="shared" si="144"/>
        <v>#DIV/0!</v>
      </c>
      <c r="R815" s="5" t="e">
        <f t="shared" si="144"/>
        <v>#DIV/0!</v>
      </c>
      <c r="S815" s="5" t="e">
        <f t="shared" si="144"/>
        <v>#DIV/0!</v>
      </c>
      <c r="T815" s="5" t="e">
        <f t="shared" si="144"/>
        <v>#DIV/0!</v>
      </c>
      <c r="U815" s="5" t="e">
        <f t="shared" si="144"/>
        <v>#DIV/0!</v>
      </c>
      <c r="V815" s="5" t="e">
        <f t="shared" si="144"/>
        <v>#DIV/0!</v>
      </c>
      <c r="W815" s="5" t="e">
        <f t="shared" si="144"/>
        <v>#DIV/0!</v>
      </c>
      <c r="X815" s="5" t="e">
        <f t="shared" si="144"/>
        <v>#DIV/0!</v>
      </c>
      <c r="Y815" s="5" t="e">
        <f t="shared" si="142"/>
        <v>#DIV/0!</v>
      </c>
      <c r="Z815" s="5" t="e">
        <f t="shared" si="143"/>
        <v>#DIV/0!</v>
      </c>
      <c r="AA815" s="5" t="e">
        <f t="shared" si="143"/>
        <v>#DIV/0!</v>
      </c>
      <c r="AM815" s="6"/>
      <c r="AN815" s="6"/>
    </row>
    <row r="816" spans="2:40" s="5" customFormat="1" ht="20.100000000000001" hidden="1" customHeight="1">
      <c r="B816" s="23" t="s">
        <v>32</v>
      </c>
      <c r="C816" s="24">
        <f>3.14/180*C815</f>
        <v>0</v>
      </c>
      <c r="D816" s="24">
        <v>114</v>
      </c>
      <c r="E816" s="25"/>
      <c r="F816" s="25"/>
      <c r="G816" s="25"/>
      <c r="H816" s="25"/>
      <c r="I816" s="25"/>
      <c r="J816" s="25"/>
      <c r="K816" s="25">
        <f>(3.14/180)*K815</f>
        <v>1.9886666666666668</v>
      </c>
      <c r="L816" s="14"/>
      <c r="M816" s="14" t="e">
        <f t="shared" si="140"/>
        <v>#DIV/0!</v>
      </c>
      <c r="N816" s="49"/>
      <c r="O816" s="238" t="e">
        <f t="shared" si="141"/>
        <v>#DIV/0!</v>
      </c>
      <c r="P816" s="5" t="e">
        <f t="shared" si="144"/>
        <v>#DIV/0!</v>
      </c>
      <c r="Q816" s="5" t="e">
        <f t="shared" si="144"/>
        <v>#DIV/0!</v>
      </c>
      <c r="R816" s="5" t="e">
        <f t="shared" si="144"/>
        <v>#DIV/0!</v>
      </c>
      <c r="S816" s="5" t="e">
        <f t="shared" si="144"/>
        <v>#DIV/0!</v>
      </c>
      <c r="T816" s="5" t="e">
        <f t="shared" si="144"/>
        <v>#DIV/0!</v>
      </c>
      <c r="U816" s="5" t="e">
        <f t="shared" si="144"/>
        <v>#DIV/0!</v>
      </c>
      <c r="V816" s="5" t="e">
        <f t="shared" si="144"/>
        <v>#DIV/0!</v>
      </c>
      <c r="W816" s="5" t="e">
        <f t="shared" si="144"/>
        <v>#DIV/0!</v>
      </c>
      <c r="X816" s="5" t="e">
        <f t="shared" si="144"/>
        <v>#DIV/0!</v>
      </c>
      <c r="Y816" s="5" t="e">
        <f t="shared" si="142"/>
        <v>#DIV/0!</v>
      </c>
      <c r="Z816" s="5" t="e">
        <f t="shared" si="143"/>
        <v>#DIV/0!</v>
      </c>
      <c r="AA816" s="5" t="e">
        <f t="shared" si="143"/>
        <v>#DIV/0!</v>
      </c>
      <c r="AM816" s="6"/>
      <c r="AN816" s="6"/>
    </row>
    <row r="817" spans="2:40" s="5" customFormat="1" ht="20.100000000000001" hidden="1" customHeight="1">
      <c r="B817" s="22" t="str">
        <f>+$B$13</f>
        <v xml:space="preserve"> Β' ΠΛΑΝΗΤΗΣ</v>
      </c>
      <c r="C817" s="15">
        <f>+$C$13</f>
        <v>0</v>
      </c>
      <c r="D817" s="13">
        <f>+D812+1</f>
        <v>114</v>
      </c>
      <c r="E817" s="15">
        <f>+(H817+I817)/2</f>
        <v>0</v>
      </c>
      <c r="F817" s="15">
        <f>+SQRT(E817*E817-G817*G817)</f>
        <v>0</v>
      </c>
      <c r="G817" s="15">
        <f>+(-H817+I817)/2</f>
        <v>0</v>
      </c>
      <c r="H817" s="15">
        <f>+$J$42</f>
        <v>0</v>
      </c>
      <c r="I817" s="15">
        <f>+$J$41</f>
        <v>0</v>
      </c>
      <c r="J817" s="15">
        <f>+$D$24</f>
        <v>0</v>
      </c>
      <c r="K817" s="15">
        <f>+ABS( C817-D817)</f>
        <v>114</v>
      </c>
      <c r="L817" s="15" t="e">
        <f>+F817*F817/E817/( 1- J817*COS(K818))</f>
        <v>#DIV/0!</v>
      </c>
      <c r="M817" s="14" t="e">
        <f t="shared" si="140"/>
        <v>#DIV/0!</v>
      </c>
      <c r="N817" s="49"/>
      <c r="O817" s="238">
        <f t="shared" si="141"/>
        <v>0</v>
      </c>
      <c r="P817" s="5" t="e">
        <f t="shared" si="144"/>
        <v>#DIV/0!</v>
      </c>
      <c r="Q817" s="5" t="e">
        <f t="shared" si="144"/>
        <v>#DIV/0!</v>
      </c>
      <c r="R817" s="5" t="e">
        <f t="shared" si="144"/>
        <v>#DIV/0!</v>
      </c>
      <c r="S817" s="5" t="e">
        <f t="shared" si="144"/>
        <v>#DIV/0!</v>
      </c>
      <c r="T817" s="5" t="e">
        <f t="shared" si="144"/>
        <v>#DIV/0!</v>
      </c>
      <c r="U817" s="5" t="e">
        <f t="shared" si="144"/>
        <v>#DIV/0!</v>
      </c>
      <c r="V817" s="5" t="e">
        <f t="shared" si="144"/>
        <v>#DIV/0!</v>
      </c>
      <c r="W817" s="5" t="e">
        <f t="shared" si="144"/>
        <v>#DIV/0!</v>
      </c>
      <c r="X817" s="5" t="e">
        <f t="shared" si="144"/>
        <v>#DIV/0!</v>
      </c>
      <c r="Y817" s="5" t="e">
        <f t="shared" si="142"/>
        <v>#DIV/0!</v>
      </c>
      <c r="Z817" s="5" t="e">
        <f t="shared" si="143"/>
        <v>#DIV/0!</v>
      </c>
      <c r="AA817" s="5" t="e">
        <f t="shared" si="143"/>
        <v>#DIV/0!</v>
      </c>
      <c r="AM817" s="6"/>
      <c r="AN817" s="6"/>
    </row>
    <row r="818" spans="2:40" s="5" customFormat="1" ht="20.100000000000001" hidden="1" customHeight="1">
      <c r="B818" s="26"/>
      <c r="C818" s="27">
        <f>3.14/180*C817</f>
        <v>0</v>
      </c>
      <c r="D818" s="27">
        <f>3.14/180*D817</f>
        <v>1.9886666666666668</v>
      </c>
      <c r="E818" s="28"/>
      <c r="F818" s="28"/>
      <c r="G818" s="28"/>
      <c r="H818" s="28"/>
      <c r="I818" s="28"/>
      <c r="J818" s="28"/>
      <c r="K818" s="28">
        <f>(3.14/180)*K817</f>
        <v>1.9886666666666668</v>
      </c>
      <c r="L818" s="14"/>
      <c r="M818" s="14" t="e">
        <f t="shared" si="140"/>
        <v>#DIV/0!</v>
      </c>
      <c r="N818" s="49"/>
      <c r="O818" s="238"/>
      <c r="P818" s="5" t="e">
        <f t="shared" si="144"/>
        <v>#DIV/0!</v>
      </c>
      <c r="Q818" s="5" t="e">
        <f t="shared" si="144"/>
        <v>#DIV/0!</v>
      </c>
      <c r="R818" s="5" t="e">
        <f t="shared" si="144"/>
        <v>#DIV/0!</v>
      </c>
      <c r="S818" s="5" t="e">
        <f t="shared" si="144"/>
        <v>#DIV/0!</v>
      </c>
      <c r="T818" s="5" t="e">
        <f t="shared" si="144"/>
        <v>#DIV/0!</v>
      </c>
      <c r="U818" s="5" t="e">
        <f t="shared" si="144"/>
        <v>#DIV/0!</v>
      </c>
      <c r="V818" s="5" t="e">
        <f t="shared" si="144"/>
        <v>#DIV/0!</v>
      </c>
      <c r="W818" s="5" t="e">
        <f t="shared" si="144"/>
        <v>#DIV/0!</v>
      </c>
      <c r="X818" s="5" t="e">
        <f t="shared" si="144"/>
        <v>#DIV/0!</v>
      </c>
      <c r="Y818" s="5" t="e">
        <f t="shared" si="142"/>
        <v>#DIV/0!</v>
      </c>
      <c r="Z818" s="5" t="e">
        <f t="shared" si="143"/>
        <v>#DIV/0!</v>
      </c>
      <c r="AA818" s="5" t="e">
        <f t="shared" si="143"/>
        <v>#DIV/0!</v>
      </c>
      <c r="AM818" s="6"/>
      <c r="AN818" s="6"/>
    </row>
    <row r="819" spans="2:40" s="5" customFormat="1" ht="20.100000000000001" hidden="1" customHeight="1">
      <c r="B819" s="15"/>
      <c r="C819" s="13"/>
      <c r="D819" s="13"/>
      <c r="E819" s="13"/>
      <c r="F819" s="13"/>
      <c r="G819" s="13"/>
      <c r="H819" s="13"/>
      <c r="I819" s="13"/>
      <c r="J819" s="13"/>
      <c r="K819" s="15"/>
      <c r="L819" s="14"/>
      <c r="M819" s="14" t="e">
        <f t="shared" si="140"/>
        <v>#DIV/0!</v>
      </c>
      <c r="N819" s="49"/>
      <c r="O819" s="238"/>
      <c r="P819" s="5" t="e">
        <f t="shared" si="144"/>
        <v>#DIV/0!</v>
      </c>
      <c r="Q819" s="5" t="e">
        <f t="shared" si="144"/>
        <v>#DIV/0!</v>
      </c>
      <c r="R819" s="5" t="e">
        <f t="shared" si="144"/>
        <v>#DIV/0!</v>
      </c>
      <c r="S819" s="5" t="e">
        <f t="shared" si="144"/>
        <v>#DIV/0!</v>
      </c>
      <c r="T819" s="5" t="e">
        <f t="shared" si="144"/>
        <v>#DIV/0!</v>
      </c>
      <c r="U819" s="5" t="e">
        <f t="shared" si="144"/>
        <v>#DIV/0!</v>
      </c>
      <c r="V819" s="5" t="e">
        <f t="shared" si="144"/>
        <v>#DIV/0!</v>
      </c>
      <c r="W819" s="5" t="e">
        <f t="shared" si="144"/>
        <v>#DIV/0!</v>
      </c>
      <c r="X819" s="5" t="e">
        <f t="shared" si="144"/>
        <v>#DIV/0!</v>
      </c>
      <c r="Y819" s="5" t="e">
        <f t="shared" si="142"/>
        <v>#DIV/0!</v>
      </c>
      <c r="Z819" s="5" t="e">
        <f t="shared" si="143"/>
        <v>#DIV/0!</v>
      </c>
      <c r="AA819" s="5" t="e">
        <f t="shared" si="143"/>
        <v>#DIV/0!</v>
      </c>
      <c r="AM819" s="6"/>
      <c r="AN819" s="6"/>
    </row>
    <row r="820" spans="2:40" s="5" customFormat="1" ht="20.100000000000001" hidden="1" customHeight="1">
      <c r="B820" s="22" t="str">
        <f>+$B$11</f>
        <v xml:space="preserve"> Α' ΠΛΑΝΗΤΗΣ</v>
      </c>
      <c r="C820" s="15">
        <f>+$C$11</f>
        <v>0</v>
      </c>
      <c r="D820" s="13">
        <f>+D815+1</f>
        <v>115</v>
      </c>
      <c r="E820" s="15">
        <f>+(H820+I820)/2</f>
        <v>0</v>
      </c>
      <c r="F820" s="15">
        <f>+SQRT(E820*E820-G820*G820)</f>
        <v>0</v>
      </c>
      <c r="G820" s="15">
        <f>+(-H820+I820)/2</f>
        <v>0</v>
      </c>
      <c r="H820" s="15">
        <f>+$J$40</f>
        <v>0</v>
      </c>
      <c r="I820" s="15">
        <f>+$J$39</f>
        <v>0</v>
      </c>
      <c r="J820" s="15">
        <f>+$D$22</f>
        <v>0</v>
      </c>
      <c r="K820" s="15">
        <f>+ABS( C820-D820)</f>
        <v>115</v>
      </c>
      <c r="L820" s="15" t="e">
        <f>(+F820*F820/E820)/( 1- J820*COS(K821))</f>
        <v>#DIV/0!</v>
      </c>
      <c r="M820" s="14" t="e">
        <f t="shared" si="140"/>
        <v>#DIV/0!</v>
      </c>
      <c r="N820" s="49"/>
      <c r="O820" s="238">
        <f t="shared" si="141"/>
        <v>0</v>
      </c>
      <c r="P820" s="5" t="e">
        <f t="shared" si="144"/>
        <v>#DIV/0!</v>
      </c>
      <c r="Q820" s="5" t="e">
        <f t="shared" si="144"/>
        <v>#DIV/0!</v>
      </c>
      <c r="R820" s="5" t="e">
        <f t="shared" si="144"/>
        <v>#DIV/0!</v>
      </c>
      <c r="S820" s="5" t="e">
        <f t="shared" si="144"/>
        <v>#DIV/0!</v>
      </c>
      <c r="T820" s="5" t="e">
        <f t="shared" si="144"/>
        <v>#DIV/0!</v>
      </c>
      <c r="U820" s="5" t="e">
        <f t="shared" si="144"/>
        <v>#DIV/0!</v>
      </c>
      <c r="V820" s="5" t="e">
        <f t="shared" si="144"/>
        <v>#DIV/0!</v>
      </c>
      <c r="W820" s="5" t="e">
        <f t="shared" si="144"/>
        <v>#DIV/0!</v>
      </c>
      <c r="X820" s="5" t="e">
        <f t="shared" si="144"/>
        <v>#DIV/0!</v>
      </c>
      <c r="Y820" s="5" t="e">
        <f t="shared" si="142"/>
        <v>#DIV/0!</v>
      </c>
      <c r="Z820" s="5" t="e">
        <f t="shared" si="143"/>
        <v>#DIV/0!</v>
      </c>
      <c r="AA820" s="5" t="e">
        <f t="shared" si="143"/>
        <v>#DIV/0!</v>
      </c>
      <c r="AM820" s="6"/>
      <c r="AN820" s="6"/>
    </row>
    <row r="821" spans="2:40" s="5" customFormat="1" ht="20.100000000000001" hidden="1" customHeight="1">
      <c r="B821" s="23" t="s">
        <v>32</v>
      </c>
      <c r="C821" s="24">
        <f>3.14/180*C820</f>
        <v>0</v>
      </c>
      <c r="D821" s="24">
        <v>115</v>
      </c>
      <c r="E821" s="25"/>
      <c r="F821" s="25"/>
      <c r="G821" s="25"/>
      <c r="H821" s="25"/>
      <c r="I821" s="25"/>
      <c r="J821" s="25"/>
      <c r="K821" s="25">
        <f>(3.14/180)*K820</f>
        <v>2.0061111111111112</v>
      </c>
      <c r="L821" s="14"/>
      <c r="M821" s="14" t="e">
        <f t="shared" si="140"/>
        <v>#DIV/0!</v>
      </c>
      <c r="N821" s="49"/>
      <c r="O821" s="238" t="e">
        <f t="shared" si="141"/>
        <v>#DIV/0!</v>
      </c>
      <c r="P821" s="5" t="e">
        <f t="shared" si="144"/>
        <v>#DIV/0!</v>
      </c>
      <c r="Q821" s="5" t="e">
        <f t="shared" si="144"/>
        <v>#DIV/0!</v>
      </c>
      <c r="R821" s="5" t="e">
        <f t="shared" si="144"/>
        <v>#DIV/0!</v>
      </c>
      <c r="S821" s="5" t="e">
        <f t="shared" si="144"/>
        <v>#DIV/0!</v>
      </c>
      <c r="T821" s="5" t="e">
        <f t="shared" si="144"/>
        <v>#DIV/0!</v>
      </c>
      <c r="U821" s="5" t="e">
        <f t="shared" si="144"/>
        <v>#DIV/0!</v>
      </c>
      <c r="V821" s="5" t="e">
        <f t="shared" si="144"/>
        <v>#DIV/0!</v>
      </c>
      <c r="W821" s="5" t="e">
        <f t="shared" si="144"/>
        <v>#DIV/0!</v>
      </c>
      <c r="X821" s="5" t="e">
        <f t="shared" si="144"/>
        <v>#DIV/0!</v>
      </c>
      <c r="Y821" s="5" t="e">
        <f t="shared" si="142"/>
        <v>#DIV/0!</v>
      </c>
      <c r="Z821" s="5" t="e">
        <f t="shared" si="143"/>
        <v>#DIV/0!</v>
      </c>
      <c r="AA821" s="5" t="e">
        <f t="shared" si="143"/>
        <v>#DIV/0!</v>
      </c>
      <c r="AM821" s="6"/>
      <c r="AN821" s="6"/>
    </row>
    <row r="822" spans="2:40" s="5" customFormat="1" ht="20.100000000000001" hidden="1" customHeight="1">
      <c r="B822" s="22" t="str">
        <f>+$B$13</f>
        <v xml:space="preserve"> Β' ΠΛΑΝΗΤΗΣ</v>
      </c>
      <c r="C822" s="15">
        <f>+$C$13</f>
        <v>0</v>
      </c>
      <c r="D822" s="13">
        <f>+D817+1</f>
        <v>115</v>
      </c>
      <c r="E822" s="15">
        <f>+(H822+I822)/2</f>
        <v>0</v>
      </c>
      <c r="F822" s="15">
        <f>+SQRT(E822*E822-G822*G822)</f>
        <v>0</v>
      </c>
      <c r="G822" s="15">
        <f>+(-H822+I822)/2</f>
        <v>0</v>
      </c>
      <c r="H822" s="15">
        <f>+$J$42</f>
        <v>0</v>
      </c>
      <c r="I822" s="15">
        <f>+$J$41</f>
        <v>0</v>
      </c>
      <c r="J822" s="15">
        <f>+$D$24</f>
        <v>0</v>
      </c>
      <c r="K822" s="15">
        <f>+ABS( C822-D822)</f>
        <v>115</v>
      </c>
      <c r="L822" s="15" t="e">
        <f>+F822*F822/E822/( 1- J822*COS(K823))</f>
        <v>#DIV/0!</v>
      </c>
      <c r="M822" s="14" t="e">
        <f t="shared" si="140"/>
        <v>#DIV/0!</v>
      </c>
      <c r="N822" s="49"/>
      <c r="O822" s="238">
        <f t="shared" si="141"/>
        <v>0</v>
      </c>
      <c r="P822" s="5" t="e">
        <f t="shared" si="144"/>
        <v>#DIV/0!</v>
      </c>
      <c r="Q822" s="5" t="e">
        <f t="shared" si="144"/>
        <v>#DIV/0!</v>
      </c>
      <c r="R822" s="5" t="e">
        <f t="shared" si="144"/>
        <v>#DIV/0!</v>
      </c>
      <c r="S822" s="5" t="e">
        <f t="shared" si="144"/>
        <v>#DIV/0!</v>
      </c>
      <c r="T822" s="5" t="e">
        <f t="shared" si="144"/>
        <v>#DIV/0!</v>
      </c>
      <c r="U822" s="5" t="e">
        <f t="shared" si="144"/>
        <v>#DIV/0!</v>
      </c>
      <c r="V822" s="5" t="e">
        <f t="shared" si="144"/>
        <v>#DIV/0!</v>
      </c>
      <c r="W822" s="5" t="e">
        <f t="shared" si="144"/>
        <v>#DIV/0!</v>
      </c>
      <c r="X822" s="5" t="e">
        <f t="shared" si="144"/>
        <v>#DIV/0!</v>
      </c>
      <c r="Y822" s="5" t="e">
        <f t="shared" si="142"/>
        <v>#DIV/0!</v>
      </c>
      <c r="Z822" s="5" t="e">
        <f t="shared" si="143"/>
        <v>#DIV/0!</v>
      </c>
      <c r="AA822" s="5" t="e">
        <f t="shared" si="143"/>
        <v>#DIV/0!</v>
      </c>
      <c r="AM822" s="6"/>
      <c r="AN822" s="6"/>
    </row>
    <row r="823" spans="2:40" s="5" customFormat="1" ht="20.100000000000001" hidden="1" customHeight="1">
      <c r="B823" s="26"/>
      <c r="C823" s="27">
        <f>3.14/180*C822</f>
        <v>0</v>
      </c>
      <c r="D823" s="27">
        <f>3.14/180*D822</f>
        <v>2.0061111111111112</v>
      </c>
      <c r="E823" s="28"/>
      <c r="F823" s="28"/>
      <c r="G823" s="28"/>
      <c r="H823" s="28"/>
      <c r="I823" s="28"/>
      <c r="J823" s="28"/>
      <c r="K823" s="28">
        <f>(3.14/180)*K822</f>
        <v>2.0061111111111112</v>
      </c>
      <c r="L823" s="14"/>
      <c r="M823" s="14" t="e">
        <f t="shared" ref="M823:M886" si="145">IF(O823=$O$2051,$D822,0)</f>
        <v>#DIV/0!</v>
      </c>
      <c r="N823" s="49"/>
      <c r="O823" s="238"/>
      <c r="P823" s="5" t="e">
        <f t="shared" si="144"/>
        <v>#DIV/0!</v>
      </c>
      <c r="Q823" s="5" t="e">
        <f t="shared" si="144"/>
        <v>#DIV/0!</v>
      </c>
      <c r="R823" s="5" t="e">
        <f t="shared" si="144"/>
        <v>#DIV/0!</v>
      </c>
      <c r="S823" s="5" t="e">
        <f t="shared" si="144"/>
        <v>#DIV/0!</v>
      </c>
      <c r="T823" s="5" t="e">
        <f t="shared" si="144"/>
        <v>#DIV/0!</v>
      </c>
      <c r="U823" s="5" t="e">
        <f t="shared" si="144"/>
        <v>#DIV/0!</v>
      </c>
      <c r="V823" s="5" t="e">
        <f t="shared" si="144"/>
        <v>#DIV/0!</v>
      </c>
      <c r="W823" s="5" t="e">
        <f t="shared" si="144"/>
        <v>#DIV/0!</v>
      </c>
      <c r="X823" s="5" t="e">
        <f t="shared" si="144"/>
        <v>#DIV/0!</v>
      </c>
      <c r="Y823" s="5" t="e">
        <f t="shared" si="142"/>
        <v>#DIV/0!</v>
      </c>
      <c r="Z823" s="5" t="e">
        <f t="shared" si="143"/>
        <v>#DIV/0!</v>
      </c>
      <c r="AA823" s="5" t="e">
        <f t="shared" si="143"/>
        <v>#DIV/0!</v>
      </c>
      <c r="AM823" s="6"/>
      <c r="AN823" s="6"/>
    </row>
    <row r="824" spans="2:40" s="5" customFormat="1" ht="20.100000000000001" hidden="1" customHeight="1">
      <c r="B824" s="15"/>
      <c r="C824" s="13"/>
      <c r="D824" s="13"/>
      <c r="E824" s="13"/>
      <c r="F824" s="13"/>
      <c r="G824" s="13"/>
      <c r="H824" s="13"/>
      <c r="I824" s="13"/>
      <c r="J824" s="13"/>
      <c r="K824" s="15"/>
      <c r="L824" s="14"/>
      <c r="M824" s="14" t="e">
        <f t="shared" si="145"/>
        <v>#DIV/0!</v>
      </c>
      <c r="N824" s="49"/>
      <c r="O824" s="238"/>
      <c r="P824" s="5" t="e">
        <f t="shared" si="144"/>
        <v>#DIV/0!</v>
      </c>
      <c r="Q824" s="5" t="e">
        <f t="shared" si="144"/>
        <v>#DIV/0!</v>
      </c>
      <c r="R824" s="5" t="e">
        <f t="shared" si="144"/>
        <v>#DIV/0!</v>
      </c>
      <c r="S824" s="5" t="e">
        <f t="shared" si="144"/>
        <v>#DIV/0!</v>
      </c>
      <c r="T824" s="5" t="e">
        <f t="shared" si="144"/>
        <v>#DIV/0!</v>
      </c>
      <c r="U824" s="5" t="e">
        <f t="shared" si="144"/>
        <v>#DIV/0!</v>
      </c>
      <c r="V824" s="5" t="e">
        <f t="shared" si="144"/>
        <v>#DIV/0!</v>
      </c>
      <c r="W824" s="5" t="e">
        <f t="shared" si="144"/>
        <v>#DIV/0!</v>
      </c>
      <c r="X824" s="5" t="e">
        <f t="shared" si="144"/>
        <v>#DIV/0!</v>
      </c>
      <c r="Y824" s="5" t="e">
        <f t="shared" si="142"/>
        <v>#DIV/0!</v>
      </c>
      <c r="Z824" s="5" t="e">
        <f t="shared" si="143"/>
        <v>#DIV/0!</v>
      </c>
      <c r="AA824" s="5" t="e">
        <f t="shared" si="143"/>
        <v>#DIV/0!</v>
      </c>
      <c r="AM824" s="6"/>
      <c r="AN824" s="6"/>
    </row>
    <row r="825" spans="2:40" s="5" customFormat="1" ht="20.100000000000001" hidden="1" customHeight="1">
      <c r="B825" s="22" t="str">
        <f>+$B$11</f>
        <v xml:space="preserve"> Α' ΠΛΑΝΗΤΗΣ</v>
      </c>
      <c r="C825" s="15">
        <f>+$C$11</f>
        <v>0</v>
      </c>
      <c r="D825" s="13">
        <f>+D820+1</f>
        <v>116</v>
      </c>
      <c r="E825" s="15">
        <f>+(H825+I825)/2</f>
        <v>0</v>
      </c>
      <c r="F825" s="15">
        <f>+SQRT(E825*E825-G825*G825)</f>
        <v>0</v>
      </c>
      <c r="G825" s="15">
        <f>+(-H825+I825)/2</f>
        <v>0</v>
      </c>
      <c r="H825" s="15">
        <f>+$J$40</f>
        <v>0</v>
      </c>
      <c r="I825" s="15">
        <f>+$J$39</f>
        <v>0</v>
      </c>
      <c r="J825" s="15">
        <f>+$D$22</f>
        <v>0</v>
      </c>
      <c r="K825" s="15">
        <f>+ABS( C825-D825)</f>
        <v>116</v>
      </c>
      <c r="L825" s="15" t="e">
        <f>(+F825*F825/E825)/( 1- J825*COS(K826))</f>
        <v>#DIV/0!</v>
      </c>
      <c r="M825" s="14" t="e">
        <f t="shared" si="145"/>
        <v>#DIV/0!</v>
      </c>
      <c r="N825" s="49"/>
      <c r="O825" s="238">
        <f t="shared" ref="O825:O886" si="146">+ABS(L824-L826)</f>
        <v>0</v>
      </c>
      <c r="P825" s="5" t="e">
        <f t="shared" si="144"/>
        <v>#DIV/0!</v>
      </c>
      <c r="Q825" s="5" t="e">
        <f t="shared" si="144"/>
        <v>#DIV/0!</v>
      </c>
      <c r="R825" s="5" t="e">
        <f t="shared" si="144"/>
        <v>#DIV/0!</v>
      </c>
      <c r="S825" s="5" t="e">
        <f t="shared" si="144"/>
        <v>#DIV/0!</v>
      </c>
      <c r="T825" s="5" t="e">
        <f t="shared" si="144"/>
        <v>#DIV/0!</v>
      </c>
      <c r="U825" s="5" t="e">
        <f t="shared" si="144"/>
        <v>#DIV/0!</v>
      </c>
      <c r="V825" s="5" t="e">
        <f t="shared" si="144"/>
        <v>#DIV/0!</v>
      </c>
      <c r="W825" s="5" t="e">
        <f t="shared" si="144"/>
        <v>#DIV/0!</v>
      </c>
      <c r="X825" s="5" t="e">
        <f t="shared" si="144"/>
        <v>#DIV/0!</v>
      </c>
      <c r="Y825" s="5" t="e">
        <f t="shared" si="142"/>
        <v>#DIV/0!</v>
      </c>
      <c r="Z825" s="5" t="e">
        <f t="shared" si="143"/>
        <v>#DIV/0!</v>
      </c>
      <c r="AA825" s="5" t="e">
        <f t="shared" si="143"/>
        <v>#DIV/0!</v>
      </c>
      <c r="AM825" s="6"/>
      <c r="AN825" s="6"/>
    </row>
    <row r="826" spans="2:40" s="5" customFormat="1" ht="20.100000000000001" hidden="1" customHeight="1">
      <c r="B826" s="23" t="s">
        <v>32</v>
      </c>
      <c r="C826" s="24">
        <f>3.14/180*C825</f>
        <v>0</v>
      </c>
      <c r="D826" s="24">
        <v>116</v>
      </c>
      <c r="E826" s="25"/>
      <c r="F826" s="25"/>
      <c r="G826" s="25"/>
      <c r="H826" s="25"/>
      <c r="I826" s="25"/>
      <c r="J826" s="25"/>
      <c r="K826" s="25">
        <f>(3.14/180)*K825</f>
        <v>2.0235555555555558</v>
      </c>
      <c r="L826" s="14"/>
      <c r="M826" s="14" t="e">
        <f t="shared" si="145"/>
        <v>#DIV/0!</v>
      </c>
      <c r="N826" s="49"/>
      <c r="O826" s="238" t="e">
        <f t="shared" si="146"/>
        <v>#DIV/0!</v>
      </c>
      <c r="P826" s="5" t="e">
        <f t="shared" si="144"/>
        <v>#DIV/0!</v>
      </c>
      <c r="Q826" s="5" t="e">
        <f t="shared" si="144"/>
        <v>#DIV/0!</v>
      </c>
      <c r="R826" s="5" t="e">
        <f t="shared" si="144"/>
        <v>#DIV/0!</v>
      </c>
      <c r="S826" s="5" t="e">
        <f t="shared" si="144"/>
        <v>#DIV/0!</v>
      </c>
      <c r="T826" s="5" t="e">
        <f t="shared" si="144"/>
        <v>#DIV/0!</v>
      </c>
      <c r="U826" s="5" t="e">
        <f t="shared" si="144"/>
        <v>#DIV/0!</v>
      </c>
      <c r="V826" s="5" t="e">
        <f t="shared" si="144"/>
        <v>#DIV/0!</v>
      </c>
      <c r="W826" s="5" t="e">
        <f t="shared" si="144"/>
        <v>#DIV/0!</v>
      </c>
      <c r="X826" s="5" t="e">
        <f t="shared" si="144"/>
        <v>#DIV/0!</v>
      </c>
      <c r="Y826" s="5" t="e">
        <f t="shared" si="142"/>
        <v>#DIV/0!</v>
      </c>
      <c r="Z826" s="5" t="e">
        <f t="shared" si="143"/>
        <v>#DIV/0!</v>
      </c>
      <c r="AA826" s="5" t="e">
        <f t="shared" si="143"/>
        <v>#DIV/0!</v>
      </c>
      <c r="AM826" s="6"/>
      <c r="AN826" s="6"/>
    </row>
    <row r="827" spans="2:40" s="5" customFormat="1" ht="20.100000000000001" hidden="1" customHeight="1">
      <c r="B827" s="22" t="str">
        <f>+$B$13</f>
        <v xml:space="preserve"> Β' ΠΛΑΝΗΤΗΣ</v>
      </c>
      <c r="C827" s="15">
        <f>+$C$13</f>
        <v>0</v>
      </c>
      <c r="D827" s="13">
        <f>+D822+1</f>
        <v>116</v>
      </c>
      <c r="E827" s="15">
        <f>+(H827+I827)/2</f>
        <v>0</v>
      </c>
      <c r="F827" s="15">
        <f>+SQRT(E827*E827-G827*G827)</f>
        <v>0</v>
      </c>
      <c r="G827" s="15">
        <f>+(-H827+I827)/2</f>
        <v>0</v>
      </c>
      <c r="H827" s="15">
        <f>+$J$42</f>
        <v>0</v>
      </c>
      <c r="I827" s="15">
        <f>+$J$41</f>
        <v>0</v>
      </c>
      <c r="J827" s="15">
        <f>+$D$24</f>
        <v>0</v>
      </c>
      <c r="K827" s="15">
        <f>+ABS( C827-D827)</f>
        <v>116</v>
      </c>
      <c r="L827" s="15" t="e">
        <f>+F827*F827/E827/( 1- J827*COS(K828))</f>
        <v>#DIV/0!</v>
      </c>
      <c r="M827" s="14" t="e">
        <f t="shared" si="145"/>
        <v>#DIV/0!</v>
      </c>
      <c r="N827" s="49"/>
      <c r="O827" s="238">
        <f t="shared" si="146"/>
        <v>0</v>
      </c>
      <c r="P827" s="5" t="e">
        <f t="shared" si="144"/>
        <v>#DIV/0!</v>
      </c>
      <c r="Q827" s="5" t="e">
        <f t="shared" si="144"/>
        <v>#DIV/0!</v>
      </c>
      <c r="R827" s="5" t="e">
        <f t="shared" si="144"/>
        <v>#DIV/0!</v>
      </c>
      <c r="S827" s="5" t="e">
        <f t="shared" si="144"/>
        <v>#DIV/0!</v>
      </c>
      <c r="T827" s="5" t="e">
        <f t="shared" si="144"/>
        <v>#DIV/0!</v>
      </c>
      <c r="U827" s="5" t="e">
        <f t="shared" si="144"/>
        <v>#DIV/0!</v>
      </c>
      <c r="V827" s="5" t="e">
        <f t="shared" si="144"/>
        <v>#DIV/0!</v>
      </c>
      <c r="W827" s="5" t="e">
        <f t="shared" si="144"/>
        <v>#DIV/0!</v>
      </c>
      <c r="X827" s="5" t="e">
        <f t="shared" si="144"/>
        <v>#DIV/0!</v>
      </c>
      <c r="Y827" s="5" t="e">
        <f t="shared" si="142"/>
        <v>#DIV/0!</v>
      </c>
      <c r="Z827" s="5" t="e">
        <f t="shared" si="143"/>
        <v>#DIV/0!</v>
      </c>
      <c r="AA827" s="5" t="e">
        <f t="shared" si="143"/>
        <v>#DIV/0!</v>
      </c>
      <c r="AM827" s="6"/>
      <c r="AN827" s="6"/>
    </row>
    <row r="828" spans="2:40" s="5" customFormat="1" ht="20.100000000000001" hidden="1" customHeight="1">
      <c r="B828" s="26"/>
      <c r="C828" s="27">
        <f>3.14/180*C827</f>
        <v>0</v>
      </c>
      <c r="D828" s="27">
        <f>3.14/180*D827</f>
        <v>2.0235555555555558</v>
      </c>
      <c r="E828" s="28"/>
      <c r="F828" s="28"/>
      <c r="G828" s="28"/>
      <c r="H828" s="28"/>
      <c r="I828" s="28"/>
      <c r="J828" s="28"/>
      <c r="K828" s="28">
        <f>(3.14/180)*K827</f>
        <v>2.0235555555555558</v>
      </c>
      <c r="L828" s="14"/>
      <c r="M828" s="14" t="e">
        <f t="shared" si="145"/>
        <v>#DIV/0!</v>
      </c>
      <c r="N828" s="49"/>
      <c r="O828" s="238"/>
      <c r="P828" s="5" t="e">
        <f t="shared" si="144"/>
        <v>#DIV/0!</v>
      </c>
      <c r="Q828" s="5" t="e">
        <f t="shared" si="144"/>
        <v>#DIV/0!</v>
      </c>
      <c r="R828" s="5" t="e">
        <f t="shared" si="144"/>
        <v>#DIV/0!</v>
      </c>
      <c r="S828" s="5" t="e">
        <f t="shared" si="144"/>
        <v>#DIV/0!</v>
      </c>
      <c r="T828" s="5" t="e">
        <f t="shared" si="144"/>
        <v>#DIV/0!</v>
      </c>
      <c r="U828" s="5" t="e">
        <f t="shared" si="144"/>
        <v>#DIV/0!</v>
      </c>
      <c r="V828" s="5" t="e">
        <f t="shared" si="144"/>
        <v>#DIV/0!</v>
      </c>
      <c r="W828" s="5" t="e">
        <f t="shared" si="144"/>
        <v>#DIV/0!</v>
      </c>
      <c r="X828" s="5" t="e">
        <f t="shared" si="144"/>
        <v>#DIV/0!</v>
      </c>
      <c r="Y828" s="5" t="e">
        <f t="shared" si="142"/>
        <v>#DIV/0!</v>
      </c>
      <c r="Z828" s="5" t="e">
        <f t="shared" si="143"/>
        <v>#DIV/0!</v>
      </c>
      <c r="AA828" s="5" t="e">
        <f t="shared" si="143"/>
        <v>#DIV/0!</v>
      </c>
      <c r="AM828" s="6"/>
      <c r="AN828" s="6"/>
    </row>
    <row r="829" spans="2:40" s="5" customFormat="1" ht="20.100000000000001" hidden="1" customHeight="1">
      <c r="B829" s="15"/>
      <c r="C829" s="13"/>
      <c r="D829" s="13"/>
      <c r="E829" s="13"/>
      <c r="F829" s="13"/>
      <c r="G829" s="13"/>
      <c r="H829" s="13"/>
      <c r="I829" s="13"/>
      <c r="J829" s="13"/>
      <c r="K829" s="15"/>
      <c r="L829" s="14"/>
      <c r="M829" s="14" t="e">
        <f t="shared" si="145"/>
        <v>#DIV/0!</v>
      </c>
      <c r="N829" s="49"/>
      <c r="O829" s="238"/>
      <c r="P829" s="5" t="e">
        <f t="shared" si="144"/>
        <v>#DIV/0!</v>
      </c>
      <c r="Q829" s="5" t="e">
        <f t="shared" si="144"/>
        <v>#DIV/0!</v>
      </c>
      <c r="R829" s="5" t="e">
        <f t="shared" si="144"/>
        <v>#DIV/0!</v>
      </c>
      <c r="S829" s="5" t="e">
        <f t="shared" si="144"/>
        <v>#DIV/0!</v>
      </c>
      <c r="T829" s="5" t="e">
        <f t="shared" si="144"/>
        <v>#DIV/0!</v>
      </c>
      <c r="U829" s="5" t="e">
        <f t="shared" si="144"/>
        <v>#DIV/0!</v>
      </c>
      <c r="V829" s="5" t="e">
        <f t="shared" si="144"/>
        <v>#DIV/0!</v>
      </c>
      <c r="W829" s="5" t="e">
        <f t="shared" si="144"/>
        <v>#DIV/0!</v>
      </c>
      <c r="X829" s="5" t="e">
        <f t="shared" si="144"/>
        <v>#DIV/0!</v>
      </c>
      <c r="Y829" s="5" t="e">
        <f t="shared" si="142"/>
        <v>#DIV/0!</v>
      </c>
      <c r="Z829" s="5" t="e">
        <f t="shared" si="143"/>
        <v>#DIV/0!</v>
      </c>
      <c r="AA829" s="5" t="e">
        <f t="shared" si="143"/>
        <v>#DIV/0!</v>
      </c>
      <c r="AM829" s="6"/>
      <c r="AN829" s="6"/>
    </row>
    <row r="830" spans="2:40" s="5" customFormat="1" ht="20.100000000000001" hidden="1" customHeight="1">
      <c r="B830" s="22" t="str">
        <f>+$B$11</f>
        <v xml:space="preserve"> Α' ΠΛΑΝΗΤΗΣ</v>
      </c>
      <c r="C830" s="15">
        <f>+$C$11</f>
        <v>0</v>
      </c>
      <c r="D830" s="13">
        <f>+D825+1</f>
        <v>117</v>
      </c>
      <c r="E830" s="15">
        <f>+(H830+I830)/2</f>
        <v>0</v>
      </c>
      <c r="F830" s="15">
        <f>+SQRT(E830*E830-G830*G830)</f>
        <v>0</v>
      </c>
      <c r="G830" s="15">
        <f>+(-H830+I830)/2</f>
        <v>0</v>
      </c>
      <c r="H830" s="15">
        <f>+$J$40</f>
        <v>0</v>
      </c>
      <c r="I830" s="15">
        <f>+$J$39</f>
        <v>0</v>
      </c>
      <c r="J830" s="15">
        <f>+$D$22</f>
        <v>0</v>
      </c>
      <c r="K830" s="15">
        <f>+ABS( C830-D830)</f>
        <v>117</v>
      </c>
      <c r="L830" s="15" t="e">
        <f>(+F830*F830/E830)/( 1- J830*COS(K831))</f>
        <v>#DIV/0!</v>
      </c>
      <c r="M830" s="14" t="e">
        <f t="shared" si="145"/>
        <v>#DIV/0!</v>
      </c>
      <c r="N830" s="49"/>
      <c r="O830" s="238">
        <f t="shared" si="146"/>
        <v>0</v>
      </c>
      <c r="P830" s="5" t="e">
        <f t="shared" si="144"/>
        <v>#DIV/0!</v>
      </c>
      <c r="Q830" s="5" t="e">
        <f t="shared" si="144"/>
        <v>#DIV/0!</v>
      </c>
      <c r="R830" s="5" t="e">
        <f t="shared" si="144"/>
        <v>#DIV/0!</v>
      </c>
      <c r="S830" s="5" t="e">
        <f t="shared" si="144"/>
        <v>#DIV/0!</v>
      </c>
      <c r="T830" s="5" t="e">
        <f t="shared" si="144"/>
        <v>#DIV/0!</v>
      </c>
      <c r="U830" s="5" t="e">
        <f t="shared" si="144"/>
        <v>#DIV/0!</v>
      </c>
      <c r="V830" s="5" t="e">
        <f t="shared" si="144"/>
        <v>#DIV/0!</v>
      </c>
      <c r="W830" s="5" t="e">
        <f t="shared" si="144"/>
        <v>#DIV/0!</v>
      </c>
      <c r="X830" s="5" t="e">
        <f t="shared" si="144"/>
        <v>#DIV/0!</v>
      </c>
      <c r="Y830" s="5" t="e">
        <f t="shared" si="142"/>
        <v>#DIV/0!</v>
      </c>
      <c r="Z830" s="5" t="e">
        <f t="shared" si="143"/>
        <v>#DIV/0!</v>
      </c>
      <c r="AA830" s="5" t="e">
        <f t="shared" si="143"/>
        <v>#DIV/0!</v>
      </c>
      <c r="AM830" s="6"/>
      <c r="AN830" s="6"/>
    </row>
    <row r="831" spans="2:40" s="5" customFormat="1" ht="20.100000000000001" hidden="1" customHeight="1">
      <c r="B831" s="23" t="s">
        <v>32</v>
      </c>
      <c r="C831" s="24">
        <f>3.14/180*C830</f>
        <v>0</v>
      </c>
      <c r="D831" s="24">
        <v>117</v>
      </c>
      <c r="E831" s="25"/>
      <c r="F831" s="25"/>
      <c r="G831" s="25"/>
      <c r="H831" s="25"/>
      <c r="I831" s="25"/>
      <c r="J831" s="25"/>
      <c r="K831" s="25">
        <f>(3.14/180)*K830</f>
        <v>2.0410000000000004</v>
      </c>
      <c r="L831" s="14"/>
      <c r="M831" s="14" t="e">
        <f t="shared" si="145"/>
        <v>#DIV/0!</v>
      </c>
      <c r="N831" s="49"/>
      <c r="O831" s="238" t="e">
        <f t="shared" si="146"/>
        <v>#DIV/0!</v>
      </c>
      <c r="P831" s="5" t="e">
        <f t="shared" si="144"/>
        <v>#DIV/0!</v>
      </c>
      <c r="Q831" s="5" t="e">
        <f t="shared" si="144"/>
        <v>#DIV/0!</v>
      </c>
      <c r="R831" s="5" t="e">
        <f t="shared" si="144"/>
        <v>#DIV/0!</v>
      </c>
      <c r="S831" s="5" t="e">
        <f t="shared" si="144"/>
        <v>#DIV/0!</v>
      </c>
      <c r="T831" s="5" t="e">
        <f t="shared" si="144"/>
        <v>#DIV/0!</v>
      </c>
      <c r="U831" s="5" t="e">
        <f t="shared" si="144"/>
        <v>#DIV/0!</v>
      </c>
      <c r="V831" s="5" t="e">
        <f t="shared" si="144"/>
        <v>#DIV/0!</v>
      </c>
      <c r="W831" s="5" t="e">
        <f t="shared" si="144"/>
        <v>#DIV/0!</v>
      </c>
      <c r="X831" s="5" t="e">
        <f t="shared" si="144"/>
        <v>#DIV/0!</v>
      </c>
      <c r="Y831" s="5" t="e">
        <f t="shared" si="142"/>
        <v>#DIV/0!</v>
      </c>
      <c r="Z831" s="5" t="e">
        <f t="shared" si="143"/>
        <v>#DIV/0!</v>
      </c>
      <c r="AA831" s="5" t="e">
        <f t="shared" si="143"/>
        <v>#DIV/0!</v>
      </c>
      <c r="AM831" s="6"/>
      <c r="AN831" s="6"/>
    </row>
    <row r="832" spans="2:40" s="5" customFormat="1" ht="20.100000000000001" hidden="1" customHeight="1">
      <c r="B832" s="22" t="str">
        <f>+$B$13</f>
        <v xml:space="preserve"> Β' ΠΛΑΝΗΤΗΣ</v>
      </c>
      <c r="C832" s="15">
        <f>+$C$13</f>
        <v>0</v>
      </c>
      <c r="D832" s="13">
        <f>+D827+1</f>
        <v>117</v>
      </c>
      <c r="E832" s="15">
        <f>+(H832+I832)/2</f>
        <v>0</v>
      </c>
      <c r="F832" s="15">
        <f>+SQRT(E832*E832-G832*G832)</f>
        <v>0</v>
      </c>
      <c r="G832" s="15">
        <f>+(-H832+I832)/2</f>
        <v>0</v>
      </c>
      <c r="H832" s="15">
        <f>+$J$42</f>
        <v>0</v>
      </c>
      <c r="I832" s="15">
        <f>+$J$41</f>
        <v>0</v>
      </c>
      <c r="J832" s="15">
        <f>+$D$24</f>
        <v>0</v>
      </c>
      <c r="K832" s="15">
        <f>+ABS( C832-D832)</f>
        <v>117</v>
      </c>
      <c r="L832" s="15" t="e">
        <f>+F832*F832/E832/( 1- J832*COS(K833))</f>
        <v>#DIV/0!</v>
      </c>
      <c r="M832" s="14" t="e">
        <f t="shared" si="145"/>
        <v>#DIV/0!</v>
      </c>
      <c r="N832" s="49"/>
      <c r="O832" s="238">
        <f t="shared" si="146"/>
        <v>0</v>
      </c>
      <c r="P832" s="5" t="e">
        <f t="shared" si="144"/>
        <v>#DIV/0!</v>
      </c>
      <c r="Q832" s="5" t="e">
        <f t="shared" si="144"/>
        <v>#DIV/0!</v>
      </c>
      <c r="R832" s="5" t="e">
        <f t="shared" si="144"/>
        <v>#DIV/0!</v>
      </c>
      <c r="S832" s="5" t="e">
        <f t="shared" si="144"/>
        <v>#DIV/0!</v>
      </c>
      <c r="T832" s="5" t="e">
        <f t="shared" si="144"/>
        <v>#DIV/0!</v>
      </c>
      <c r="U832" s="5" t="e">
        <f t="shared" si="144"/>
        <v>#DIV/0!</v>
      </c>
      <c r="V832" s="5" t="e">
        <f t="shared" si="144"/>
        <v>#DIV/0!</v>
      </c>
      <c r="W832" s="5" t="e">
        <f t="shared" si="144"/>
        <v>#DIV/0!</v>
      </c>
      <c r="X832" s="5" t="e">
        <f t="shared" si="144"/>
        <v>#DIV/0!</v>
      </c>
      <c r="Y832" s="5" t="e">
        <f t="shared" si="142"/>
        <v>#DIV/0!</v>
      </c>
      <c r="Z832" s="5" t="e">
        <f t="shared" si="143"/>
        <v>#DIV/0!</v>
      </c>
      <c r="AA832" s="5" t="e">
        <f t="shared" si="143"/>
        <v>#DIV/0!</v>
      </c>
      <c r="AM832" s="6"/>
      <c r="AN832" s="6"/>
    </row>
    <row r="833" spans="2:40" s="5" customFormat="1" ht="20.100000000000001" hidden="1" customHeight="1">
      <c r="B833" s="26"/>
      <c r="C833" s="27">
        <f>3.14/180*C832</f>
        <v>0</v>
      </c>
      <c r="D833" s="27">
        <f>3.14/180*D832</f>
        <v>2.0410000000000004</v>
      </c>
      <c r="E833" s="28"/>
      <c r="F833" s="28"/>
      <c r="G833" s="28"/>
      <c r="H833" s="28"/>
      <c r="I833" s="28"/>
      <c r="J833" s="28"/>
      <c r="K833" s="28">
        <f>(3.14/180)*K832</f>
        <v>2.0410000000000004</v>
      </c>
      <c r="L833" s="14"/>
      <c r="M833" s="14" t="e">
        <f t="shared" si="145"/>
        <v>#DIV/0!</v>
      </c>
      <c r="N833" s="49"/>
      <c r="O833" s="238"/>
      <c r="P833" s="5" t="e">
        <f t="shared" si="144"/>
        <v>#DIV/0!</v>
      </c>
      <c r="Q833" s="5" t="e">
        <f t="shared" si="144"/>
        <v>#DIV/0!</v>
      </c>
      <c r="R833" s="5" t="e">
        <f t="shared" si="144"/>
        <v>#DIV/0!</v>
      </c>
      <c r="S833" s="5" t="e">
        <f t="shared" si="144"/>
        <v>#DIV/0!</v>
      </c>
      <c r="T833" s="5" t="e">
        <f t="shared" si="144"/>
        <v>#DIV/0!</v>
      </c>
      <c r="U833" s="5" t="e">
        <f t="shared" si="144"/>
        <v>#DIV/0!</v>
      </c>
      <c r="V833" s="5" t="e">
        <f t="shared" si="144"/>
        <v>#DIV/0!</v>
      </c>
      <c r="W833" s="5" t="e">
        <f t="shared" si="144"/>
        <v>#DIV/0!</v>
      </c>
      <c r="X833" s="5" t="e">
        <f t="shared" si="144"/>
        <v>#DIV/0!</v>
      </c>
      <c r="Y833" s="5" t="e">
        <f t="shared" si="142"/>
        <v>#DIV/0!</v>
      </c>
      <c r="Z833" s="5" t="e">
        <f t="shared" si="143"/>
        <v>#DIV/0!</v>
      </c>
      <c r="AA833" s="5" t="e">
        <f t="shared" si="143"/>
        <v>#DIV/0!</v>
      </c>
      <c r="AM833" s="6"/>
      <c r="AN833" s="6"/>
    </row>
    <row r="834" spans="2:40" s="5" customFormat="1" ht="20.100000000000001" hidden="1" customHeight="1">
      <c r="B834" s="15"/>
      <c r="C834" s="13"/>
      <c r="D834" s="13"/>
      <c r="E834" s="13"/>
      <c r="F834" s="13"/>
      <c r="G834" s="13"/>
      <c r="H834" s="13"/>
      <c r="I834" s="13"/>
      <c r="J834" s="13"/>
      <c r="K834" s="15"/>
      <c r="L834" s="14"/>
      <c r="M834" s="14" t="e">
        <f t="shared" si="145"/>
        <v>#DIV/0!</v>
      </c>
      <c r="N834" s="49"/>
      <c r="O834" s="238"/>
      <c r="P834" s="5" t="e">
        <f t="shared" si="144"/>
        <v>#DIV/0!</v>
      </c>
      <c r="Q834" s="5" t="e">
        <f t="shared" si="144"/>
        <v>#DIV/0!</v>
      </c>
      <c r="R834" s="5" t="e">
        <f t="shared" si="144"/>
        <v>#DIV/0!</v>
      </c>
      <c r="S834" s="5" t="e">
        <f t="shared" si="144"/>
        <v>#DIV/0!</v>
      </c>
      <c r="T834" s="5" t="e">
        <f t="shared" si="144"/>
        <v>#DIV/0!</v>
      </c>
      <c r="U834" s="5" t="e">
        <f t="shared" si="144"/>
        <v>#DIV/0!</v>
      </c>
      <c r="V834" s="5" t="e">
        <f t="shared" si="144"/>
        <v>#DIV/0!</v>
      </c>
      <c r="W834" s="5" t="e">
        <f t="shared" si="144"/>
        <v>#DIV/0!</v>
      </c>
      <c r="X834" s="5" t="e">
        <f t="shared" si="144"/>
        <v>#DIV/0!</v>
      </c>
      <c r="Y834" s="5" t="e">
        <f t="shared" si="142"/>
        <v>#DIV/0!</v>
      </c>
      <c r="Z834" s="5" t="e">
        <f t="shared" si="143"/>
        <v>#DIV/0!</v>
      </c>
      <c r="AA834" s="5" t="e">
        <f t="shared" si="143"/>
        <v>#DIV/0!</v>
      </c>
      <c r="AM834" s="6"/>
      <c r="AN834" s="6"/>
    </row>
    <row r="835" spans="2:40" s="5" customFormat="1" ht="20.100000000000001" hidden="1" customHeight="1">
      <c r="B835" s="22" t="str">
        <f>+$B$11</f>
        <v xml:space="preserve"> Α' ΠΛΑΝΗΤΗΣ</v>
      </c>
      <c r="C835" s="15">
        <f>+$C$11</f>
        <v>0</v>
      </c>
      <c r="D835" s="13">
        <f>+D830+1</f>
        <v>118</v>
      </c>
      <c r="E835" s="15">
        <f>+(H835+I835)/2</f>
        <v>0</v>
      </c>
      <c r="F835" s="15">
        <f>+SQRT(E835*E835-G835*G835)</f>
        <v>0</v>
      </c>
      <c r="G835" s="15">
        <f>+(-H835+I835)/2</f>
        <v>0</v>
      </c>
      <c r="H835" s="15">
        <f>+$J$40</f>
        <v>0</v>
      </c>
      <c r="I835" s="15">
        <f>+$J$39</f>
        <v>0</v>
      </c>
      <c r="J835" s="15">
        <f>+$D$22</f>
        <v>0</v>
      </c>
      <c r="K835" s="15">
        <f>+ABS( C835-D835)</f>
        <v>118</v>
      </c>
      <c r="L835" s="15" t="e">
        <f>(+F835*F835/E835)/( 1- J835*COS(K836))</f>
        <v>#DIV/0!</v>
      </c>
      <c r="M835" s="14" t="e">
        <f t="shared" si="145"/>
        <v>#DIV/0!</v>
      </c>
      <c r="N835" s="49"/>
      <c r="O835" s="238">
        <f t="shared" si="146"/>
        <v>0</v>
      </c>
      <c r="P835" s="5" t="e">
        <f t="shared" si="144"/>
        <v>#DIV/0!</v>
      </c>
      <c r="Q835" s="5" t="e">
        <f t="shared" si="144"/>
        <v>#DIV/0!</v>
      </c>
      <c r="R835" s="5" t="e">
        <f t="shared" si="144"/>
        <v>#DIV/0!</v>
      </c>
      <c r="S835" s="5" t="e">
        <f t="shared" si="144"/>
        <v>#DIV/0!</v>
      </c>
      <c r="T835" s="5" t="e">
        <f t="shared" si="144"/>
        <v>#DIV/0!</v>
      </c>
      <c r="U835" s="5" t="e">
        <f t="shared" si="144"/>
        <v>#DIV/0!</v>
      </c>
      <c r="V835" s="5" t="e">
        <f t="shared" si="144"/>
        <v>#DIV/0!</v>
      </c>
      <c r="W835" s="5" t="e">
        <f t="shared" si="144"/>
        <v>#DIV/0!</v>
      </c>
      <c r="X835" s="5" t="e">
        <f t="shared" si="144"/>
        <v>#DIV/0!</v>
      </c>
      <c r="Y835" s="5" t="e">
        <f t="shared" si="142"/>
        <v>#DIV/0!</v>
      </c>
      <c r="Z835" s="5" t="e">
        <f t="shared" si="143"/>
        <v>#DIV/0!</v>
      </c>
      <c r="AA835" s="5" t="e">
        <f t="shared" si="143"/>
        <v>#DIV/0!</v>
      </c>
      <c r="AM835" s="6"/>
      <c r="AN835" s="6"/>
    </row>
    <row r="836" spans="2:40" s="5" customFormat="1" ht="20.100000000000001" hidden="1" customHeight="1">
      <c r="B836" s="23" t="s">
        <v>32</v>
      </c>
      <c r="C836" s="24">
        <f>3.14/180*C835</f>
        <v>0</v>
      </c>
      <c r="D836" s="24">
        <v>118</v>
      </c>
      <c r="E836" s="25"/>
      <c r="F836" s="25"/>
      <c r="G836" s="25"/>
      <c r="H836" s="25"/>
      <c r="I836" s="25"/>
      <c r="J836" s="25"/>
      <c r="K836" s="25">
        <f>(3.14/180)*K835</f>
        <v>2.0584444444444445</v>
      </c>
      <c r="L836" s="14"/>
      <c r="M836" s="14" t="e">
        <f t="shared" si="145"/>
        <v>#DIV/0!</v>
      </c>
      <c r="N836" s="49"/>
      <c r="O836" s="238" t="e">
        <f t="shared" si="146"/>
        <v>#DIV/0!</v>
      </c>
      <c r="P836" s="5" t="e">
        <f t="shared" si="144"/>
        <v>#DIV/0!</v>
      </c>
      <c r="Q836" s="5" t="e">
        <f t="shared" si="144"/>
        <v>#DIV/0!</v>
      </c>
      <c r="R836" s="5" t="e">
        <f t="shared" si="144"/>
        <v>#DIV/0!</v>
      </c>
      <c r="S836" s="5" t="e">
        <f t="shared" si="144"/>
        <v>#DIV/0!</v>
      </c>
      <c r="T836" s="5" t="e">
        <f t="shared" si="144"/>
        <v>#DIV/0!</v>
      </c>
      <c r="U836" s="5" t="e">
        <f t="shared" si="144"/>
        <v>#DIV/0!</v>
      </c>
      <c r="V836" s="5" t="e">
        <f t="shared" si="144"/>
        <v>#DIV/0!</v>
      </c>
      <c r="W836" s="5" t="e">
        <f t="shared" si="144"/>
        <v>#DIV/0!</v>
      </c>
      <c r="X836" s="5" t="e">
        <f t="shared" si="144"/>
        <v>#DIV/0!</v>
      </c>
      <c r="Y836" s="5" t="e">
        <f t="shared" si="142"/>
        <v>#DIV/0!</v>
      </c>
      <c r="Z836" s="5" t="e">
        <f t="shared" si="143"/>
        <v>#DIV/0!</v>
      </c>
      <c r="AA836" s="5" t="e">
        <f t="shared" si="143"/>
        <v>#DIV/0!</v>
      </c>
      <c r="AM836" s="6"/>
      <c r="AN836" s="6"/>
    </row>
    <row r="837" spans="2:40" s="5" customFormat="1" ht="20.100000000000001" hidden="1" customHeight="1">
      <c r="B837" s="22" t="str">
        <f>+$B$13</f>
        <v xml:space="preserve"> Β' ΠΛΑΝΗΤΗΣ</v>
      </c>
      <c r="C837" s="15">
        <f>+$C$13</f>
        <v>0</v>
      </c>
      <c r="D837" s="13">
        <f>+D832+1</f>
        <v>118</v>
      </c>
      <c r="E837" s="15">
        <f>+(H837+I837)/2</f>
        <v>0</v>
      </c>
      <c r="F837" s="15">
        <f>+SQRT(E837*E837-G837*G837)</f>
        <v>0</v>
      </c>
      <c r="G837" s="15">
        <f>+(-H837+I837)/2</f>
        <v>0</v>
      </c>
      <c r="H837" s="15">
        <f>+$J$42</f>
        <v>0</v>
      </c>
      <c r="I837" s="15">
        <f>+$J$41</f>
        <v>0</v>
      </c>
      <c r="J837" s="15">
        <f>+$D$24</f>
        <v>0</v>
      </c>
      <c r="K837" s="15">
        <f>+ABS( C837-D837)</f>
        <v>118</v>
      </c>
      <c r="L837" s="15" t="e">
        <f>+F837*F837/E837/( 1- J837*COS(K838))</f>
        <v>#DIV/0!</v>
      </c>
      <c r="M837" s="14" t="e">
        <f t="shared" si="145"/>
        <v>#DIV/0!</v>
      </c>
      <c r="N837" s="49"/>
      <c r="O837" s="238">
        <f t="shared" si="146"/>
        <v>0</v>
      </c>
      <c r="P837" s="5" t="e">
        <f t="shared" si="144"/>
        <v>#DIV/0!</v>
      </c>
      <c r="Q837" s="5" t="e">
        <f t="shared" si="144"/>
        <v>#DIV/0!</v>
      </c>
      <c r="R837" s="5" t="e">
        <f t="shared" si="144"/>
        <v>#DIV/0!</v>
      </c>
      <c r="S837" s="5" t="e">
        <f t="shared" si="144"/>
        <v>#DIV/0!</v>
      </c>
      <c r="T837" s="5" t="e">
        <f t="shared" si="144"/>
        <v>#DIV/0!</v>
      </c>
      <c r="U837" s="5" t="e">
        <f t="shared" si="144"/>
        <v>#DIV/0!</v>
      </c>
      <c r="V837" s="5" t="e">
        <f t="shared" si="144"/>
        <v>#DIV/0!</v>
      </c>
      <c r="W837" s="5" t="e">
        <f t="shared" si="144"/>
        <v>#DIV/0!</v>
      </c>
      <c r="X837" s="5" t="e">
        <f t="shared" si="144"/>
        <v>#DIV/0!</v>
      </c>
      <c r="Y837" s="5" t="e">
        <f t="shared" si="142"/>
        <v>#DIV/0!</v>
      </c>
      <c r="Z837" s="5" t="e">
        <f t="shared" si="143"/>
        <v>#DIV/0!</v>
      </c>
      <c r="AA837" s="5" t="e">
        <f t="shared" si="143"/>
        <v>#DIV/0!</v>
      </c>
      <c r="AM837" s="6"/>
      <c r="AN837" s="6"/>
    </row>
    <row r="838" spans="2:40" s="5" customFormat="1" ht="20.100000000000001" hidden="1" customHeight="1">
      <c r="B838" s="26"/>
      <c r="C838" s="27">
        <f>3.14/180*C837</f>
        <v>0</v>
      </c>
      <c r="D838" s="27">
        <f>3.14/180*D837</f>
        <v>2.0584444444444445</v>
      </c>
      <c r="E838" s="28"/>
      <c r="F838" s="28"/>
      <c r="G838" s="28"/>
      <c r="H838" s="28"/>
      <c r="I838" s="28"/>
      <c r="J838" s="28"/>
      <c r="K838" s="28">
        <f>(3.14/180)*K837</f>
        <v>2.0584444444444445</v>
      </c>
      <c r="L838" s="14"/>
      <c r="M838" s="14" t="e">
        <f t="shared" si="145"/>
        <v>#DIV/0!</v>
      </c>
      <c r="N838" s="49"/>
      <c r="O838" s="238"/>
      <c r="P838" s="5" t="e">
        <f t="shared" si="144"/>
        <v>#DIV/0!</v>
      </c>
      <c r="Q838" s="5" t="e">
        <f t="shared" si="144"/>
        <v>#DIV/0!</v>
      </c>
      <c r="R838" s="5" t="e">
        <f t="shared" si="144"/>
        <v>#DIV/0!</v>
      </c>
      <c r="S838" s="5" t="e">
        <f t="shared" si="144"/>
        <v>#DIV/0!</v>
      </c>
      <c r="T838" s="5" t="e">
        <f t="shared" si="144"/>
        <v>#DIV/0!</v>
      </c>
      <c r="U838" s="5" t="e">
        <f t="shared" si="144"/>
        <v>#DIV/0!</v>
      </c>
      <c r="V838" s="5" t="e">
        <f t="shared" si="144"/>
        <v>#DIV/0!</v>
      </c>
      <c r="W838" s="5" t="e">
        <f t="shared" si="144"/>
        <v>#DIV/0!</v>
      </c>
      <c r="X838" s="5" t="e">
        <f t="shared" si="144"/>
        <v>#DIV/0!</v>
      </c>
      <c r="Y838" s="5" t="e">
        <f t="shared" si="142"/>
        <v>#DIV/0!</v>
      </c>
      <c r="Z838" s="5" t="e">
        <f t="shared" si="143"/>
        <v>#DIV/0!</v>
      </c>
      <c r="AA838" s="5" t="e">
        <f t="shared" si="143"/>
        <v>#DIV/0!</v>
      </c>
      <c r="AM838" s="6"/>
      <c r="AN838" s="6"/>
    </row>
    <row r="839" spans="2:40" s="5" customFormat="1" ht="20.100000000000001" hidden="1" customHeight="1">
      <c r="B839" s="15"/>
      <c r="C839" s="13"/>
      <c r="D839" s="13"/>
      <c r="E839" s="13"/>
      <c r="F839" s="13"/>
      <c r="G839" s="13"/>
      <c r="H839" s="13"/>
      <c r="I839" s="13"/>
      <c r="J839" s="13"/>
      <c r="K839" s="15"/>
      <c r="L839" s="14"/>
      <c r="M839" s="14" t="e">
        <f t="shared" si="145"/>
        <v>#DIV/0!</v>
      </c>
      <c r="N839" s="49"/>
      <c r="O839" s="238"/>
      <c r="P839" s="5" t="e">
        <f t="shared" si="144"/>
        <v>#DIV/0!</v>
      </c>
      <c r="Q839" s="5" t="e">
        <f t="shared" si="144"/>
        <v>#DIV/0!</v>
      </c>
      <c r="R839" s="5" t="e">
        <f t="shared" si="144"/>
        <v>#DIV/0!</v>
      </c>
      <c r="S839" s="5" t="e">
        <f t="shared" si="144"/>
        <v>#DIV/0!</v>
      </c>
      <c r="T839" s="5" t="e">
        <f t="shared" si="144"/>
        <v>#DIV/0!</v>
      </c>
      <c r="U839" s="5" t="e">
        <f t="shared" si="144"/>
        <v>#DIV/0!</v>
      </c>
      <c r="V839" s="5" t="e">
        <f t="shared" si="144"/>
        <v>#DIV/0!</v>
      </c>
      <c r="W839" s="5" t="e">
        <f t="shared" si="144"/>
        <v>#DIV/0!</v>
      </c>
      <c r="X839" s="5" t="e">
        <f t="shared" si="144"/>
        <v>#DIV/0!</v>
      </c>
      <c r="Y839" s="5" t="e">
        <f t="shared" si="142"/>
        <v>#DIV/0!</v>
      </c>
      <c r="Z839" s="5" t="e">
        <f t="shared" si="143"/>
        <v>#DIV/0!</v>
      </c>
      <c r="AA839" s="5" t="e">
        <f t="shared" si="143"/>
        <v>#DIV/0!</v>
      </c>
      <c r="AM839" s="6"/>
      <c r="AN839" s="6"/>
    </row>
    <row r="840" spans="2:40" s="5" customFormat="1" ht="20.100000000000001" hidden="1" customHeight="1">
      <c r="B840" s="22" t="str">
        <f>+$B$11</f>
        <v xml:space="preserve"> Α' ΠΛΑΝΗΤΗΣ</v>
      </c>
      <c r="C840" s="15">
        <f>+$C$11</f>
        <v>0</v>
      </c>
      <c r="D840" s="13">
        <f>+D835+1</f>
        <v>119</v>
      </c>
      <c r="E840" s="15">
        <f>+(H840+I840)/2</f>
        <v>0</v>
      </c>
      <c r="F840" s="15">
        <f>+SQRT(E840*E840-G840*G840)</f>
        <v>0</v>
      </c>
      <c r="G840" s="15">
        <f>+(-H840+I840)/2</f>
        <v>0</v>
      </c>
      <c r="H840" s="15">
        <f>+$J$40</f>
        <v>0</v>
      </c>
      <c r="I840" s="15">
        <f>+$J$39</f>
        <v>0</v>
      </c>
      <c r="J840" s="15">
        <f>+$D$22</f>
        <v>0</v>
      </c>
      <c r="K840" s="15">
        <f>+ABS( C840-D840)</f>
        <v>119</v>
      </c>
      <c r="L840" s="15" t="e">
        <f>(+F840*F840/E840)/( 1- J840*COS(K841))</f>
        <v>#DIV/0!</v>
      </c>
      <c r="M840" s="14" t="e">
        <f t="shared" si="145"/>
        <v>#DIV/0!</v>
      </c>
      <c r="N840" s="49"/>
      <c r="O840" s="238">
        <f t="shared" si="146"/>
        <v>0</v>
      </c>
      <c r="P840" s="5" t="e">
        <f t="shared" si="144"/>
        <v>#DIV/0!</v>
      </c>
      <c r="Q840" s="5" t="e">
        <f t="shared" si="144"/>
        <v>#DIV/0!</v>
      </c>
      <c r="R840" s="5" t="e">
        <f t="shared" si="144"/>
        <v>#DIV/0!</v>
      </c>
      <c r="S840" s="5" t="e">
        <f t="shared" si="144"/>
        <v>#DIV/0!</v>
      </c>
      <c r="T840" s="5" t="e">
        <f t="shared" si="144"/>
        <v>#DIV/0!</v>
      </c>
      <c r="U840" s="5" t="e">
        <f t="shared" si="144"/>
        <v>#DIV/0!</v>
      </c>
      <c r="V840" s="5" t="e">
        <f t="shared" si="144"/>
        <v>#DIV/0!</v>
      </c>
      <c r="W840" s="5" t="e">
        <f t="shared" si="144"/>
        <v>#DIV/0!</v>
      </c>
      <c r="X840" s="5" t="e">
        <f t="shared" si="144"/>
        <v>#DIV/0!</v>
      </c>
      <c r="Y840" s="5" t="e">
        <f t="shared" si="142"/>
        <v>#DIV/0!</v>
      </c>
      <c r="Z840" s="5" t="e">
        <f t="shared" si="143"/>
        <v>#DIV/0!</v>
      </c>
      <c r="AA840" s="5" t="e">
        <f t="shared" si="143"/>
        <v>#DIV/0!</v>
      </c>
      <c r="AM840" s="6"/>
      <c r="AN840" s="6"/>
    </row>
    <row r="841" spans="2:40" s="5" customFormat="1" ht="20.100000000000001" hidden="1" customHeight="1">
      <c r="B841" s="23" t="s">
        <v>32</v>
      </c>
      <c r="C841" s="24">
        <f>3.14/180*C840</f>
        <v>0</v>
      </c>
      <c r="D841" s="24">
        <v>119</v>
      </c>
      <c r="E841" s="25"/>
      <c r="F841" s="25"/>
      <c r="G841" s="25"/>
      <c r="H841" s="25"/>
      <c r="I841" s="25"/>
      <c r="J841" s="25"/>
      <c r="K841" s="25">
        <f>(3.14/180)*K840</f>
        <v>2.0758888888888891</v>
      </c>
      <c r="L841" s="14"/>
      <c r="M841" s="14" t="e">
        <f t="shared" si="145"/>
        <v>#DIV/0!</v>
      </c>
      <c r="N841" s="49"/>
      <c r="O841" s="238" t="e">
        <f t="shared" si="146"/>
        <v>#DIV/0!</v>
      </c>
      <c r="P841" s="5" t="e">
        <f t="shared" si="144"/>
        <v>#DIV/0!</v>
      </c>
      <c r="Q841" s="5" t="e">
        <f t="shared" si="144"/>
        <v>#DIV/0!</v>
      </c>
      <c r="R841" s="5" t="e">
        <f t="shared" si="144"/>
        <v>#DIV/0!</v>
      </c>
      <c r="S841" s="5" t="e">
        <f t="shared" si="144"/>
        <v>#DIV/0!</v>
      </c>
      <c r="T841" s="5" t="e">
        <f t="shared" si="144"/>
        <v>#DIV/0!</v>
      </c>
      <c r="U841" s="5" t="e">
        <f t="shared" si="144"/>
        <v>#DIV/0!</v>
      </c>
      <c r="V841" s="5" t="e">
        <f t="shared" si="144"/>
        <v>#DIV/0!</v>
      </c>
      <c r="W841" s="5" t="e">
        <f t="shared" si="144"/>
        <v>#DIV/0!</v>
      </c>
      <c r="X841" s="5" t="e">
        <f t="shared" si="144"/>
        <v>#DIV/0!</v>
      </c>
      <c r="Y841" s="5" t="e">
        <f t="shared" si="142"/>
        <v>#DIV/0!</v>
      </c>
      <c r="Z841" s="5" t="e">
        <f t="shared" si="143"/>
        <v>#DIV/0!</v>
      </c>
      <c r="AA841" s="5" t="e">
        <f t="shared" si="143"/>
        <v>#DIV/0!</v>
      </c>
      <c r="AM841" s="6"/>
      <c r="AN841" s="6"/>
    </row>
    <row r="842" spans="2:40" s="5" customFormat="1" ht="20.100000000000001" hidden="1" customHeight="1">
      <c r="B842" s="22" t="str">
        <f>+$B$13</f>
        <v xml:space="preserve"> Β' ΠΛΑΝΗΤΗΣ</v>
      </c>
      <c r="C842" s="15">
        <f>+$C$13</f>
        <v>0</v>
      </c>
      <c r="D842" s="13">
        <f>+D837+1</f>
        <v>119</v>
      </c>
      <c r="E842" s="15">
        <f>+(H842+I842)/2</f>
        <v>0</v>
      </c>
      <c r="F842" s="15">
        <f>+SQRT(E842*E842-G842*G842)</f>
        <v>0</v>
      </c>
      <c r="G842" s="15">
        <f>+(-H842+I842)/2</f>
        <v>0</v>
      </c>
      <c r="H842" s="15">
        <f>+$J$42</f>
        <v>0</v>
      </c>
      <c r="I842" s="15">
        <f>+$J$41</f>
        <v>0</v>
      </c>
      <c r="J842" s="15">
        <f>+$D$24</f>
        <v>0</v>
      </c>
      <c r="K842" s="15">
        <f>+ABS( C842-D842)</f>
        <v>119</v>
      </c>
      <c r="L842" s="15" t="e">
        <f>+F842*F842/E842/( 1- J842*COS(K843))</f>
        <v>#DIV/0!</v>
      </c>
      <c r="M842" s="14" t="e">
        <f t="shared" si="145"/>
        <v>#DIV/0!</v>
      </c>
      <c r="N842" s="49"/>
      <c r="O842" s="238">
        <f t="shared" si="146"/>
        <v>0</v>
      </c>
      <c r="P842" s="5" t="e">
        <f t="shared" si="144"/>
        <v>#DIV/0!</v>
      </c>
      <c r="Q842" s="5" t="e">
        <f t="shared" si="144"/>
        <v>#DIV/0!</v>
      </c>
      <c r="R842" s="5" t="e">
        <f t="shared" si="144"/>
        <v>#DIV/0!</v>
      </c>
      <c r="S842" s="5" t="e">
        <f t="shared" ref="S842:X884" si="147">IF(AND(E842=MIN($B842:$M842),E842=MIN($O$176:$O$234)),AE841,0)</f>
        <v>#DIV/0!</v>
      </c>
      <c r="T842" s="5" t="e">
        <f t="shared" si="147"/>
        <v>#DIV/0!</v>
      </c>
      <c r="U842" s="5" t="e">
        <f t="shared" si="147"/>
        <v>#DIV/0!</v>
      </c>
      <c r="V842" s="5" t="e">
        <f t="shared" si="147"/>
        <v>#DIV/0!</v>
      </c>
      <c r="W842" s="5" t="e">
        <f t="shared" si="147"/>
        <v>#DIV/0!</v>
      </c>
      <c r="X842" s="5" t="e">
        <f t="shared" si="147"/>
        <v>#DIV/0!</v>
      </c>
      <c r="Y842" s="5" t="e">
        <f t="shared" si="142"/>
        <v>#DIV/0!</v>
      </c>
      <c r="Z842" s="5" t="e">
        <f t="shared" si="143"/>
        <v>#DIV/0!</v>
      </c>
      <c r="AA842" s="5" t="e">
        <f t="shared" si="143"/>
        <v>#DIV/0!</v>
      </c>
      <c r="AM842" s="6"/>
      <c r="AN842" s="6"/>
    </row>
    <row r="843" spans="2:40" s="5" customFormat="1" ht="20.100000000000001" hidden="1" customHeight="1">
      <c r="B843" s="26"/>
      <c r="C843" s="27">
        <f>3.14/180*C842</f>
        <v>0</v>
      </c>
      <c r="D843" s="27">
        <f>3.14/180*D842</f>
        <v>2.0758888888888891</v>
      </c>
      <c r="E843" s="28"/>
      <c r="F843" s="28"/>
      <c r="G843" s="28"/>
      <c r="H843" s="28"/>
      <c r="I843" s="28"/>
      <c r="J843" s="28"/>
      <c r="K843" s="28">
        <f>(3.14/180)*K842</f>
        <v>2.0758888888888891</v>
      </c>
      <c r="L843" s="14"/>
      <c r="M843" s="14" t="e">
        <f t="shared" si="145"/>
        <v>#DIV/0!</v>
      </c>
      <c r="N843" s="49"/>
      <c r="O843" s="238"/>
      <c r="P843" s="5" t="e">
        <f t="shared" ref="P843:U906" si="148">IF(AND(B843=MIN($B843:$M843),B843=MIN($O$176:$O$234)),AB842,0)</f>
        <v>#DIV/0!</v>
      </c>
      <c r="Q843" s="5" t="e">
        <f t="shared" si="148"/>
        <v>#DIV/0!</v>
      </c>
      <c r="R843" s="5" t="e">
        <f t="shared" si="148"/>
        <v>#DIV/0!</v>
      </c>
      <c r="S843" s="5" t="e">
        <f t="shared" si="147"/>
        <v>#DIV/0!</v>
      </c>
      <c r="T843" s="5" t="e">
        <f t="shared" si="147"/>
        <v>#DIV/0!</v>
      </c>
      <c r="U843" s="5" t="e">
        <f t="shared" si="147"/>
        <v>#DIV/0!</v>
      </c>
      <c r="V843" s="5" t="e">
        <f t="shared" si="147"/>
        <v>#DIV/0!</v>
      </c>
      <c r="W843" s="5" t="e">
        <f t="shared" si="147"/>
        <v>#DIV/0!</v>
      </c>
      <c r="X843" s="5" t="e">
        <f t="shared" si="147"/>
        <v>#DIV/0!</v>
      </c>
      <c r="Y843" s="5" t="e">
        <f t="shared" si="142"/>
        <v>#DIV/0!</v>
      </c>
      <c r="Z843" s="5" t="e">
        <f t="shared" si="143"/>
        <v>#DIV/0!</v>
      </c>
      <c r="AA843" s="5" t="e">
        <f t="shared" si="143"/>
        <v>#DIV/0!</v>
      </c>
      <c r="AM843" s="6"/>
      <c r="AN843" s="6"/>
    </row>
    <row r="844" spans="2:40" s="5" customFormat="1" ht="20.100000000000001" hidden="1" customHeight="1">
      <c r="B844" s="15"/>
      <c r="C844" s="13"/>
      <c r="D844" s="13"/>
      <c r="E844" s="13"/>
      <c r="F844" s="13"/>
      <c r="G844" s="13"/>
      <c r="H844" s="13"/>
      <c r="I844" s="13"/>
      <c r="J844" s="13"/>
      <c r="K844" s="15"/>
      <c r="L844" s="14"/>
      <c r="M844" s="14" t="e">
        <f t="shared" si="145"/>
        <v>#DIV/0!</v>
      </c>
      <c r="N844" s="49"/>
      <c r="O844" s="238"/>
      <c r="P844" s="5" t="e">
        <f t="shared" si="148"/>
        <v>#DIV/0!</v>
      </c>
      <c r="Q844" s="5" t="e">
        <f t="shared" si="148"/>
        <v>#DIV/0!</v>
      </c>
      <c r="R844" s="5" t="e">
        <f t="shared" si="148"/>
        <v>#DIV/0!</v>
      </c>
      <c r="S844" s="5" t="e">
        <f t="shared" si="147"/>
        <v>#DIV/0!</v>
      </c>
      <c r="T844" s="5" t="e">
        <f t="shared" si="147"/>
        <v>#DIV/0!</v>
      </c>
      <c r="U844" s="5" t="e">
        <f t="shared" si="147"/>
        <v>#DIV/0!</v>
      </c>
      <c r="V844" s="5" t="e">
        <f t="shared" si="147"/>
        <v>#DIV/0!</v>
      </c>
      <c r="W844" s="5" t="e">
        <f t="shared" si="147"/>
        <v>#DIV/0!</v>
      </c>
      <c r="X844" s="5" t="e">
        <f t="shared" si="147"/>
        <v>#DIV/0!</v>
      </c>
      <c r="Y844" s="5" t="e">
        <f t="shared" si="142"/>
        <v>#DIV/0!</v>
      </c>
      <c r="Z844" s="5" t="e">
        <f t="shared" si="143"/>
        <v>#DIV/0!</v>
      </c>
      <c r="AA844" s="5" t="e">
        <f t="shared" si="143"/>
        <v>#DIV/0!</v>
      </c>
      <c r="AM844" s="6"/>
      <c r="AN844" s="6"/>
    </row>
    <row r="845" spans="2:40" s="5" customFormat="1" ht="20.100000000000001" hidden="1" customHeight="1">
      <c r="B845" s="22" t="str">
        <f>+$B$11</f>
        <v xml:space="preserve"> Α' ΠΛΑΝΗΤΗΣ</v>
      </c>
      <c r="C845" s="15">
        <f>+$C$11</f>
        <v>0</v>
      </c>
      <c r="D845" s="13">
        <f>+D840+1</f>
        <v>120</v>
      </c>
      <c r="E845" s="15">
        <f>+(H845+I845)/2</f>
        <v>0</v>
      </c>
      <c r="F845" s="15">
        <f>+SQRT(E845*E845-G845*G845)</f>
        <v>0</v>
      </c>
      <c r="G845" s="15">
        <f>+(-H845+I845)/2</f>
        <v>0</v>
      </c>
      <c r="H845" s="15">
        <f>+$J$40</f>
        <v>0</v>
      </c>
      <c r="I845" s="15">
        <f>+$J$39</f>
        <v>0</v>
      </c>
      <c r="J845" s="15">
        <f>+$D$22</f>
        <v>0</v>
      </c>
      <c r="K845" s="15">
        <f>+ABS( C845-D845)</f>
        <v>120</v>
      </c>
      <c r="L845" s="15" t="e">
        <f>(+F845*F845/E845)/( 1- J845*COS(K846))</f>
        <v>#DIV/0!</v>
      </c>
      <c r="M845" s="14" t="e">
        <f t="shared" si="145"/>
        <v>#DIV/0!</v>
      </c>
      <c r="N845" s="49"/>
      <c r="O845" s="238">
        <f t="shared" si="146"/>
        <v>0</v>
      </c>
      <c r="P845" s="5" t="e">
        <f t="shared" si="148"/>
        <v>#DIV/0!</v>
      </c>
      <c r="Q845" s="5" t="e">
        <f t="shared" si="148"/>
        <v>#DIV/0!</v>
      </c>
      <c r="R845" s="5" t="e">
        <f t="shared" si="148"/>
        <v>#DIV/0!</v>
      </c>
      <c r="S845" s="5" t="e">
        <f t="shared" si="147"/>
        <v>#DIV/0!</v>
      </c>
      <c r="T845" s="5" t="e">
        <f t="shared" si="147"/>
        <v>#DIV/0!</v>
      </c>
      <c r="U845" s="5" t="e">
        <f t="shared" si="147"/>
        <v>#DIV/0!</v>
      </c>
      <c r="V845" s="5" t="e">
        <f t="shared" si="147"/>
        <v>#DIV/0!</v>
      </c>
      <c r="W845" s="5" t="e">
        <f t="shared" si="147"/>
        <v>#DIV/0!</v>
      </c>
      <c r="X845" s="5" t="e">
        <f t="shared" si="147"/>
        <v>#DIV/0!</v>
      </c>
      <c r="Y845" s="5" t="e">
        <f t="shared" si="142"/>
        <v>#DIV/0!</v>
      </c>
      <c r="Z845" s="5" t="e">
        <f t="shared" si="143"/>
        <v>#DIV/0!</v>
      </c>
      <c r="AA845" s="5" t="e">
        <f t="shared" si="143"/>
        <v>#DIV/0!</v>
      </c>
      <c r="AM845" s="6"/>
      <c r="AN845" s="6"/>
    </row>
    <row r="846" spans="2:40" s="5" customFormat="1" ht="20.100000000000001" hidden="1" customHeight="1">
      <c r="B846" s="23" t="s">
        <v>32</v>
      </c>
      <c r="C846" s="24">
        <f>3.14/180*C845</f>
        <v>0</v>
      </c>
      <c r="D846" s="24">
        <v>120</v>
      </c>
      <c r="E846" s="25"/>
      <c r="F846" s="25"/>
      <c r="G846" s="25"/>
      <c r="H846" s="25"/>
      <c r="I846" s="25"/>
      <c r="J846" s="25"/>
      <c r="K846" s="25">
        <f>(3.14/180)*K845</f>
        <v>2.0933333333333337</v>
      </c>
      <c r="L846" s="14"/>
      <c r="M846" s="14" t="e">
        <f t="shared" si="145"/>
        <v>#DIV/0!</v>
      </c>
      <c r="N846" s="49"/>
      <c r="O846" s="238" t="e">
        <f t="shared" si="146"/>
        <v>#DIV/0!</v>
      </c>
      <c r="P846" s="5" t="e">
        <f t="shared" si="148"/>
        <v>#DIV/0!</v>
      </c>
      <c r="Q846" s="5" t="e">
        <f t="shared" si="148"/>
        <v>#DIV/0!</v>
      </c>
      <c r="R846" s="5" t="e">
        <f t="shared" si="148"/>
        <v>#DIV/0!</v>
      </c>
      <c r="S846" s="5" t="e">
        <f t="shared" si="147"/>
        <v>#DIV/0!</v>
      </c>
      <c r="T846" s="5" t="e">
        <f t="shared" si="147"/>
        <v>#DIV/0!</v>
      </c>
      <c r="U846" s="5" t="e">
        <f t="shared" si="147"/>
        <v>#DIV/0!</v>
      </c>
      <c r="V846" s="5" t="e">
        <f t="shared" si="147"/>
        <v>#DIV/0!</v>
      </c>
      <c r="W846" s="5" t="e">
        <f t="shared" si="147"/>
        <v>#DIV/0!</v>
      </c>
      <c r="X846" s="5" t="e">
        <f t="shared" si="147"/>
        <v>#DIV/0!</v>
      </c>
      <c r="Y846" s="5" t="e">
        <f t="shared" si="142"/>
        <v>#DIV/0!</v>
      </c>
      <c r="Z846" s="5" t="e">
        <f t="shared" si="143"/>
        <v>#DIV/0!</v>
      </c>
      <c r="AA846" s="5" t="e">
        <f t="shared" si="143"/>
        <v>#DIV/0!</v>
      </c>
      <c r="AM846" s="6"/>
      <c r="AN846" s="6"/>
    </row>
    <row r="847" spans="2:40" s="5" customFormat="1" ht="20.100000000000001" hidden="1" customHeight="1">
      <c r="B847" s="22" t="str">
        <f>+$B$13</f>
        <v xml:space="preserve"> Β' ΠΛΑΝΗΤΗΣ</v>
      </c>
      <c r="C847" s="15">
        <f>+$C$13</f>
        <v>0</v>
      </c>
      <c r="D847" s="13">
        <f>+D842+1</f>
        <v>120</v>
      </c>
      <c r="E847" s="15">
        <f>+(H847+I847)/2</f>
        <v>0</v>
      </c>
      <c r="F847" s="15">
        <f>+SQRT(E847*E847-G847*G847)</f>
        <v>0</v>
      </c>
      <c r="G847" s="15">
        <f>+(-H847+I847)/2</f>
        <v>0</v>
      </c>
      <c r="H847" s="15">
        <f>+$J$42</f>
        <v>0</v>
      </c>
      <c r="I847" s="15">
        <f>+$J$41</f>
        <v>0</v>
      </c>
      <c r="J847" s="15">
        <f>+$D$24</f>
        <v>0</v>
      </c>
      <c r="K847" s="15">
        <f>+ABS( C847-D847)</f>
        <v>120</v>
      </c>
      <c r="L847" s="15" t="e">
        <f>+F847*F847/E847/( 1- J847*COS(K848))</f>
        <v>#DIV/0!</v>
      </c>
      <c r="M847" s="14" t="e">
        <f t="shared" si="145"/>
        <v>#DIV/0!</v>
      </c>
      <c r="N847" s="49"/>
      <c r="O847" s="238">
        <f t="shared" si="146"/>
        <v>0</v>
      </c>
      <c r="P847" s="5" t="e">
        <f t="shared" si="148"/>
        <v>#DIV/0!</v>
      </c>
      <c r="Q847" s="5" t="e">
        <f t="shared" si="148"/>
        <v>#DIV/0!</v>
      </c>
      <c r="R847" s="5" t="e">
        <f t="shared" si="148"/>
        <v>#DIV/0!</v>
      </c>
      <c r="S847" s="5" t="e">
        <f t="shared" si="147"/>
        <v>#DIV/0!</v>
      </c>
      <c r="T847" s="5" t="e">
        <f t="shared" si="147"/>
        <v>#DIV/0!</v>
      </c>
      <c r="U847" s="5" t="e">
        <f t="shared" si="147"/>
        <v>#DIV/0!</v>
      </c>
      <c r="V847" s="5" t="e">
        <f t="shared" si="147"/>
        <v>#DIV/0!</v>
      </c>
      <c r="W847" s="5" t="e">
        <f t="shared" si="147"/>
        <v>#DIV/0!</v>
      </c>
      <c r="X847" s="5" t="e">
        <f t="shared" si="147"/>
        <v>#DIV/0!</v>
      </c>
      <c r="Y847" s="5" t="e">
        <f t="shared" si="142"/>
        <v>#DIV/0!</v>
      </c>
      <c r="Z847" s="5" t="e">
        <f t="shared" si="143"/>
        <v>#DIV/0!</v>
      </c>
      <c r="AA847" s="5" t="e">
        <f t="shared" si="143"/>
        <v>#DIV/0!</v>
      </c>
      <c r="AM847" s="6"/>
      <c r="AN847" s="6"/>
    </row>
    <row r="848" spans="2:40" s="5" customFormat="1" ht="20.100000000000001" hidden="1" customHeight="1">
      <c r="B848" s="26"/>
      <c r="C848" s="27">
        <f>3.14/180*C847</f>
        <v>0</v>
      </c>
      <c r="D848" s="27">
        <f>3.14/180*D847</f>
        <v>2.0933333333333337</v>
      </c>
      <c r="E848" s="28"/>
      <c r="F848" s="28"/>
      <c r="G848" s="28"/>
      <c r="H848" s="28"/>
      <c r="I848" s="28"/>
      <c r="J848" s="28"/>
      <c r="K848" s="28">
        <f>(3.14/180)*K847</f>
        <v>2.0933333333333337</v>
      </c>
      <c r="L848" s="14"/>
      <c r="M848" s="14" t="e">
        <f t="shared" si="145"/>
        <v>#DIV/0!</v>
      </c>
      <c r="N848" s="49"/>
      <c r="O848" s="238"/>
      <c r="P848" s="5" t="e">
        <f t="shared" si="148"/>
        <v>#DIV/0!</v>
      </c>
      <c r="Q848" s="5" t="e">
        <f t="shared" si="148"/>
        <v>#DIV/0!</v>
      </c>
      <c r="R848" s="5" t="e">
        <f t="shared" si="148"/>
        <v>#DIV/0!</v>
      </c>
      <c r="S848" s="5" t="e">
        <f t="shared" si="147"/>
        <v>#DIV/0!</v>
      </c>
      <c r="T848" s="5" t="e">
        <f t="shared" si="147"/>
        <v>#DIV/0!</v>
      </c>
      <c r="U848" s="5" t="e">
        <f t="shared" si="147"/>
        <v>#DIV/0!</v>
      </c>
      <c r="V848" s="5" t="e">
        <f t="shared" si="147"/>
        <v>#DIV/0!</v>
      </c>
      <c r="W848" s="5" t="e">
        <f t="shared" si="147"/>
        <v>#DIV/0!</v>
      </c>
      <c r="X848" s="5" t="e">
        <f t="shared" si="147"/>
        <v>#DIV/0!</v>
      </c>
      <c r="Y848" s="5" t="e">
        <f t="shared" si="142"/>
        <v>#DIV/0!</v>
      </c>
      <c r="Z848" s="5" t="e">
        <f t="shared" si="143"/>
        <v>#DIV/0!</v>
      </c>
      <c r="AA848" s="5" t="e">
        <f t="shared" si="143"/>
        <v>#DIV/0!</v>
      </c>
      <c r="AM848" s="6"/>
      <c r="AN848" s="6"/>
    </row>
    <row r="849" spans="2:40" s="5" customFormat="1" ht="20.100000000000001" hidden="1" customHeight="1">
      <c r="B849" s="15"/>
      <c r="C849" s="13"/>
      <c r="D849" s="13"/>
      <c r="E849" s="13"/>
      <c r="F849" s="13"/>
      <c r="G849" s="13"/>
      <c r="H849" s="13"/>
      <c r="I849" s="13"/>
      <c r="J849" s="13"/>
      <c r="K849" s="15"/>
      <c r="L849" s="14"/>
      <c r="M849" s="14" t="e">
        <f t="shared" si="145"/>
        <v>#DIV/0!</v>
      </c>
      <c r="N849" s="49"/>
      <c r="O849" s="238"/>
      <c r="P849" s="5" t="e">
        <f t="shared" si="148"/>
        <v>#DIV/0!</v>
      </c>
      <c r="Q849" s="5" t="e">
        <f t="shared" si="148"/>
        <v>#DIV/0!</v>
      </c>
      <c r="R849" s="5" t="e">
        <f t="shared" si="148"/>
        <v>#DIV/0!</v>
      </c>
      <c r="S849" s="5" t="e">
        <f t="shared" si="147"/>
        <v>#DIV/0!</v>
      </c>
      <c r="T849" s="5" t="e">
        <f t="shared" si="147"/>
        <v>#DIV/0!</v>
      </c>
      <c r="U849" s="5" t="e">
        <f t="shared" si="147"/>
        <v>#DIV/0!</v>
      </c>
      <c r="V849" s="5" t="e">
        <f t="shared" si="147"/>
        <v>#DIV/0!</v>
      </c>
      <c r="W849" s="5" t="e">
        <f t="shared" si="147"/>
        <v>#DIV/0!</v>
      </c>
      <c r="X849" s="5" t="e">
        <f t="shared" si="147"/>
        <v>#DIV/0!</v>
      </c>
      <c r="Y849" s="5" t="e">
        <f t="shared" si="142"/>
        <v>#DIV/0!</v>
      </c>
      <c r="Z849" s="5" t="e">
        <f t="shared" si="143"/>
        <v>#DIV/0!</v>
      </c>
      <c r="AA849" s="5" t="e">
        <f t="shared" si="143"/>
        <v>#DIV/0!</v>
      </c>
      <c r="AM849" s="6"/>
      <c r="AN849" s="6"/>
    </row>
    <row r="850" spans="2:40" s="5" customFormat="1" ht="20.100000000000001" hidden="1" customHeight="1">
      <c r="B850" s="22" t="str">
        <f>+$B$11</f>
        <v xml:space="preserve"> Α' ΠΛΑΝΗΤΗΣ</v>
      </c>
      <c r="C850" s="15">
        <f>+$C$11</f>
        <v>0</v>
      </c>
      <c r="D850" s="13">
        <f>+D845+1</f>
        <v>121</v>
      </c>
      <c r="E850" s="15">
        <f>+(H850+I850)/2</f>
        <v>0</v>
      </c>
      <c r="F850" s="15">
        <f>+SQRT(E850*E850-G850*G850)</f>
        <v>0</v>
      </c>
      <c r="G850" s="15">
        <f>+(-H850+I850)/2</f>
        <v>0</v>
      </c>
      <c r="H850" s="15">
        <f>+$J$40</f>
        <v>0</v>
      </c>
      <c r="I850" s="15">
        <f>+$J$39</f>
        <v>0</v>
      </c>
      <c r="J850" s="15">
        <f>+$D$22</f>
        <v>0</v>
      </c>
      <c r="K850" s="15">
        <f>+ABS( C850-D850)</f>
        <v>121</v>
      </c>
      <c r="L850" s="15" t="e">
        <f>(+F850*F850/E850)/( 1- J850*COS(K851))</f>
        <v>#DIV/0!</v>
      </c>
      <c r="M850" s="14" t="e">
        <f t="shared" si="145"/>
        <v>#DIV/0!</v>
      </c>
      <c r="N850" s="49"/>
      <c r="O850" s="238">
        <f t="shared" si="146"/>
        <v>0</v>
      </c>
      <c r="P850" s="5" t="e">
        <f t="shared" si="148"/>
        <v>#DIV/0!</v>
      </c>
      <c r="Q850" s="5" t="e">
        <f t="shared" si="148"/>
        <v>#DIV/0!</v>
      </c>
      <c r="R850" s="5" t="e">
        <f t="shared" si="148"/>
        <v>#DIV/0!</v>
      </c>
      <c r="S850" s="5" t="e">
        <f t="shared" si="147"/>
        <v>#DIV/0!</v>
      </c>
      <c r="T850" s="5" t="e">
        <f t="shared" si="147"/>
        <v>#DIV/0!</v>
      </c>
      <c r="U850" s="5" t="e">
        <f t="shared" si="147"/>
        <v>#DIV/0!</v>
      </c>
      <c r="V850" s="5" t="e">
        <f t="shared" si="147"/>
        <v>#DIV/0!</v>
      </c>
      <c r="W850" s="5" t="e">
        <f t="shared" si="147"/>
        <v>#DIV/0!</v>
      </c>
      <c r="X850" s="5" t="e">
        <f t="shared" si="147"/>
        <v>#DIV/0!</v>
      </c>
      <c r="Y850" s="5" t="e">
        <f t="shared" si="142"/>
        <v>#DIV/0!</v>
      </c>
      <c r="Z850" s="5" t="e">
        <f t="shared" si="143"/>
        <v>#DIV/0!</v>
      </c>
      <c r="AA850" s="5" t="e">
        <f t="shared" si="143"/>
        <v>#DIV/0!</v>
      </c>
      <c r="AM850" s="6"/>
      <c r="AN850" s="6"/>
    </row>
    <row r="851" spans="2:40" s="5" customFormat="1" ht="20.100000000000001" hidden="1" customHeight="1">
      <c r="B851" s="23" t="s">
        <v>32</v>
      </c>
      <c r="C851" s="24">
        <f>3.14/180*C850</f>
        <v>0</v>
      </c>
      <c r="D851" s="24">
        <v>121</v>
      </c>
      <c r="E851" s="25"/>
      <c r="F851" s="25"/>
      <c r="G851" s="25"/>
      <c r="H851" s="25"/>
      <c r="I851" s="25"/>
      <c r="J851" s="25"/>
      <c r="K851" s="25">
        <f>(3.14/180)*K850</f>
        <v>2.1107777777777779</v>
      </c>
      <c r="L851" s="14"/>
      <c r="M851" s="14" t="e">
        <f t="shared" si="145"/>
        <v>#DIV/0!</v>
      </c>
      <c r="N851" s="49"/>
      <c r="O851" s="238" t="e">
        <f t="shared" si="146"/>
        <v>#DIV/0!</v>
      </c>
      <c r="P851" s="5" t="e">
        <f t="shared" si="148"/>
        <v>#DIV/0!</v>
      </c>
      <c r="Q851" s="5" t="e">
        <f t="shared" si="148"/>
        <v>#DIV/0!</v>
      </c>
      <c r="R851" s="5" t="e">
        <f t="shared" si="148"/>
        <v>#DIV/0!</v>
      </c>
      <c r="S851" s="5" t="e">
        <f t="shared" si="147"/>
        <v>#DIV/0!</v>
      </c>
      <c r="T851" s="5" t="e">
        <f t="shared" si="147"/>
        <v>#DIV/0!</v>
      </c>
      <c r="U851" s="5" t="e">
        <f t="shared" si="147"/>
        <v>#DIV/0!</v>
      </c>
      <c r="V851" s="5" t="e">
        <f t="shared" si="147"/>
        <v>#DIV/0!</v>
      </c>
      <c r="W851" s="5" t="e">
        <f t="shared" si="147"/>
        <v>#DIV/0!</v>
      </c>
      <c r="X851" s="5" t="e">
        <f t="shared" si="147"/>
        <v>#DIV/0!</v>
      </c>
      <c r="Y851" s="5" t="e">
        <f t="shared" si="142"/>
        <v>#DIV/0!</v>
      </c>
      <c r="Z851" s="5" t="e">
        <f t="shared" si="143"/>
        <v>#DIV/0!</v>
      </c>
      <c r="AA851" s="5" t="e">
        <f t="shared" si="143"/>
        <v>#DIV/0!</v>
      </c>
      <c r="AM851" s="6"/>
      <c r="AN851" s="6"/>
    </row>
    <row r="852" spans="2:40" s="5" customFormat="1" ht="20.100000000000001" hidden="1" customHeight="1">
      <c r="B852" s="22" t="str">
        <f>+$B$13</f>
        <v xml:space="preserve"> Β' ΠΛΑΝΗΤΗΣ</v>
      </c>
      <c r="C852" s="15">
        <f>+$C$13</f>
        <v>0</v>
      </c>
      <c r="D852" s="13">
        <f>+D847+1</f>
        <v>121</v>
      </c>
      <c r="E852" s="15">
        <f>+(H852+I852)/2</f>
        <v>0</v>
      </c>
      <c r="F852" s="15">
        <f>+SQRT(E852*E852-G852*G852)</f>
        <v>0</v>
      </c>
      <c r="G852" s="15">
        <f>+(-H852+I852)/2</f>
        <v>0</v>
      </c>
      <c r="H852" s="15">
        <f>+$J$42</f>
        <v>0</v>
      </c>
      <c r="I852" s="15">
        <f>+$J$41</f>
        <v>0</v>
      </c>
      <c r="J852" s="15">
        <f>+$D$24</f>
        <v>0</v>
      </c>
      <c r="K852" s="15">
        <f>+ABS( C852-D852)</f>
        <v>121</v>
      </c>
      <c r="L852" s="15" t="e">
        <f>+F852*F852/E852/( 1- J852*COS(K853))</f>
        <v>#DIV/0!</v>
      </c>
      <c r="M852" s="14" t="e">
        <f t="shared" si="145"/>
        <v>#DIV/0!</v>
      </c>
      <c r="N852" s="49"/>
      <c r="O852" s="238">
        <f t="shared" si="146"/>
        <v>0</v>
      </c>
      <c r="P852" s="5" t="e">
        <f t="shared" si="148"/>
        <v>#DIV/0!</v>
      </c>
      <c r="Q852" s="5" t="e">
        <f t="shared" si="148"/>
        <v>#DIV/0!</v>
      </c>
      <c r="R852" s="5" t="e">
        <f t="shared" si="148"/>
        <v>#DIV/0!</v>
      </c>
      <c r="S852" s="5" t="e">
        <f t="shared" si="147"/>
        <v>#DIV/0!</v>
      </c>
      <c r="T852" s="5" t="e">
        <f t="shared" si="147"/>
        <v>#DIV/0!</v>
      </c>
      <c r="U852" s="5" t="e">
        <f t="shared" si="147"/>
        <v>#DIV/0!</v>
      </c>
      <c r="V852" s="5" t="e">
        <f t="shared" si="147"/>
        <v>#DIV/0!</v>
      </c>
      <c r="W852" s="5" t="e">
        <f t="shared" si="147"/>
        <v>#DIV/0!</v>
      </c>
      <c r="X852" s="5" t="e">
        <f t="shared" si="147"/>
        <v>#DIV/0!</v>
      </c>
      <c r="Y852" s="5" t="e">
        <f t="shared" si="142"/>
        <v>#DIV/0!</v>
      </c>
      <c r="Z852" s="5" t="e">
        <f t="shared" si="143"/>
        <v>#DIV/0!</v>
      </c>
      <c r="AA852" s="5" t="e">
        <f t="shared" si="143"/>
        <v>#DIV/0!</v>
      </c>
      <c r="AM852" s="6"/>
      <c r="AN852" s="6"/>
    </row>
    <row r="853" spans="2:40" s="5" customFormat="1" ht="20.100000000000001" hidden="1" customHeight="1">
      <c r="B853" s="26"/>
      <c r="C853" s="27">
        <f>3.14/180*C852</f>
        <v>0</v>
      </c>
      <c r="D853" s="27">
        <f>3.14/180*D852</f>
        <v>2.1107777777777779</v>
      </c>
      <c r="E853" s="28"/>
      <c r="F853" s="28"/>
      <c r="G853" s="28"/>
      <c r="H853" s="28"/>
      <c r="I853" s="28"/>
      <c r="J853" s="28"/>
      <c r="K853" s="28">
        <f>(3.14/180)*K852</f>
        <v>2.1107777777777779</v>
      </c>
      <c r="L853" s="14"/>
      <c r="M853" s="14" t="e">
        <f t="shared" si="145"/>
        <v>#DIV/0!</v>
      </c>
      <c r="N853" s="49"/>
      <c r="O853" s="238"/>
      <c r="P853" s="5" t="e">
        <f t="shared" si="148"/>
        <v>#DIV/0!</v>
      </c>
      <c r="Q853" s="5" t="e">
        <f t="shared" si="148"/>
        <v>#DIV/0!</v>
      </c>
      <c r="R853" s="5" t="e">
        <f t="shared" si="148"/>
        <v>#DIV/0!</v>
      </c>
      <c r="S853" s="5" t="e">
        <f t="shared" si="147"/>
        <v>#DIV/0!</v>
      </c>
      <c r="T853" s="5" t="e">
        <f t="shared" si="147"/>
        <v>#DIV/0!</v>
      </c>
      <c r="U853" s="5" t="e">
        <f t="shared" si="147"/>
        <v>#DIV/0!</v>
      </c>
      <c r="V853" s="5" t="e">
        <f t="shared" si="147"/>
        <v>#DIV/0!</v>
      </c>
      <c r="W853" s="5" t="e">
        <f t="shared" si="147"/>
        <v>#DIV/0!</v>
      </c>
      <c r="X853" s="5" t="e">
        <f t="shared" si="147"/>
        <v>#DIV/0!</v>
      </c>
      <c r="Y853" s="5" t="e">
        <f t="shared" si="142"/>
        <v>#DIV/0!</v>
      </c>
      <c r="Z853" s="5" t="e">
        <f t="shared" si="143"/>
        <v>#DIV/0!</v>
      </c>
      <c r="AA853" s="5" t="e">
        <f t="shared" si="143"/>
        <v>#DIV/0!</v>
      </c>
      <c r="AM853" s="6"/>
      <c r="AN853" s="6"/>
    </row>
    <row r="854" spans="2:40" s="5" customFormat="1" ht="20.100000000000001" hidden="1" customHeight="1">
      <c r="B854" s="15"/>
      <c r="C854" s="13"/>
      <c r="D854" s="13"/>
      <c r="E854" s="13"/>
      <c r="F854" s="13"/>
      <c r="G854" s="13"/>
      <c r="H854" s="13"/>
      <c r="I854" s="13"/>
      <c r="J854" s="13"/>
      <c r="K854" s="15"/>
      <c r="L854" s="14"/>
      <c r="M854" s="14" t="e">
        <f t="shared" si="145"/>
        <v>#DIV/0!</v>
      </c>
      <c r="N854" s="49"/>
      <c r="O854" s="238"/>
      <c r="P854" s="5" t="e">
        <f t="shared" si="148"/>
        <v>#DIV/0!</v>
      </c>
      <c r="Q854" s="5" t="e">
        <f t="shared" si="148"/>
        <v>#DIV/0!</v>
      </c>
      <c r="R854" s="5" t="e">
        <f t="shared" si="148"/>
        <v>#DIV/0!</v>
      </c>
      <c r="S854" s="5" t="e">
        <f t="shared" si="147"/>
        <v>#DIV/0!</v>
      </c>
      <c r="T854" s="5" t="e">
        <f t="shared" si="147"/>
        <v>#DIV/0!</v>
      </c>
      <c r="U854" s="5" t="e">
        <f t="shared" si="147"/>
        <v>#DIV/0!</v>
      </c>
      <c r="V854" s="5" t="e">
        <f t="shared" si="147"/>
        <v>#DIV/0!</v>
      </c>
      <c r="W854" s="5" t="e">
        <f t="shared" si="147"/>
        <v>#DIV/0!</v>
      </c>
      <c r="X854" s="5" t="e">
        <f t="shared" si="147"/>
        <v>#DIV/0!</v>
      </c>
      <c r="Y854" s="5" t="e">
        <f t="shared" si="142"/>
        <v>#DIV/0!</v>
      </c>
      <c r="Z854" s="5" t="e">
        <f t="shared" si="143"/>
        <v>#DIV/0!</v>
      </c>
      <c r="AA854" s="5" t="e">
        <f t="shared" si="143"/>
        <v>#DIV/0!</v>
      </c>
      <c r="AM854" s="6"/>
      <c r="AN854" s="6"/>
    </row>
    <row r="855" spans="2:40" s="5" customFormat="1" ht="20.100000000000001" hidden="1" customHeight="1">
      <c r="B855" s="22" t="str">
        <f>+$B$11</f>
        <v xml:space="preserve"> Α' ΠΛΑΝΗΤΗΣ</v>
      </c>
      <c r="C855" s="15">
        <f>+$C$11</f>
        <v>0</v>
      </c>
      <c r="D855" s="13">
        <f>+D850+1</f>
        <v>122</v>
      </c>
      <c r="E855" s="15">
        <f>+(H855+I855)/2</f>
        <v>0</v>
      </c>
      <c r="F855" s="15">
        <f>+SQRT(E855*E855-G855*G855)</f>
        <v>0</v>
      </c>
      <c r="G855" s="15">
        <f>+(-H855+I855)/2</f>
        <v>0</v>
      </c>
      <c r="H855" s="15">
        <f>+$J$40</f>
        <v>0</v>
      </c>
      <c r="I855" s="15">
        <f>+$J$39</f>
        <v>0</v>
      </c>
      <c r="J855" s="15">
        <f>+$D$22</f>
        <v>0</v>
      </c>
      <c r="K855" s="15">
        <f>+ABS( C855-D855)</f>
        <v>122</v>
      </c>
      <c r="L855" s="15" t="e">
        <f>(+F855*F855/E855)/( 1- J855*COS(K856))</f>
        <v>#DIV/0!</v>
      </c>
      <c r="M855" s="14" t="e">
        <f t="shared" si="145"/>
        <v>#DIV/0!</v>
      </c>
      <c r="N855" s="49"/>
      <c r="O855" s="238">
        <f t="shared" si="146"/>
        <v>0</v>
      </c>
      <c r="P855" s="5" t="e">
        <f t="shared" si="148"/>
        <v>#DIV/0!</v>
      </c>
      <c r="Q855" s="5" t="e">
        <f t="shared" si="148"/>
        <v>#DIV/0!</v>
      </c>
      <c r="R855" s="5" t="e">
        <f t="shared" si="148"/>
        <v>#DIV/0!</v>
      </c>
      <c r="S855" s="5" t="e">
        <f t="shared" si="147"/>
        <v>#DIV/0!</v>
      </c>
      <c r="T855" s="5" t="e">
        <f t="shared" si="147"/>
        <v>#DIV/0!</v>
      </c>
      <c r="U855" s="5" t="e">
        <f t="shared" si="147"/>
        <v>#DIV/0!</v>
      </c>
      <c r="V855" s="5" t="e">
        <f t="shared" si="147"/>
        <v>#DIV/0!</v>
      </c>
      <c r="W855" s="5" t="e">
        <f t="shared" si="147"/>
        <v>#DIV/0!</v>
      </c>
      <c r="X855" s="5" t="e">
        <f t="shared" si="147"/>
        <v>#DIV/0!</v>
      </c>
      <c r="Y855" s="5" t="e">
        <f t="shared" si="142"/>
        <v>#DIV/0!</v>
      </c>
      <c r="Z855" s="5" t="e">
        <f t="shared" si="143"/>
        <v>#DIV/0!</v>
      </c>
      <c r="AA855" s="5" t="e">
        <f t="shared" si="143"/>
        <v>#DIV/0!</v>
      </c>
      <c r="AM855" s="6"/>
      <c r="AN855" s="6"/>
    </row>
    <row r="856" spans="2:40" s="5" customFormat="1" ht="20.100000000000001" hidden="1" customHeight="1">
      <c r="B856" s="23" t="s">
        <v>32</v>
      </c>
      <c r="C856" s="24">
        <f>3.14/180*C855</f>
        <v>0</v>
      </c>
      <c r="D856" s="24">
        <v>122</v>
      </c>
      <c r="E856" s="25"/>
      <c r="F856" s="25"/>
      <c r="G856" s="25"/>
      <c r="H856" s="25"/>
      <c r="I856" s="25"/>
      <c r="J856" s="25"/>
      <c r="K856" s="25">
        <f>(3.14/180)*K855</f>
        <v>2.1282222222222225</v>
      </c>
      <c r="L856" s="14"/>
      <c r="M856" s="14" t="e">
        <f t="shared" si="145"/>
        <v>#DIV/0!</v>
      </c>
      <c r="N856" s="49"/>
      <c r="O856" s="238" t="e">
        <f t="shared" si="146"/>
        <v>#DIV/0!</v>
      </c>
      <c r="P856" s="5" t="e">
        <f t="shared" si="148"/>
        <v>#DIV/0!</v>
      </c>
      <c r="Q856" s="5" t="e">
        <f t="shared" si="148"/>
        <v>#DIV/0!</v>
      </c>
      <c r="R856" s="5" t="e">
        <f t="shared" si="148"/>
        <v>#DIV/0!</v>
      </c>
      <c r="S856" s="5" t="e">
        <f t="shared" si="147"/>
        <v>#DIV/0!</v>
      </c>
      <c r="T856" s="5" t="e">
        <f t="shared" si="147"/>
        <v>#DIV/0!</v>
      </c>
      <c r="U856" s="5" t="e">
        <f t="shared" si="147"/>
        <v>#DIV/0!</v>
      </c>
      <c r="V856" s="5" t="e">
        <f t="shared" si="147"/>
        <v>#DIV/0!</v>
      </c>
      <c r="W856" s="5" t="e">
        <f t="shared" si="147"/>
        <v>#DIV/0!</v>
      </c>
      <c r="X856" s="5" t="e">
        <f t="shared" si="147"/>
        <v>#DIV/0!</v>
      </c>
      <c r="Y856" s="5" t="e">
        <f t="shared" si="142"/>
        <v>#DIV/0!</v>
      </c>
      <c r="Z856" s="5" t="e">
        <f t="shared" si="143"/>
        <v>#DIV/0!</v>
      </c>
      <c r="AA856" s="5" t="e">
        <f t="shared" si="143"/>
        <v>#DIV/0!</v>
      </c>
      <c r="AM856" s="6"/>
      <c r="AN856" s="6"/>
    </row>
    <row r="857" spans="2:40" s="5" customFormat="1" ht="20.100000000000001" hidden="1" customHeight="1">
      <c r="B857" s="22" t="str">
        <f>+$B$13</f>
        <v xml:space="preserve"> Β' ΠΛΑΝΗΤΗΣ</v>
      </c>
      <c r="C857" s="15">
        <f>+$C$13</f>
        <v>0</v>
      </c>
      <c r="D857" s="13">
        <f>+D852+1</f>
        <v>122</v>
      </c>
      <c r="E857" s="15">
        <f>+(H857+I857)/2</f>
        <v>0</v>
      </c>
      <c r="F857" s="15">
        <f>+SQRT(E857*E857-G857*G857)</f>
        <v>0</v>
      </c>
      <c r="G857" s="15">
        <f>+(-H857+I857)/2</f>
        <v>0</v>
      </c>
      <c r="H857" s="15">
        <f>+$J$42</f>
        <v>0</v>
      </c>
      <c r="I857" s="15">
        <f>+$J$41</f>
        <v>0</v>
      </c>
      <c r="J857" s="15">
        <f>+$D$24</f>
        <v>0</v>
      </c>
      <c r="K857" s="15">
        <f>+ABS( C857-D857)</f>
        <v>122</v>
      </c>
      <c r="L857" s="15" t="e">
        <f>+F857*F857/E857/( 1- J857*COS(K858))</f>
        <v>#DIV/0!</v>
      </c>
      <c r="M857" s="14" t="e">
        <f t="shared" si="145"/>
        <v>#DIV/0!</v>
      </c>
      <c r="N857" s="49"/>
      <c r="O857" s="238">
        <f t="shared" si="146"/>
        <v>0</v>
      </c>
      <c r="P857" s="5" t="e">
        <f t="shared" si="148"/>
        <v>#DIV/0!</v>
      </c>
      <c r="Q857" s="5" t="e">
        <f t="shared" si="148"/>
        <v>#DIV/0!</v>
      </c>
      <c r="R857" s="5" t="e">
        <f t="shared" si="148"/>
        <v>#DIV/0!</v>
      </c>
      <c r="S857" s="5" t="e">
        <f t="shared" si="147"/>
        <v>#DIV/0!</v>
      </c>
      <c r="T857" s="5" t="e">
        <f t="shared" si="147"/>
        <v>#DIV/0!</v>
      </c>
      <c r="U857" s="5" t="e">
        <f t="shared" si="147"/>
        <v>#DIV/0!</v>
      </c>
      <c r="V857" s="5" t="e">
        <f t="shared" si="147"/>
        <v>#DIV/0!</v>
      </c>
      <c r="W857" s="5" t="e">
        <f t="shared" si="147"/>
        <v>#DIV/0!</v>
      </c>
      <c r="X857" s="5" t="e">
        <f t="shared" si="147"/>
        <v>#DIV/0!</v>
      </c>
      <c r="Y857" s="5" t="e">
        <f t="shared" si="142"/>
        <v>#DIV/0!</v>
      </c>
      <c r="Z857" s="5" t="e">
        <f t="shared" si="143"/>
        <v>#DIV/0!</v>
      </c>
      <c r="AA857" s="5" t="e">
        <f t="shared" si="143"/>
        <v>#DIV/0!</v>
      </c>
      <c r="AM857" s="6"/>
      <c r="AN857" s="6"/>
    </row>
    <row r="858" spans="2:40" s="5" customFormat="1" ht="20.100000000000001" hidden="1" customHeight="1">
      <c r="B858" s="26"/>
      <c r="C858" s="27">
        <f>3.14/180*C857</f>
        <v>0</v>
      </c>
      <c r="D858" s="27">
        <f>3.14/180*D857</f>
        <v>2.1282222222222225</v>
      </c>
      <c r="E858" s="28"/>
      <c r="F858" s="28"/>
      <c r="G858" s="28"/>
      <c r="H858" s="28"/>
      <c r="I858" s="28"/>
      <c r="J858" s="28"/>
      <c r="K858" s="28">
        <f>(3.14/180)*K857</f>
        <v>2.1282222222222225</v>
      </c>
      <c r="L858" s="14"/>
      <c r="M858" s="14" t="e">
        <f t="shared" si="145"/>
        <v>#DIV/0!</v>
      </c>
      <c r="N858" s="49"/>
      <c r="O858" s="238"/>
      <c r="P858" s="5" t="e">
        <f t="shared" si="148"/>
        <v>#DIV/0!</v>
      </c>
      <c r="Q858" s="5" t="e">
        <f t="shared" si="148"/>
        <v>#DIV/0!</v>
      </c>
      <c r="R858" s="5" t="e">
        <f t="shared" si="148"/>
        <v>#DIV/0!</v>
      </c>
      <c r="S858" s="5" t="e">
        <f t="shared" si="147"/>
        <v>#DIV/0!</v>
      </c>
      <c r="T858" s="5" t="e">
        <f t="shared" si="147"/>
        <v>#DIV/0!</v>
      </c>
      <c r="U858" s="5" t="e">
        <f t="shared" si="147"/>
        <v>#DIV/0!</v>
      </c>
      <c r="V858" s="5" t="e">
        <f t="shared" si="147"/>
        <v>#DIV/0!</v>
      </c>
      <c r="W858" s="5" t="e">
        <f t="shared" si="147"/>
        <v>#DIV/0!</v>
      </c>
      <c r="X858" s="5" t="e">
        <f t="shared" si="147"/>
        <v>#DIV/0!</v>
      </c>
      <c r="Y858" s="5" t="e">
        <f t="shared" si="142"/>
        <v>#DIV/0!</v>
      </c>
      <c r="Z858" s="5" t="e">
        <f t="shared" si="143"/>
        <v>#DIV/0!</v>
      </c>
      <c r="AA858" s="5" t="e">
        <f t="shared" si="143"/>
        <v>#DIV/0!</v>
      </c>
      <c r="AM858" s="6"/>
      <c r="AN858" s="6"/>
    </row>
    <row r="859" spans="2:40" s="5" customFormat="1" ht="20.100000000000001" hidden="1" customHeight="1">
      <c r="B859" s="15"/>
      <c r="C859" s="13"/>
      <c r="D859" s="13"/>
      <c r="E859" s="13"/>
      <c r="F859" s="13"/>
      <c r="G859" s="13"/>
      <c r="H859" s="13"/>
      <c r="I859" s="13"/>
      <c r="J859" s="13"/>
      <c r="K859" s="15"/>
      <c r="L859" s="14"/>
      <c r="M859" s="14" t="e">
        <f t="shared" si="145"/>
        <v>#DIV/0!</v>
      </c>
      <c r="N859" s="49"/>
      <c r="O859" s="238"/>
      <c r="P859" s="5" t="e">
        <f t="shared" si="148"/>
        <v>#DIV/0!</v>
      </c>
      <c r="Q859" s="5" t="e">
        <f t="shared" si="148"/>
        <v>#DIV/0!</v>
      </c>
      <c r="R859" s="5" t="e">
        <f t="shared" si="148"/>
        <v>#DIV/0!</v>
      </c>
      <c r="S859" s="5" t="e">
        <f t="shared" si="147"/>
        <v>#DIV/0!</v>
      </c>
      <c r="T859" s="5" t="e">
        <f t="shared" si="147"/>
        <v>#DIV/0!</v>
      </c>
      <c r="U859" s="5" t="e">
        <f t="shared" si="147"/>
        <v>#DIV/0!</v>
      </c>
      <c r="V859" s="5" t="e">
        <f t="shared" si="147"/>
        <v>#DIV/0!</v>
      </c>
      <c r="W859" s="5" t="e">
        <f t="shared" si="147"/>
        <v>#DIV/0!</v>
      </c>
      <c r="X859" s="5" t="e">
        <f t="shared" si="147"/>
        <v>#DIV/0!</v>
      </c>
      <c r="Y859" s="5" t="e">
        <f t="shared" si="142"/>
        <v>#DIV/0!</v>
      </c>
      <c r="Z859" s="5" t="e">
        <f t="shared" si="143"/>
        <v>#DIV/0!</v>
      </c>
      <c r="AA859" s="5" t="e">
        <f t="shared" si="143"/>
        <v>#DIV/0!</v>
      </c>
      <c r="AM859" s="6"/>
      <c r="AN859" s="6"/>
    </row>
    <row r="860" spans="2:40" s="5" customFormat="1" ht="20.100000000000001" hidden="1" customHeight="1">
      <c r="B860" s="22" t="str">
        <f>+$B$11</f>
        <v xml:space="preserve"> Α' ΠΛΑΝΗΤΗΣ</v>
      </c>
      <c r="C860" s="15">
        <f>+$C$11</f>
        <v>0</v>
      </c>
      <c r="D860" s="13">
        <f>+D855+1</f>
        <v>123</v>
      </c>
      <c r="E860" s="15">
        <f>+(H860+I860)/2</f>
        <v>0</v>
      </c>
      <c r="F860" s="15">
        <f>+SQRT(E860*E860-G860*G860)</f>
        <v>0</v>
      </c>
      <c r="G860" s="15">
        <f>+(-H860+I860)/2</f>
        <v>0</v>
      </c>
      <c r="H860" s="15">
        <f>+$J$40</f>
        <v>0</v>
      </c>
      <c r="I860" s="15">
        <f>+$J$39</f>
        <v>0</v>
      </c>
      <c r="J860" s="15">
        <f>+$D$22</f>
        <v>0</v>
      </c>
      <c r="K860" s="15">
        <f>+ABS( C860-D860)</f>
        <v>123</v>
      </c>
      <c r="L860" s="15" t="e">
        <f>(+F860*F860/E860)/( 1- J860*COS(K861))</f>
        <v>#DIV/0!</v>
      </c>
      <c r="M860" s="14" t="e">
        <f t="shared" si="145"/>
        <v>#DIV/0!</v>
      </c>
      <c r="N860" s="49"/>
      <c r="O860" s="238">
        <f t="shared" si="146"/>
        <v>0</v>
      </c>
      <c r="P860" s="5" t="e">
        <f t="shared" si="148"/>
        <v>#DIV/0!</v>
      </c>
      <c r="Q860" s="5" t="e">
        <f t="shared" si="148"/>
        <v>#DIV/0!</v>
      </c>
      <c r="R860" s="5" t="e">
        <f t="shared" si="148"/>
        <v>#DIV/0!</v>
      </c>
      <c r="S860" s="5" t="e">
        <f t="shared" si="147"/>
        <v>#DIV/0!</v>
      </c>
      <c r="T860" s="5" t="e">
        <f t="shared" si="147"/>
        <v>#DIV/0!</v>
      </c>
      <c r="U860" s="5" t="e">
        <f t="shared" si="147"/>
        <v>#DIV/0!</v>
      </c>
      <c r="V860" s="5" t="e">
        <f t="shared" si="147"/>
        <v>#DIV/0!</v>
      </c>
      <c r="W860" s="5" t="e">
        <f t="shared" si="147"/>
        <v>#DIV/0!</v>
      </c>
      <c r="X860" s="5" t="e">
        <f t="shared" si="147"/>
        <v>#DIV/0!</v>
      </c>
      <c r="Y860" s="5" t="e">
        <f t="shared" si="142"/>
        <v>#DIV/0!</v>
      </c>
      <c r="Z860" s="5" t="e">
        <f t="shared" si="143"/>
        <v>#DIV/0!</v>
      </c>
      <c r="AA860" s="5" t="e">
        <f t="shared" si="143"/>
        <v>#DIV/0!</v>
      </c>
      <c r="AM860" s="6"/>
      <c r="AN860" s="6"/>
    </row>
    <row r="861" spans="2:40" s="5" customFormat="1" ht="20.100000000000001" hidden="1" customHeight="1">
      <c r="B861" s="23" t="s">
        <v>32</v>
      </c>
      <c r="C861" s="24">
        <f>3.14/180*C860</f>
        <v>0</v>
      </c>
      <c r="D861" s="24">
        <v>123</v>
      </c>
      <c r="E861" s="25"/>
      <c r="F861" s="25"/>
      <c r="G861" s="25"/>
      <c r="H861" s="25"/>
      <c r="I861" s="25"/>
      <c r="J861" s="25"/>
      <c r="K861" s="25">
        <f>(3.14/180)*K860</f>
        <v>2.1456666666666671</v>
      </c>
      <c r="L861" s="14"/>
      <c r="M861" s="14" t="e">
        <f t="shared" si="145"/>
        <v>#DIV/0!</v>
      </c>
      <c r="N861" s="49"/>
      <c r="O861" s="238" t="e">
        <f t="shared" si="146"/>
        <v>#DIV/0!</v>
      </c>
      <c r="P861" s="5" t="e">
        <f t="shared" si="148"/>
        <v>#DIV/0!</v>
      </c>
      <c r="Q861" s="5" t="e">
        <f t="shared" si="148"/>
        <v>#DIV/0!</v>
      </c>
      <c r="R861" s="5" t="e">
        <f t="shared" si="148"/>
        <v>#DIV/0!</v>
      </c>
      <c r="S861" s="5" t="e">
        <f t="shared" si="147"/>
        <v>#DIV/0!</v>
      </c>
      <c r="T861" s="5" t="e">
        <f t="shared" si="147"/>
        <v>#DIV/0!</v>
      </c>
      <c r="U861" s="5" t="e">
        <f t="shared" si="147"/>
        <v>#DIV/0!</v>
      </c>
      <c r="V861" s="5" t="e">
        <f t="shared" si="147"/>
        <v>#DIV/0!</v>
      </c>
      <c r="W861" s="5" t="e">
        <f t="shared" si="147"/>
        <v>#DIV/0!</v>
      </c>
      <c r="X861" s="5" t="e">
        <f t="shared" si="147"/>
        <v>#DIV/0!</v>
      </c>
      <c r="Y861" s="5" t="e">
        <f t="shared" si="142"/>
        <v>#DIV/0!</v>
      </c>
      <c r="Z861" s="5" t="e">
        <f t="shared" si="143"/>
        <v>#DIV/0!</v>
      </c>
      <c r="AA861" s="5" t="e">
        <f t="shared" si="143"/>
        <v>#DIV/0!</v>
      </c>
      <c r="AM861" s="6"/>
      <c r="AN861" s="6"/>
    </row>
    <row r="862" spans="2:40" s="5" customFormat="1" ht="20.100000000000001" hidden="1" customHeight="1">
      <c r="B862" s="22" t="str">
        <f>+$B$13</f>
        <v xml:space="preserve"> Β' ΠΛΑΝΗΤΗΣ</v>
      </c>
      <c r="C862" s="15">
        <f>+$C$13</f>
        <v>0</v>
      </c>
      <c r="D862" s="13">
        <f>+D857+1</f>
        <v>123</v>
      </c>
      <c r="E862" s="15">
        <f>+(H862+I862)/2</f>
        <v>0</v>
      </c>
      <c r="F862" s="15">
        <f>+SQRT(E862*E862-G862*G862)</f>
        <v>0</v>
      </c>
      <c r="G862" s="15">
        <f>+(-H862+I862)/2</f>
        <v>0</v>
      </c>
      <c r="H862" s="15">
        <f>+$J$42</f>
        <v>0</v>
      </c>
      <c r="I862" s="15">
        <f>+$J$41</f>
        <v>0</v>
      </c>
      <c r="J862" s="15">
        <f>+$D$24</f>
        <v>0</v>
      </c>
      <c r="K862" s="15">
        <f>+ABS( C862-D862)</f>
        <v>123</v>
      </c>
      <c r="L862" s="15" t="e">
        <f>+F862*F862/E862/( 1- J862*COS(K863))</f>
        <v>#DIV/0!</v>
      </c>
      <c r="M862" s="14" t="e">
        <f t="shared" si="145"/>
        <v>#DIV/0!</v>
      </c>
      <c r="N862" s="49"/>
      <c r="O862" s="238">
        <f t="shared" si="146"/>
        <v>0</v>
      </c>
      <c r="P862" s="5" t="e">
        <f t="shared" si="148"/>
        <v>#DIV/0!</v>
      </c>
      <c r="Q862" s="5" t="e">
        <f t="shared" si="148"/>
        <v>#DIV/0!</v>
      </c>
      <c r="R862" s="5" t="e">
        <f t="shared" si="148"/>
        <v>#DIV/0!</v>
      </c>
      <c r="S862" s="5" t="e">
        <f t="shared" si="147"/>
        <v>#DIV/0!</v>
      </c>
      <c r="T862" s="5" t="e">
        <f t="shared" si="147"/>
        <v>#DIV/0!</v>
      </c>
      <c r="U862" s="5" t="e">
        <f t="shared" si="147"/>
        <v>#DIV/0!</v>
      </c>
      <c r="V862" s="5" t="e">
        <f t="shared" si="147"/>
        <v>#DIV/0!</v>
      </c>
      <c r="W862" s="5" t="e">
        <f t="shared" si="147"/>
        <v>#DIV/0!</v>
      </c>
      <c r="X862" s="5" t="e">
        <f t="shared" si="147"/>
        <v>#DIV/0!</v>
      </c>
      <c r="Y862" s="5" t="e">
        <f t="shared" si="142"/>
        <v>#DIV/0!</v>
      </c>
      <c r="Z862" s="5" t="e">
        <f t="shared" si="143"/>
        <v>#DIV/0!</v>
      </c>
      <c r="AA862" s="5" t="e">
        <f t="shared" si="143"/>
        <v>#DIV/0!</v>
      </c>
      <c r="AM862" s="6"/>
      <c r="AN862" s="6"/>
    </row>
    <row r="863" spans="2:40" s="5" customFormat="1" ht="20.100000000000001" hidden="1" customHeight="1">
      <c r="B863" s="26"/>
      <c r="C863" s="27">
        <f>3.14/180*C862</f>
        <v>0</v>
      </c>
      <c r="D863" s="27">
        <f>3.14/180*D862</f>
        <v>2.1456666666666671</v>
      </c>
      <c r="E863" s="28"/>
      <c r="F863" s="28"/>
      <c r="G863" s="28"/>
      <c r="H863" s="28"/>
      <c r="I863" s="28"/>
      <c r="J863" s="28"/>
      <c r="K863" s="28">
        <f>(3.14/180)*K862</f>
        <v>2.1456666666666671</v>
      </c>
      <c r="L863" s="14"/>
      <c r="M863" s="14" t="e">
        <f t="shared" si="145"/>
        <v>#DIV/0!</v>
      </c>
      <c r="N863" s="49"/>
      <c r="O863" s="238"/>
      <c r="P863" s="5" t="e">
        <f t="shared" si="148"/>
        <v>#DIV/0!</v>
      </c>
      <c r="Q863" s="5" t="e">
        <f t="shared" si="148"/>
        <v>#DIV/0!</v>
      </c>
      <c r="R863" s="5" t="e">
        <f t="shared" si="148"/>
        <v>#DIV/0!</v>
      </c>
      <c r="S863" s="5" t="e">
        <f t="shared" si="147"/>
        <v>#DIV/0!</v>
      </c>
      <c r="T863" s="5" t="e">
        <f t="shared" si="147"/>
        <v>#DIV/0!</v>
      </c>
      <c r="U863" s="5" t="e">
        <f t="shared" si="147"/>
        <v>#DIV/0!</v>
      </c>
      <c r="V863" s="5" t="e">
        <f t="shared" si="147"/>
        <v>#DIV/0!</v>
      </c>
      <c r="W863" s="5" t="e">
        <f t="shared" si="147"/>
        <v>#DIV/0!</v>
      </c>
      <c r="X863" s="5" t="e">
        <f t="shared" si="147"/>
        <v>#DIV/0!</v>
      </c>
      <c r="Y863" s="5" t="e">
        <f t="shared" si="142"/>
        <v>#DIV/0!</v>
      </c>
      <c r="Z863" s="5" t="e">
        <f t="shared" si="143"/>
        <v>#DIV/0!</v>
      </c>
      <c r="AA863" s="5" t="e">
        <f t="shared" si="143"/>
        <v>#DIV/0!</v>
      </c>
      <c r="AM863" s="6"/>
      <c r="AN863" s="6"/>
    </row>
    <row r="864" spans="2:40" s="5" customFormat="1" ht="20.100000000000001" hidden="1" customHeight="1">
      <c r="B864" s="15"/>
      <c r="C864" s="13"/>
      <c r="D864" s="13"/>
      <c r="E864" s="13"/>
      <c r="F864" s="13"/>
      <c r="G864" s="13"/>
      <c r="H864" s="13"/>
      <c r="I864" s="13"/>
      <c r="J864" s="13"/>
      <c r="K864" s="15"/>
      <c r="L864" s="14"/>
      <c r="M864" s="14" t="e">
        <f t="shared" si="145"/>
        <v>#DIV/0!</v>
      </c>
      <c r="N864" s="49"/>
      <c r="O864" s="238"/>
      <c r="P864" s="5" t="e">
        <f t="shared" si="148"/>
        <v>#DIV/0!</v>
      </c>
      <c r="Q864" s="5" t="e">
        <f t="shared" si="148"/>
        <v>#DIV/0!</v>
      </c>
      <c r="R864" s="5" t="e">
        <f t="shared" si="148"/>
        <v>#DIV/0!</v>
      </c>
      <c r="S864" s="5" t="e">
        <f t="shared" si="147"/>
        <v>#DIV/0!</v>
      </c>
      <c r="T864" s="5" t="e">
        <f t="shared" si="147"/>
        <v>#DIV/0!</v>
      </c>
      <c r="U864" s="5" t="e">
        <f t="shared" si="147"/>
        <v>#DIV/0!</v>
      </c>
      <c r="V864" s="5" t="e">
        <f t="shared" si="147"/>
        <v>#DIV/0!</v>
      </c>
      <c r="W864" s="5" t="e">
        <f t="shared" si="147"/>
        <v>#DIV/0!</v>
      </c>
      <c r="X864" s="5" t="e">
        <f t="shared" si="147"/>
        <v>#DIV/0!</v>
      </c>
      <c r="Y864" s="5" t="e">
        <f t="shared" si="142"/>
        <v>#DIV/0!</v>
      </c>
      <c r="Z864" s="5" t="e">
        <f t="shared" si="143"/>
        <v>#DIV/0!</v>
      </c>
      <c r="AA864" s="5" t="e">
        <f t="shared" si="143"/>
        <v>#DIV/0!</v>
      </c>
      <c r="AM864" s="6"/>
      <c r="AN864" s="6"/>
    </row>
    <row r="865" spans="2:40" s="5" customFormat="1" ht="20.100000000000001" hidden="1" customHeight="1">
      <c r="B865" s="22" t="str">
        <f>+$B$11</f>
        <v xml:space="preserve"> Α' ΠΛΑΝΗΤΗΣ</v>
      </c>
      <c r="C865" s="15">
        <f>+$C$11</f>
        <v>0</v>
      </c>
      <c r="D865" s="13">
        <f>+D860+1</f>
        <v>124</v>
      </c>
      <c r="E865" s="15">
        <f>+(H865+I865)/2</f>
        <v>0</v>
      </c>
      <c r="F865" s="15">
        <f>+SQRT(E865*E865-G865*G865)</f>
        <v>0</v>
      </c>
      <c r="G865" s="15">
        <f>+(-H865+I865)/2</f>
        <v>0</v>
      </c>
      <c r="H865" s="15">
        <f>+$J$40</f>
        <v>0</v>
      </c>
      <c r="I865" s="15">
        <f>+$J$39</f>
        <v>0</v>
      </c>
      <c r="J865" s="15">
        <f>+$D$22</f>
        <v>0</v>
      </c>
      <c r="K865" s="15">
        <f>+ABS( C865-D865)</f>
        <v>124</v>
      </c>
      <c r="L865" s="15" t="e">
        <f>(+F865*F865/E865)/( 1- J865*COS(K866))</f>
        <v>#DIV/0!</v>
      </c>
      <c r="M865" s="14" t="e">
        <f t="shared" si="145"/>
        <v>#DIV/0!</v>
      </c>
      <c r="N865" s="49"/>
      <c r="O865" s="238">
        <f t="shared" si="146"/>
        <v>0</v>
      </c>
      <c r="P865" s="5" t="e">
        <f t="shared" si="148"/>
        <v>#DIV/0!</v>
      </c>
      <c r="Q865" s="5" t="e">
        <f t="shared" si="148"/>
        <v>#DIV/0!</v>
      </c>
      <c r="R865" s="5" t="e">
        <f t="shared" si="148"/>
        <v>#DIV/0!</v>
      </c>
      <c r="S865" s="5" t="e">
        <f t="shared" si="147"/>
        <v>#DIV/0!</v>
      </c>
      <c r="T865" s="5" t="e">
        <f t="shared" si="147"/>
        <v>#DIV/0!</v>
      </c>
      <c r="U865" s="5" t="e">
        <f t="shared" si="147"/>
        <v>#DIV/0!</v>
      </c>
      <c r="V865" s="5" t="e">
        <f t="shared" si="147"/>
        <v>#DIV/0!</v>
      </c>
      <c r="W865" s="5" t="e">
        <f t="shared" si="147"/>
        <v>#DIV/0!</v>
      </c>
      <c r="X865" s="5" t="e">
        <f t="shared" si="147"/>
        <v>#DIV/0!</v>
      </c>
      <c r="Y865" s="5" t="e">
        <f t="shared" si="142"/>
        <v>#DIV/0!</v>
      </c>
      <c r="Z865" s="5" t="e">
        <f t="shared" si="143"/>
        <v>#DIV/0!</v>
      </c>
      <c r="AA865" s="5" t="e">
        <f t="shared" si="143"/>
        <v>#DIV/0!</v>
      </c>
      <c r="AM865" s="6"/>
      <c r="AN865" s="6"/>
    </row>
    <row r="866" spans="2:40" s="5" customFormat="1" ht="20.100000000000001" hidden="1" customHeight="1">
      <c r="B866" s="23" t="s">
        <v>32</v>
      </c>
      <c r="C866" s="24">
        <f>3.14/180*C865</f>
        <v>0</v>
      </c>
      <c r="D866" s="24">
        <v>124</v>
      </c>
      <c r="E866" s="25"/>
      <c r="F866" s="25"/>
      <c r="G866" s="25"/>
      <c r="H866" s="25"/>
      <c r="I866" s="25"/>
      <c r="J866" s="25"/>
      <c r="K866" s="25">
        <f>(3.14/180)*K865</f>
        <v>2.1631111111111112</v>
      </c>
      <c r="L866" s="14"/>
      <c r="M866" s="14" t="e">
        <f t="shared" si="145"/>
        <v>#DIV/0!</v>
      </c>
      <c r="N866" s="49"/>
      <c r="O866" s="238" t="e">
        <f t="shared" si="146"/>
        <v>#DIV/0!</v>
      </c>
      <c r="P866" s="5" t="e">
        <f t="shared" si="148"/>
        <v>#DIV/0!</v>
      </c>
      <c r="Q866" s="5" t="e">
        <f t="shared" si="148"/>
        <v>#DIV/0!</v>
      </c>
      <c r="R866" s="5" t="e">
        <f t="shared" si="148"/>
        <v>#DIV/0!</v>
      </c>
      <c r="S866" s="5" t="e">
        <f t="shared" si="147"/>
        <v>#DIV/0!</v>
      </c>
      <c r="T866" s="5" t="e">
        <f t="shared" si="147"/>
        <v>#DIV/0!</v>
      </c>
      <c r="U866" s="5" t="e">
        <f t="shared" si="147"/>
        <v>#DIV/0!</v>
      </c>
      <c r="V866" s="5" t="e">
        <f t="shared" si="147"/>
        <v>#DIV/0!</v>
      </c>
      <c r="W866" s="5" t="e">
        <f t="shared" si="147"/>
        <v>#DIV/0!</v>
      </c>
      <c r="X866" s="5" t="e">
        <f t="shared" si="147"/>
        <v>#DIV/0!</v>
      </c>
      <c r="Y866" s="5" t="e">
        <f t="shared" si="142"/>
        <v>#DIV/0!</v>
      </c>
      <c r="Z866" s="5" t="e">
        <f t="shared" si="143"/>
        <v>#DIV/0!</v>
      </c>
      <c r="AA866" s="5" t="e">
        <f t="shared" si="143"/>
        <v>#DIV/0!</v>
      </c>
      <c r="AM866" s="6"/>
      <c r="AN866" s="6"/>
    </row>
    <row r="867" spans="2:40" s="5" customFormat="1" ht="20.100000000000001" hidden="1" customHeight="1">
      <c r="B867" s="22" t="str">
        <f>+$B$13</f>
        <v xml:space="preserve"> Β' ΠΛΑΝΗΤΗΣ</v>
      </c>
      <c r="C867" s="15">
        <f>+$C$13</f>
        <v>0</v>
      </c>
      <c r="D867" s="13">
        <f>+D862+1</f>
        <v>124</v>
      </c>
      <c r="E867" s="15">
        <f>+(H867+I867)/2</f>
        <v>0</v>
      </c>
      <c r="F867" s="15">
        <f>+SQRT(E867*E867-G867*G867)</f>
        <v>0</v>
      </c>
      <c r="G867" s="15">
        <f>+(-H867+I867)/2</f>
        <v>0</v>
      </c>
      <c r="H867" s="15">
        <f>+$J$42</f>
        <v>0</v>
      </c>
      <c r="I867" s="15">
        <f>+$J$41</f>
        <v>0</v>
      </c>
      <c r="J867" s="15">
        <f>+$D$24</f>
        <v>0</v>
      </c>
      <c r="K867" s="15">
        <f>+ABS( C867-D867)</f>
        <v>124</v>
      </c>
      <c r="L867" s="15" t="e">
        <f>+F867*F867/E867/( 1- J867*COS(K868))</f>
        <v>#DIV/0!</v>
      </c>
      <c r="M867" s="14" t="e">
        <f t="shared" si="145"/>
        <v>#DIV/0!</v>
      </c>
      <c r="N867" s="49"/>
      <c r="O867" s="238">
        <f t="shared" si="146"/>
        <v>0</v>
      </c>
      <c r="P867" s="5" t="e">
        <f t="shared" si="148"/>
        <v>#DIV/0!</v>
      </c>
      <c r="Q867" s="5" t="e">
        <f t="shared" si="148"/>
        <v>#DIV/0!</v>
      </c>
      <c r="R867" s="5" t="e">
        <f t="shared" si="148"/>
        <v>#DIV/0!</v>
      </c>
      <c r="S867" s="5" t="e">
        <f t="shared" si="147"/>
        <v>#DIV/0!</v>
      </c>
      <c r="T867" s="5" t="e">
        <f t="shared" si="147"/>
        <v>#DIV/0!</v>
      </c>
      <c r="U867" s="5" t="e">
        <f t="shared" si="147"/>
        <v>#DIV/0!</v>
      </c>
      <c r="V867" s="5" t="e">
        <f t="shared" si="147"/>
        <v>#DIV/0!</v>
      </c>
      <c r="W867" s="5" t="e">
        <f t="shared" si="147"/>
        <v>#DIV/0!</v>
      </c>
      <c r="X867" s="5" t="e">
        <f t="shared" si="147"/>
        <v>#DIV/0!</v>
      </c>
      <c r="Y867" s="5" t="e">
        <f t="shared" si="142"/>
        <v>#DIV/0!</v>
      </c>
      <c r="Z867" s="5" t="e">
        <f t="shared" si="143"/>
        <v>#DIV/0!</v>
      </c>
      <c r="AA867" s="5" t="e">
        <f t="shared" si="143"/>
        <v>#DIV/0!</v>
      </c>
      <c r="AM867" s="6"/>
      <c r="AN867" s="6"/>
    </row>
    <row r="868" spans="2:40" s="5" customFormat="1" ht="20.100000000000001" hidden="1" customHeight="1">
      <c r="B868" s="26"/>
      <c r="C868" s="27">
        <f>3.14/180*C867</f>
        <v>0</v>
      </c>
      <c r="D868" s="27">
        <f>3.14/180*D867</f>
        <v>2.1631111111111112</v>
      </c>
      <c r="E868" s="28"/>
      <c r="F868" s="28"/>
      <c r="G868" s="28"/>
      <c r="H868" s="28"/>
      <c r="I868" s="28"/>
      <c r="J868" s="28"/>
      <c r="K868" s="28">
        <f>(3.14/180)*K867</f>
        <v>2.1631111111111112</v>
      </c>
      <c r="L868" s="14"/>
      <c r="M868" s="14" t="e">
        <f t="shared" si="145"/>
        <v>#DIV/0!</v>
      </c>
      <c r="N868" s="49"/>
      <c r="O868" s="238"/>
      <c r="P868" s="5" t="e">
        <f t="shared" si="148"/>
        <v>#DIV/0!</v>
      </c>
      <c r="Q868" s="5" t="e">
        <f t="shared" si="148"/>
        <v>#DIV/0!</v>
      </c>
      <c r="R868" s="5" t="e">
        <f t="shared" si="148"/>
        <v>#DIV/0!</v>
      </c>
      <c r="S868" s="5" t="e">
        <f t="shared" si="147"/>
        <v>#DIV/0!</v>
      </c>
      <c r="T868" s="5" t="e">
        <f t="shared" si="147"/>
        <v>#DIV/0!</v>
      </c>
      <c r="U868" s="5" t="e">
        <f t="shared" si="147"/>
        <v>#DIV/0!</v>
      </c>
      <c r="V868" s="5" t="e">
        <f t="shared" si="147"/>
        <v>#DIV/0!</v>
      </c>
      <c r="W868" s="5" t="e">
        <f t="shared" si="147"/>
        <v>#DIV/0!</v>
      </c>
      <c r="X868" s="5" t="e">
        <f t="shared" si="147"/>
        <v>#DIV/0!</v>
      </c>
      <c r="Y868" s="5" t="e">
        <f t="shared" si="142"/>
        <v>#DIV/0!</v>
      </c>
      <c r="Z868" s="5" t="e">
        <f t="shared" si="143"/>
        <v>#DIV/0!</v>
      </c>
      <c r="AA868" s="5" t="e">
        <f t="shared" si="143"/>
        <v>#DIV/0!</v>
      </c>
      <c r="AM868" s="6"/>
      <c r="AN868" s="6"/>
    </row>
    <row r="869" spans="2:40" s="5" customFormat="1" ht="20.100000000000001" hidden="1" customHeight="1">
      <c r="B869" s="15"/>
      <c r="C869" s="13"/>
      <c r="D869" s="13"/>
      <c r="E869" s="13"/>
      <c r="F869" s="13"/>
      <c r="G869" s="13"/>
      <c r="H869" s="13"/>
      <c r="I869" s="13"/>
      <c r="J869" s="13"/>
      <c r="K869" s="15"/>
      <c r="L869" s="14"/>
      <c r="M869" s="14" t="e">
        <f t="shared" si="145"/>
        <v>#DIV/0!</v>
      </c>
      <c r="N869" s="49"/>
      <c r="O869" s="238"/>
      <c r="P869" s="5" t="e">
        <f t="shared" si="148"/>
        <v>#DIV/0!</v>
      </c>
      <c r="Q869" s="5" t="e">
        <f t="shared" si="148"/>
        <v>#DIV/0!</v>
      </c>
      <c r="R869" s="5" t="e">
        <f t="shared" si="148"/>
        <v>#DIV/0!</v>
      </c>
      <c r="S869" s="5" t="e">
        <f t="shared" si="147"/>
        <v>#DIV/0!</v>
      </c>
      <c r="T869" s="5" t="e">
        <f t="shared" si="147"/>
        <v>#DIV/0!</v>
      </c>
      <c r="U869" s="5" t="e">
        <f t="shared" si="147"/>
        <v>#DIV/0!</v>
      </c>
      <c r="V869" s="5" t="e">
        <f t="shared" si="147"/>
        <v>#DIV/0!</v>
      </c>
      <c r="W869" s="5" t="e">
        <f t="shared" si="147"/>
        <v>#DIV/0!</v>
      </c>
      <c r="X869" s="5" t="e">
        <f t="shared" si="147"/>
        <v>#DIV/0!</v>
      </c>
      <c r="Y869" s="5" t="e">
        <f t="shared" si="142"/>
        <v>#DIV/0!</v>
      </c>
      <c r="Z869" s="5" t="e">
        <f t="shared" si="143"/>
        <v>#DIV/0!</v>
      </c>
      <c r="AA869" s="5" t="e">
        <f t="shared" si="143"/>
        <v>#DIV/0!</v>
      </c>
      <c r="AM869" s="6"/>
      <c r="AN869" s="6"/>
    </row>
    <row r="870" spans="2:40" s="5" customFormat="1" ht="20.100000000000001" hidden="1" customHeight="1">
      <c r="B870" s="22" t="str">
        <f>+$B$11</f>
        <v xml:space="preserve"> Α' ΠΛΑΝΗΤΗΣ</v>
      </c>
      <c r="C870" s="15">
        <f>+$C$11</f>
        <v>0</v>
      </c>
      <c r="D870" s="13">
        <f>+D865+1</f>
        <v>125</v>
      </c>
      <c r="E870" s="15">
        <f>+(H870+I870)/2</f>
        <v>0</v>
      </c>
      <c r="F870" s="15">
        <f>+SQRT(E870*E870-G870*G870)</f>
        <v>0</v>
      </c>
      <c r="G870" s="15">
        <f>+(-H870+I870)/2</f>
        <v>0</v>
      </c>
      <c r="H870" s="15">
        <f>+$J$40</f>
        <v>0</v>
      </c>
      <c r="I870" s="15">
        <f>+$J$39</f>
        <v>0</v>
      </c>
      <c r="J870" s="15">
        <f>+$D$22</f>
        <v>0</v>
      </c>
      <c r="K870" s="15">
        <f>+ABS( C870-D870)</f>
        <v>125</v>
      </c>
      <c r="L870" s="15" t="e">
        <f>(+F870*F870/E870)/( 1- J870*COS(K871))</f>
        <v>#DIV/0!</v>
      </c>
      <c r="M870" s="14" t="e">
        <f t="shared" si="145"/>
        <v>#DIV/0!</v>
      </c>
      <c r="N870" s="49"/>
      <c r="O870" s="238">
        <f t="shared" si="146"/>
        <v>0</v>
      </c>
      <c r="P870" s="5" t="e">
        <f t="shared" si="148"/>
        <v>#DIV/0!</v>
      </c>
      <c r="Q870" s="5" t="e">
        <f t="shared" si="148"/>
        <v>#DIV/0!</v>
      </c>
      <c r="R870" s="5" t="e">
        <f t="shared" si="148"/>
        <v>#DIV/0!</v>
      </c>
      <c r="S870" s="5" t="e">
        <f t="shared" si="147"/>
        <v>#DIV/0!</v>
      </c>
      <c r="T870" s="5" t="e">
        <f t="shared" si="147"/>
        <v>#DIV/0!</v>
      </c>
      <c r="U870" s="5" t="e">
        <f t="shared" si="147"/>
        <v>#DIV/0!</v>
      </c>
      <c r="V870" s="5" t="e">
        <f t="shared" si="147"/>
        <v>#DIV/0!</v>
      </c>
      <c r="W870" s="5" t="e">
        <f t="shared" si="147"/>
        <v>#DIV/0!</v>
      </c>
      <c r="X870" s="5" t="e">
        <f t="shared" si="147"/>
        <v>#DIV/0!</v>
      </c>
      <c r="Y870" s="5" t="e">
        <f t="shared" si="142"/>
        <v>#DIV/0!</v>
      </c>
      <c r="Z870" s="5" t="e">
        <f t="shared" si="143"/>
        <v>#DIV/0!</v>
      </c>
      <c r="AA870" s="5" t="e">
        <f t="shared" si="143"/>
        <v>#DIV/0!</v>
      </c>
      <c r="AM870" s="6"/>
      <c r="AN870" s="6"/>
    </row>
    <row r="871" spans="2:40" s="5" customFormat="1" ht="20.100000000000001" hidden="1" customHeight="1">
      <c r="B871" s="23" t="s">
        <v>32</v>
      </c>
      <c r="C871" s="24">
        <f>3.14/180*C870</f>
        <v>0</v>
      </c>
      <c r="D871" s="24">
        <v>125</v>
      </c>
      <c r="E871" s="25"/>
      <c r="F871" s="25"/>
      <c r="G871" s="25"/>
      <c r="H871" s="25"/>
      <c r="I871" s="25"/>
      <c r="J871" s="25"/>
      <c r="K871" s="25">
        <f>(3.14/180)*K870</f>
        <v>2.1805555555555558</v>
      </c>
      <c r="L871" s="14"/>
      <c r="M871" s="14" t="e">
        <f t="shared" si="145"/>
        <v>#DIV/0!</v>
      </c>
      <c r="N871" s="49"/>
      <c r="O871" s="238" t="e">
        <f t="shared" si="146"/>
        <v>#DIV/0!</v>
      </c>
      <c r="P871" s="5" t="e">
        <f t="shared" si="148"/>
        <v>#DIV/0!</v>
      </c>
      <c r="Q871" s="5" t="e">
        <f t="shared" si="148"/>
        <v>#DIV/0!</v>
      </c>
      <c r="R871" s="5" t="e">
        <f t="shared" si="148"/>
        <v>#DIV/0!</v>
      </c>
      <c r="S871" s="5" t="e">
        <f t="shared" si="147"/>
        <v>#DIV/0!</v>
      </c>
      <c r="T871" s="5" t="e">
        <f t="shared" si="147"/>
        <v>#DIV/0!</v>
      </c>
      <c r="U871" s="5" t="e">
        <f t="shared" si="147"/>
        <v>#DIV/0!</v>
      </c>
      <c r="V871" s="5" t="e">
        <f t="shared" si="147"/>
        <v>#DIV/0!</v>
      </c>
      <c r="W871" s="5" t="e">
        <f t="shared" si="147"/>
        <v>#DIV/0!</v>
      </c>
      <c r="X871" s="5" t="e">
        <f t="shared" si="147"/>
        <v>#DIV/0!</v>
      </c>
      <c r="Y871" s="5" t="e">
        <f t="shared" si="142"/>
        <v>#DIV/0!</v>
      </c>
      <c r="Z871" s="5" t="e">
        <f t="shared" si="143"/>
        <v>#DIV/0!</v>
      </c>
      <c r="AA871" s="5" t="e">
        <f t="shared" si="143"/>
        <v>#DIV/0!</v>
      </c>
      <c r="AM871" s="6"/>
      <c r="AN871" s="6"/>
    </row>
    <row r="872" spans="2:40" s="5" customFormat="1" ht="20.100000000000001" hidden="1" customHeight="1">
      <c r="B872" s="22" t="str">
        <f>+$B$13</f>
        <v xml:space="preserve"> Β' ΠΛΑΝΗΤΗΣ</v>
      </c>
      <c r="C872" s="15">
        <f>+$C$13</f>
        <v>0</v>
      </c>
      <c r="D872" s="13">
        <f>+D867+1</f>
        <v>125</v>
      </c>
      <c r="E872" s="15">
        <f>+(H872+I872)/2</f>
        <v>0</v>
      </c>
      <c r="F872" s="15">
        <f>+SQRT(E872*E872-G872*G872)</f>
        <v>0</v>
      </c>
      <c r="G872" s="15">
        <f>+(-H872+I872)/2</f>
        <v>0</v>
      </c>
      <c r="H872" s="15">
        <f>+$J$42</f>
        <v>0</v>
      </c>
      <c r="I872" s="15">
        <f>+$J$41</f>
        <v>0</v>
      </c>
      <c r="J872" s="15">
        <f>+$D$24</f>
        <v>0</v>
      </c>
      <c r="K872" s="15">
        <f>+ABS( C872-D872)</f>
        <v>125</v>
      </c>
      <c r="L872" s="15" t="e">
        <f>+F872*F872/E872/( 1- J872*COS(K873))</f>
        <v>#DIV/0!</v>
      </c>
      <c r="M872" s="14" t="e">
        <f t="shared" si="145"/>
        <v>#DIV/0!</v>
      </c>
      <c r="N872" s="49"/>
      <c r="O872" s="238">
        <f t="shared" si="146"/>
        <v>0</v>
      </c>
      <c r="P872" s="5" t="e">
        <f t="shared" si="148"/>
        <v>#DIV/0!</v>
      </c>
      <c r="Q872" s="5" t="e">
        <f t="shared" si="148"/>
        <v>#DIV/0!</v>
      </c>
      <c r="R872" s="5" t="e">
        <f t="shared" si="148"/>
        <v>#DIV/0!</v>
      </c>
      <c r="S872" s="5" t="e">
        <f t="shared" si="147"/>
        <v>#DIV/0!</v>
      </c>
      <c r="T872" s="5" t="e">
        <f t="shared" si="147"/>
        <v>#DIV/0!</v>
      </c>
      <c r="U872" s="5" t="e">
        <f t="shared" si="147"/>
        <v>#DIV/0!</v>
      </c>
      <c r="V872" s="5" t="e">
        <f t="shared" si="147"/>
        <v>#DIV/0!</v>
      </c>
      <c r="W872" s="5" t="e">
        <f t="shared" si="147"/>
        <v>#DIV/0!</v>
      </c>
      <c r="X872" s="5" t="e">
        <f t="shared" si="147"/>
        <v>#DIV/0!</v>
      </c>
      <c r="Y872" s="5" t="e">
        <f t="shared" si="142"/>
        <v>#DIV/0!</v>
      </c>
      <c r="Z872" s="5" t="e">
        <f t="shared" si="143"/>
        <v>#DIV/0!</v>
      </c>
      <c r="AA872" s="5" t="e">
        <f t="shared" si="143"/>
        <v>#DIV/0!</v>
      </c>
      <c r="AM872" s="6"/>
      <c r="AN872" s="6"/>
    </row>
    <row r="873" spans="2:40" s="5" customFormat="1" ht="20.100000000000001" hidden="1" customHeight="1">
      <c r="B873" s="26"/>
      <c r="C873" s="27">
        <f>3.14/180*C872</f>
        <v>0</v>
      </c>
      <c r="D873" s="27">
        <f>3.14/180*D872</f>
        <v>2.1805555555555558</v>
      </c>
      <c r="E873" s="28"/>
      <c r="F873" s="28"/>
      <c r="G873" s="28"/>
      <c r="H873" s="28"/>
      <c r="I873" s="28"/>
      <c r="J873" s="28"/>
      <c r="K873" s="28">
        <f>(3.14/180)*K872</f>
        <v>2.1805555555555558</v>
      </c>
      <c r="L873" s="14"/>
      <c r="M873" s="14" t="e">
        <f t="shared" si="145"/>
        <v>#DIV/0!</v>
      </c>
      <c r="N873" s="49"/>
      <c r="O873" s="238"/>
      <c r="P873" s="5" t="e">
        <f t="shared" si="148"/>
        <v>#DIV/0!</v>
      </c>
      <c r="Q873" s="5" t="e">
        <f t="shared" si="148"/>
        <v>#DIV/0!</v>
      </c>
      <c r="R873" s="5" t="e">
        <f t="shared" si="148"/>
        <v>#DIV/0!</v>
      </c>
      <c r="S873" s="5" t="e">
        <f t="shared" si="147"/>
        <v>#DIV/0!</v>
      </c>
      <c r="T873" s="5" t="e">
        <f t="shared" si="147"/>
        <v>#DIV/0!</v>
      </c>
      <c r="U873" s="5" t="e">
        <f t="shared" si="147"/>
        <v>#DIV/0!</v>
      </c>
      <c r="V873" s="5" t="e">
        <f t="shared" si="147"/>
        <v>#DIV/0!</v>
      </c>
      <c r="W873" s="5" t="e">
        <f t="shared" si="147"/>
        <v>#DIV/0!</v>
      </c>
      <c r="X873" s="5" t="e">
        <f t="shared" si="147"/>
        <v>#DIV/0!</v>
      </c>
      <c r="Y873" s="5" t="e">
        <f t="shared" si="142"/>
        <v>#DIV/0!</v>
      </c>
      <c r="Z873" s="5" t="e">
        <f t="shared" si="143"/>
        <v>#DIV/0!</v>
      </c>
      <c r="AA873" s="5" t="e">
        <f t="shared" si="143"/>
        <v>#DIV/0!</v>
      </c>
      <c r="AM873" s="6"/>
      <c r="AN873" s="6"/>
    </row>
    <row r="874" spans="2:40" s="5" customFormat="1" ht="20.100000000000001" hidden="1" customHeight="1">
      <c r="B874" s="15"/>
      <c r="C874" s="13"/>
      <c r="D874" s="13"/>
      <c r="E874" s="13"/>
      <c r="F874" s="13"/>
      <c r="G874" s="13"/>
      <c r="H874" s="13"/>
      <c r="I874" s="13"/>
      <c r="J874" s="13"/>
      <c r="K874" s="15"/>
      <c r="L874" s="14"/>
      <c r="M874" s="14" t="e">
        <f t="shared" si="145"/>
        <v>#DIV/0!</v>
      </c>
      <c r="N874" s="49"/>
      <c r="O874" s="238"/>
      <c r="P874" s="5" t="e">
        <f t="shared" si="148"/>
        <v>#DIV/0!</v>
      </c>
      <c r="Q874" s="5" t="e">
        <f t="shared" si="148"/>
        <v>#DIV/0!</v>
      </c>
      <c r="R874" s="5" t="e">
        <f t="shared" si="148"/>
        <v>#DIV/0!</v>
      </c>
      <c r="S874" s="5" t="e">
        <f t="shared" si="147"/>
        <v>#DIV/0!</v>
      </c>
      <c r="T874" s="5" t="e">
        <f t="shared" si="147"/>
        <v>#DIV/0!</v>
      </c>
      <c r="U874" s="5" t="e">
        <f t="shared" si="147"/>
        <v>#DIV/0!</v>
      </c>
      <c r="V874" s="5" t="e">
        <f t="shared" si="147"/>
        <v>#DIV/0!</v>
      </c>
      <c r="W874" s="5" t="e">
        <f t="shared" si="147"/>
        <v>#DIV/0!</v>
      </c>
      <c r="X874" s="5" t="e">
        <f t="shared" si="147"/>
        <v>#DIV/0!</v>
      </c>
      <c r="Y874" s="5" t="e">
        <f t="shared" si="142"/>
        <v>#DIV/0!</v>
      </c>
      <c r="Z874" s="5" t="e">
        <f t="shared" si="143"/>
        <v>#DIV/0!</v>
      </c>
      <c r="AA874" s="5" t="e">
        <f t="shared" si="143"/>
        <v>#DIV/0!</v>
      </c>
      <c r="AM874" s="6"/>
      <c r="AN874" s="6"/>
    </row>
    <row r="875" spans="2:40" s="5" customFormat="1" ht="20.100000000000001" hidden="1" customHeight="1">
      <c r="B875" s="22" t="str">
        <f>+$B$11</f>
        <v xml:space="preserve"> Α' ΠΛΑΝΗΤΗΣ</v>
      </c>
      <c r="C875" s="15">
        <f>+$C$11</f>
        <v>0</v>
      </c>
      <c r="D875" s="13">
        <f>+D870+1</f>
        <v>126</v>
      </c>
      <c r="E875" s="15">
        <f>+(H875+I875)/2</f>
        <v>0</v>
      </c>
      <c r="F875" s="15">
        <f>+SQRT(E875*E875-G875*G875)</f>
        <v>0</v>
      </c>
      <c r="G875" s="15">
        <f>+(-H875+I875)/2</f>
        <v>0</v>
      </c>
      <c r="H875" s="15">
        <f>+$J$40</f>
        <v>0</v>
      </c>
      <c r="I875" s="15">
        <f>+$J$39</f>
        <v>0</v>
      </c>
      <c r="J875" s="15">
        <f>+$D$22</f>
        <v>0</v>
      </c>
      <c r="K875" s="15">
        <f>+ABS( C875-D875)</f>
        <v>126</v>
      </c>
      <c r="L875" s="15" t="e">
        <f>(+F875*F875/E875)/( 1- J875*COS(K876))</f>
        <v>#DIV/0!</v>
      </c>
      <c r="M875" s="14" t="e">
        <f t="shared" si="145"/>
        <v>#DIV/0!</v>
      </c>
      <c r="N875" s="49"/>
      <c r="O875" s="238">
        <f t="shared" si="146"/>
        <v>0</v>
      </c>
      <c r="P875" s="5" t="e">
        <f t="shared" si="148"/>
        <v>#DIV/0!</v>
      </c>
      <c r="Q875" s="5" t="e">
        <f t="shared" si="148"/>
        <v>#DIV/0!</v>
      </c>
      <c r="R875" s="5" t="e">
        <f t="shared" si="148"/>
        <v>#DIV/0!</v>
      </c>
      <c r="S875" s="5" t="e">
        <f t="shared" si="147"/>
        <v>#DIV/0!</v>
      </c>
      <c r="T875" s="5" t="e">
        <f t="shared" si="147"/>
        <v>#DIV/0!</v>
      </c>
      <c r="U875" s="5" t="e">
        <f t="shared" si="147"/>
        <v>#DIV/0!</v>
      </c>
      <c r="V875" s="5" t="e">
        <f t="shared" si="147"/>
        <v>#DIV/0!</v>
      </c>
      <c r="W875" s="5" t="e">
        <f t="shared" si="147"/>
        <v>#DIV/0!</v>
      </c>
      <c r="X875" s="5" t="e">
        <f t="shared" si="147"/>
        <v>#DIV/0!</v>
      </c>
      <c r="Y875" s="5" t="e">
        <f t="shared" si="142"/>
        <v>#DIV/0!</v>
      </c>
      <c r="Z875" s="5" t="e">
        <f t="shared" si="143"/>
        <v>#DIV/0!</v>
      </c>
      <c r="AA875" s="5" t="e">
        <f t="shared" si="143"/>
        <v>#DIV/0!</v>
      </c>
      <c r="AM875" s="6"/>
      <c r="AN875" s="6"/>
    </row>
    <row r="876" spans="2:40" s="5" customFormat="1" ht="20.100000000000001" hidden="1" customHeight="1">
      <c r="B876" s="23" t="s">
        <v>32</v>
      </c>
      <c r="C876" s="24">
        <f>3.14/180*C875</f>
        <v>0</v>
      </c>
      <c r="D876" s="24">
        <v>126</v>
      </c>
      <c r="E876" s="25"/>
      <c r="F876" s="25"/>
      <c r="G876" s="25"/>
      <c r="H876" s="25"/>
      <c r="I876" s="25"/>
      <c r="J876" s="25"/>
      <c r="K876" s="25">
        <f>(3.14/180)*K875</f>
        <v>2.1980000000000004</v>
      </c>
      <c r="L876" s="14"/>
      <c r="M876" s="14" t="e">
        <f t="shared" si="145"/>
        <v>#DIV/0!</v>
      </c>
      <c r="N876" s="49"/>
      <c r="O876" s="238" t="e">
        <f t="shared" si="146"/>
        <v>#DIV/0!</v>
      </c>
      <c r="P876" s="5" t="e">
        <f t="shared" si="148"/>
        <v>#DIV/0!</v>
      </c>
      <c r="Q876" s="5" t="e">
        <f t="shared" si="148"/>
        <v>#DIV/0!</v>
      </c>
      <c r="R876" s="5" t="e">
        <f t="shared" si="148"/>
        <v>#DIV/0!</v>
      </c>
      <c r="S876" s="5" t="e">
        <f t="shared" si="147"/>
        <v>#DIV/0!</v>
      </c>
      <c r="T876" s="5" t="e">
        <f t="shared" si="147"/>
        <v>#DIV/0!</v>
      </c>
      <c r="U876" s="5" t="e">
        <f t="shared" si="147"/>
        <v>#DIV/0!</v>
      </c>
      <c r="V876" s="5" t="e">
        <f t="shared" si="147"/>
        <v>#DIV/0!</v>
      </c>
      <c r="W876" s="5" t="e">
        <f t="shared" si="147"/>
        <v>#DIV/0!</v>
      </c>
      <c r="X876" s="5" t="e">
        <f t="shared" si="147"/>
        <v>#DIV/0!</v>
      </c>
      <c r="Y876" s="5" t="e">
        <f t="shared" si="142"/>
        <v>#DIV/0!</v>
      </c>
      <c r="Z876" s="5" t="e">
        <f t="shared" si="143"/>
        <v>#DIV/0!</v>
      </c>
      <c r="AA876" s="5" t="e">
        <f t="shared" si="143"/>
        <v>#DIV/0!</v>
      </c>
      <c r="AM876" s="6"/>
      <c r="AN876" s="6"/>
    </row>
    <row r="877" spans="2:40" s="5" customFormat="1" ht="20.100000000000001" hidden="1" customHeight="1">
      <c r="B877" s="22" t="str">
        <f>+$B$13</f>
        <v xml:space="preserve"> Β' ΠΛΑΝΗΤΗΣ</v>
      </c>
      <c r="C877" s="15">
        <f>+$C$13</f>
        <v>0</v>
      </c>
      <c r="D877" s="13">
        <f>+D872+1</f>
        <v>126</v>
      </c>
      <c r="E877" s="15">
        <f>+(H877+I877)/2</f>
        <v>0</v>
      </c>
      <c r="F877" s="15">
        <f>+SQRT(E877*E877-G877*G877)</f>
        <v>0</v>
      </c>
      <c r="G877" s="15">
        <f>+(-H877+I877)/2</f>
        <v>0</v>
      </c>
      <c r="H877" s="15">
        <f>+$J$42</f>
        <v>0</v>
      </c>
      <c r="I877" s="15">
        <f>+$J$41</f>
        <v>0</v>
      </c>
      <c r="J877" s="15">
        <f>+$D$24</f>
        <v>0</v>
      </c>
      <c r="K877" s="15">
        <f>+ABS( C877-D877)</f>
        <v>126</v>
      </c>
      <c r="L877" s="15" t="e">
        <f>+F877*F877/E877/( 1- J877*COS(K878))</f>
        <v>#DIV/0!</v>
      </c>
      <c r="M877" s="14" t="e">
        <f t="shared" si="145"/>
        <v>#DIV/0!</v>
      </c>
      <c r="N877" s="49"/>
      <c r="O877" s="238">
        <f t="shared" si="146"/>
        <v>0</v>
      </c>
      <c r="P877" s="5" t="e">
        <f t="shared" si="148"/>
        <v>#DIV/0!</v>
      </c>
      <c r="Q877" s="5" t="e">
        <f t="shared" si="148"/>
        <v>#DIV/0!</v>
      </c>
      <c r="R877" s="5" t="e">
        <f t="shared" si="148"/>
        <v>#DIV/0!</v>
      </c>
      <c r="S877" s="5" t="e">
        <f t="shared" si="147"/>
        <v>#DIV/0!</v>
      </c>
      <c r="T877" s="5" t="e">
        <f t="shared" si="147"/>
        <v>#DIV/0!</v>
      </c>
      <c r="U877" s="5" t="e">
        <f t="shared" si="147"/>
        <v>#DIV/0!</v>
      </c>
      <c r="V877" s="5" t="e">
        <f t="shared" si="147"/>
        <v>#DIV/0!</v>
      </c>
      <c r="W877" s="5" t="e">
        <f t="shared" si="147"/>
        <v>#DIV/0!</v>
      </c>
      <c r="X877" s="5" t="e">
        <f t="shared" si="147"/>
        <v>#DIV/0!</v>
      </c>
      <c r="Y877" s="5" t="e">
        <f t="shared" ref="Y877:Y940" si="149">IF(AND(K877=MIN($B877:$M877),K877=MIN($O$176:$O$234)),AK876,0)</f>
        <v>#DIV/0!</v>
      </c>
      <c r="Z877" s="5" t="e">
        <f t="shared" ref="Z877:AA940" si="150">IF(AND(L877=MIN($B877:$M877),L877=MIN($O$176:$O$234)),AL876,0)</f>
        <v>#DIV/0!</v>
      </c>
      <c r="AA877" s="5" t="e">
        <f t="shared" si="150"/>
        <v>#DIV/0!</v>
      </c>
      <c r="AM877" s="6"/>
      <c r="AN877" s="6"/>
    </row>
    <row r="878" spans="2:40" s="5" customFormat="1" ht="20.100000000000001" hidden="1" customHeight="1">
      <c r="B878" s="26"/>
      <c r="C878" s="27">
        <f>3.14/180*C877</f>
        <v>0</v>
      </c>
      <c r="D878" s="27">
        <f>3.14/180*D877</f>
        <v>2.1980000000000004</v>
      </c>
      <c r="E878" s="28"/>
      <c r="F878" s="28"/>
      <c r="G878" s="28"/>
      <c r="H878" s="28"/>
      <c r="I878" s="28"/>
      <c r="J878" s="28"/>
      <c r="K878" s="28">
        <f>(3.14/180)*K877</f>
        <v>2.1980000000000004</v>
      </c>
      <c r="L878" s="14"/>
      <c r="M878" s="14" t="e">
        <f t="shared" si="145"/>
        <v>#DIV/0!</v>
      </c>
      <c r="N878" s="49"/>
      <c r="O878" s="238"/>
      <c r="P878" s="5" t="e">
        <f t="shared" si="148"/>
        <v>#DIV/0!</v>
      </c>
      <c r="Q878" s="5" t="e">
        <f t="shared" si="148"/>
        <v>#DIV/0!</v>
      </c>
      <c r="R878" s="5" t="e">
        <f t="shared" si="148"/>
        <v>#DIV/0!</v>
      </c>
      <c r="S878" s="5" t="e">
        <f t="shared" si="147"/>
        <v>#DIV/0!</v>
      </c>
      <c r="T878" s="5" t="e">
        <f t="shared" si="147"/>
        <v>#DIV/0!</v>
      </c>
      <c r="U878" s="5" t="e">
        <f t="shared" si="147"/>
        <v>#DIV/0!</v>
      </c>
      <c r="V878" s="5" t="e">
        <f t="shared" si="147"/>
        <v>#DIV/0!</v>
      </c>
      <c r="W878" s="5" t="e">
        <f t="shared" si="147"/>
        <v>#DIV/0!</v>
      </c>
      <c r="X878" s="5" t="e">
        <f t="shared" si="147"/>
        <v>#DIV/0!</v>
      </c>
      <c r="Y878" s="5" t="e">
        <f t="shared" si="149"/>
        <v>#DIV/0!</v>
      </c>
      <c r="Z878" s="5" t="e">
        <f t="shared" si="150"/>
        <v>#DIV/0!</v>
      </c>
      <c r="AA878" s="5" t="e">
        <f t="shared" si="150"/>
        <v>#DIV/0!</v>
      </c>
      <c r="AM878" s="6"/>
      <c r="AN878" s="6"/>
    </row>
    <row r="879" spans="2:40" s="5" customFormat="1" ht="20.100000000000001" hidden="1" customHeight="1">
      <c r="B879" s="15"/>
      <c r="C879" s="13"/>
      <c r="D879" s="13"/>
      <c r="E879" s="13"/>
      <c r="F879" s="13"/>
      <c r="G879" s="13"/>
      <c r="H879" s="13"/>
      <c r="I879" s="13"/>
      <c r="J879" s="13"/>
      <c r="K879" s="15"/>
      <c r="L879" s="14"/>
      <c r="M879" s="14" t="e">
        <f t="shared" si="145"/>
        <v>#DIV/0!</v>
      </c>
      <c r="N879" s="49"/>
      <c r="O879" s="238"/>
      <c r="P879" s="5" t="e">
        <f t="shared" si="148"/>
        <v>#DIV/0!</v>
      </c>
      <c r="Q879" s="5" t="e">
        <f t="shared" si="148"/>
        <v>#DIV/0!</v>
      </c>
      <c r="R879" s="5" t="e">
        <f t="shared" si="148"/>
        <v>#DIV/0!</v>
      </c>
      <c r="S879" s="5" t="e">
        <f t="shared" si="147"/>
        <v>#DIV/0!</v>
      </c>
      <c r="T879" s="5" t="e">
        <f t="shared" si="147"/>
        <v>#DIV/0!</v>
      </c>
      <c r="U879" s="5" t="e">
        <f t="shared" si="147"/>
        <v>#DIV/0!</v>
      </c>
      <c r="V879" s="5" t="e">
        <f t="shared" si="147"/>
        <v>#DIV/0!</v>
      </c>
      <c r="W879" s="5" t="e">
        <f t="shared" si="147"/>
        <v>#DIV/0!</v>
      </c>
      <c r="X879" s="5" t="e">
        <f t="shared" si="147"/>
        <v>#DIV/0!</v>
      </c>
      <c r="Y879" s="5" t="e">
        <f t="shared" si="149"/>
        <v>#DIV/0!</v>
      </c>
      <c r="Z879" s="5" t="e">
        <f t="shared" si="150"/>
        <v>#DIV/0!</v>
      </c>
      <c r="AA879" s="5" t="e">
        <f t="shared" si="150"/>
        <v>#DIV/0!</v>
      </c>
      <c r="AM879" s="6"/>
      <c r="AN879" s="6"/>
    </row>
    <row r="880" spans="2:40" s="5" customFormat="1" ht="20.100000000000001" hidden="1" customHeight="1">
      <c r="B880" s="22" t="str">
        <f>+$B$11</f>
        <v xml:space="preserve"> Α' ΠΛΑΝΗΤΗΣ</v>
      </c>
      <c r="C880" s="15">
        <f>+$C$11</f>
        <v>0</v>
      </c>
      <c r="D880" s="13">
        <f>+D875+1</f>
        <v>127</v>
      </c>
      <c r="E880" s="15">
        <f>+(H880+I880)/2</f>
        <v>0</v>
      </c>
      <c r="F880" s="15">
        <f>+SQRT(E880*E880-G880*G880)</f>
        <v>0</v>
      </c>
      <c r="G880" s="15">
        <f>+(-H880+I880)/2</f>
        <v>0</v>
      </c>
      <c r="H880" s="15">
        <f>+$J$40</f>
        <v>0</v>
      </c>
      <c r="I880" s="15">
        <f>+$J$39</f>
        <v>0</v>
      </c>
      <c r="J880" s="15">
        <f>+$D$22</f>
        <v>0</v>
      </c>
      <c r="K880" s="15">
        <f>+ABS( C880-D880)</f>
        <v>127</v>
      </c>
      <c r="L880" s="15" t="e">
        <f>(+F880*F880/E880)/( 1- J880*COS(K881))</f>
        <v>#DIV/0!</v>
      </c>
      <c r="M880" s="14" t="e">
        <f t="shared" si="145"/>
        <v>#DIV/0!</v>
      </c>
      <c r="N880" s="49"/>
      <c r="O880" s="238"/>
      <c r="P880" s="5" t="e">
        <f t="shared" si="148"/>
        <v>#DIV/0!</v>
      </c>
      <c r="Q880" s="5" t="e">
        <f t="shared" si="148"/>
        <v>#DIV/0!</v>
      </c>
      <c r="R880" s="5" t="e">
        <f t="shared" si="148"/>
        <v>#DIV/0!</v>
      </c>
      <c r="S880" s="5" t="e">
        <f t="shared" si="147"/>
        <v>#DIV/0!</v>
      </c>
      <c r="T880" s="5" t="e">
        <f t="shared" si="147"/>
        <v>#DIV/0!</v>
      </c>
      <c r="U880" s="5" t="e">
        <f t="shared" si="147"/>
        <v>#DIV/0!</v>
      </c>
      <c r="V880" s="5" t="e">
        <f t="shared" si="147"/>
        <v>#DIV/0!</v>
      </c>
      <c r="W880" s="5" t="e">
        <f t="shared" si="147"/>
        <v>#DIV/0!</v>
      </c>
      <c r="X880" s="5" t="e">
        <f t="shared" si="147"/>
        <v>#DIV/0!</v>
      </c>
      <c r="Y880" s="5" t="e">
        <f t="shared" si="149"/>
        <v>#DIV/0!</v>
      </c>
      <c r="Z880" s="5" t="e">
        <f t="shared" si="150"/>
        <v>#DIV/0!</v>
      </c>
      <c r="AA880" s="5" t="e">
        <f t="shared" si="150"/>
        <v>#DIV/0!</v>
      </c>
      <c r="AM880" s="6"/>
      <c r="AN880" s="6"/>
    </row>
    <row r="881" spans="2:40" s="5" customFormat="1" ht="20.100000000000001" hidden="1" customHeight="1">
      <c r="B881" s="23" t="s">
        <v>32</v>
      </c>
      <c r="C881" s="24">
        <f>3.14/180*C880</f>
        <v>0</v>
      </c>
      <c r="D881" s="24">
        <v>127</v>
      </c>
      <c r="E881" s="25"/>
      <c r="F881" s="25"/>
      <c r="G881" s="25"/>
      <c r="H881" s="25"/>
      <c r="I881" s="25"/>
      <c r="J881" s="25"/>
      <c r="K881" s="25">
        <f>(3.14/180)*K880</f>
        <v>2.2154444444444445</v>
      </c>
      <c r="L881" s="14"/>
      <c r="M881" s="14" t="e">
        <f t="shared" si="145"/>
        <v>#DIV/0!</v>
      </c>
      <c r="N881" s="49"/>
      <c r="O881" s="238" t="e">
        <f t="shared" si="146"/>
        <v>#DIV/0!</v>
      </c>
      <c r="P881" s="5" t="e">
        <f t="shared" si="148"/>
        <v>#DIV/0!</v>
      </c>
      <c r="Q881" s="5" t="e">
        <f t="shared" si="148"/>
        <v>#DIV/0!</v>
      </c>
      <c r="R881" s="5" t="e">
        <f t="shared" si="148"/>
        <v>#DIV/0!</v>
      </c>
      <c r="S881" s="5" t="e">
        <f t="shared" si="147"/>
        <v>#DIV/0!</v>
      </c>
      <c r="T881" s="5" t="e">
        <f t="shared" si="147"/>
        <v>#DIV/0!</v>
      </c>
      <c r="U881" s="5" t="e">
        <f t="shared" si="147"/>
        <v>#DIV/0!</v>
      </c>
      <c r="V881" s="5" t="e">
        <f t="shared" si="147"/>
        <v>#DIV/0!</v>
      </c>
      <c r="W881" s="5" t="e">
        <f t="shared" si="147"/>
        <v>#DIV/0!</v>
      </c>
      <c r="X881" s="5" t="e">
        <f t="shared" si="147"/>
        <v>#DIV/0!</v>
      </c>
      <c r="Y881" s="5" t="e">
        <f t="shared" si="149"/>
        <v>#DIV/0!</v>
      </c>
      <c r="Z881" s="5" t="e">
        <f t="shared" si="150"/>
        <v>#DIV/0!</v>
      </c>
      <c r="AA881" s="5" t="e">
        <f t="shared" si="150"/>
        <v>#DIV/0!</v>
      </c>
      <c r="AM881" s="6"/>
      <c r="AN881" s="6"/>
    </row>
    <row r="882" spans="2:40" s="5" customFormat="1" ht="20.100000000000001" hidden="1" customHeight="1">
      <c r="B882" s="22" t="str">
        <f>+$B$13</f>
        <v xml:space="preserve"> Β' ΠΛΑΝΗΤΗΣ</v>
      </c>
      <c r="C882" s="15">
        <f>+$C$13</f>
        <v>0</v>
      </c>
      <c r="D882" s="13">
        <f>+D877+1</f>
        <v>127</v>
      </c>
      <c r="E882" s="15">
        <f>+(H882+I882)/2</f>
        <v>0</v>
      </c>
      <c r="F882" s="15">
        <f>+SQRT(E882*E882-G882*G882)</f>
        <v>0</v>
      </c>
      <c r="G882" s="15">
        <f>+(-H882+I882)/2</f>
        <v>0</v>
      </c>
      <c r="H882" s="15">
        <f>+$J$42</f>
        <v>0</v>
      </c>
      <c r="I882" s="15">
        <f>+$J$41</f>
        <v>0</v>
      </c>
      <c r="J882" s="15">
        <f>+$D$24</f>
        <v>0</v>
      </c>
      <c r="K882" s="15">
        <f>+ABS( C882-D882)</f>
        <v>127</v>
      </c>
      <c r="L882" s="15" t="e">
        <f>+F882*F882/E882/( 1- J882*COS(K883))</f>
        <v>#DIV/0!</v>
      </c>
      <c r="M882" s="14" t="e">
        <f t="shared" si="145"/>
        <v>#DIV/0!</v>
      </c>
      <c r="N882" s="49"/>
      <c r="O882" s="238">
        <f t="shared" si="146"/>
        <v>0</v>
      </c>
      <c r="P882" s="5" t="e">
        <f t="shared" si="148"/>
        <v>#DIV/0!</v>
      </c>
      <c r="Q882" s="5" t="e">
        <f t="shared" si="148"/>
        <v>#DIV/0!</v>
      </c>
      <c r="R882" s="5" t="e">
        <f t="shared" si="148"/>
        <v>#DIV/0!</v>
      </c>
      <c r="S882" s="5" t="e">
        <f t="shared" si="147"/>
        <v>#DIV/0!</v>
      </c>
      <c r="T882" s="5" t="e">
        <f t="shared" si="147"/>
        <v>#DIV/0!</v>
      </c>
      <c r="U882" s="5" t="e">
        <f t="shared" si="147"/>
        <v>#DIV/0!</v>
      </c>
      <c r="V882" s="5" t="e">
        <f t="shared" si="147"/>
        <v>#DIV/0!</v>
      </c>
      <c r="W882" s="5" t="e">
        <f t="shared" si="147"/>
        <v>#DIV/0!</v>
      </c>
      <c r="X882" s="5" t="e">
        <f t="shared" si="147"/>
        <v>#DIV/0!</v>
      </c>
      <c r="Y882" s="5" t="e">
        <f t="shared" si="149"/>
        <v>#DIV/0!</v>
      </c>
      <c r="Z882" s="5" t="e">
        <f t="shared" si="150"/>
        <v>#DIV/0!</v>
      </c>
      <c r="AA882" s="5" t="e">
        <f t="shared" si="150"/>
        <v>#DIV/0!</v>
      </c>
      <c r="AM882" s="6"/>
      <c r="AN882" s="6"/>
    </row>
    <row r="883" spans="2:40" s="5" customFormat="1" ht="20.100000000000001" hidden="1" customHeight="1">
      <c r="B883" s="26"/>
      <c r="C883" s="27">
        <f>3.14/180*C882</f>
        <v>0</v>
      </c>
      <c r="D883" s="27">
        <f>3.14/180*D882</f>
        <v>2.2154444444444445</v>
      </c>
      <c r="E883" s="28"/>
      <c r="F883" s="28"/>
      <c r="G883" s="28"/>
      <c r="H883" s="28"/>
      <c r="I883" s="28"/>
      <c r="J883" s="28"/>
      <c r="K883" s="28">
        <f>(3.14/180)*K882</f>
        <v>2.2154444444444445</v>
      </c>
      <c r="L883" s="14"/>
      <c r="M883" s="14" t="e">
        <f t="shared" si="145"/>
        <v>#DIV/0!</v>
      </c>
      <c r="N883" s="49"/>
      <c r="O883" s="238"/>
      <c r="P883" s="5" t="e">
        <f t="shared" si="148"/>
        <v>#DIV/0!</v>
      </c>
      <c r="Q883" s="5" t="e">
        <f t="shared" si="148"/>
        <v>#DIV/0!</v>
      </c>
      <c r="R883" s="5" t="e">
        <f t="shared" si="148"/>
        <v>#DIV/0!</v>
      </c>
      <c r="S883" s="5" t="e">
        <f t="shared" si="147"/>
        <v>#DIV/0!</v>
      </c>
      <c r="T883" s="5" t="e">
        <f t="shared" si="147"/>
        <v>#DIV/0!</v>
      </c>
      <c r="U883" s="5" t="e">
        <f t="shared" si="147"/>
        <v>#DIV/0!</v>
      </c>
      <c r="V883" s="5" t="e">
        <f t="shared" si="147"/>
        <v>#DIV/0!</v>
      </c>
      <c r="W883" s="5" t="e">
        <f t="shared" si="147"/>
        <v>#DIV/0!</v>
      </c>
      <c r="X883" s="5" t="e">
        <f t="shared" si="147"/>
        <v>#DIV/0!</v>
      </c>
      <c r="Y883" s="5" t="e">
        <f t="shared" si="149"/>
        <v>#DIV/0!</v>
      </c>
      <c r="Z883" s="5" t="e">
        <f t="shared" si="150"/>
        <v>#DIV/0!</v>
      </c>
      <c r="AA883" s="5" t="e">
        <f t="shared" si="150"/>
        <v>#DIV/0!</v>
      </c>
      <c r="AM883" s="6"/>
      <c r="AN883" s="6"/>
    </row>
    <row r="884" spans="2:40" s="5" customFormat="1" ht="20.100000000000001" hidden="1" customHeight="1">
      <c r="B884" s="15"/>
      <c r="C884" s="13"/>
      <c r="D884" s="13"/>
      <c r="E884" s="13"/>
      <c r="F884" s="13"/>
      <c r="G884" s="13"/>
      <c r="H884" s="13"/>
      <c r="I884" s="13"/>
      <c r="J884" s="13"/>
      <c r="K884" s="15"/>
      <c r="L884" s="14"/>
      <c r="M884" s="14" t="e">
        <f t="shared" si="145"/>
        <v>#DIV/0!</v>
      </c>
      <c r="N884" s="49"/>
      <c r="O884" s="238"/>
      <c r="P884" s="5" t="e">
        <f t="shared" si="148"/>
        <v>#DIV/0!</v>
      </c>
      <c r="Q884" s="5" t="e">
        <f t="shared" si="148"/>
        <v>#DIV/0!</v>
      </c>
      <c r="R884" s="5" t="e">
        <f t="shared" si="148"/>
        <v>#DIV/0!</v>
      </c>
      <c r="S884" s="5" t="e">
        <f t="shared" si="147"/>
        <v>#DIV/0!</v>
      </c>
      <c r="T884" s="5" t="e">
        <f t="shared" si="147"/>
        <v>#DIV/0!</v>
      </c>
      <c r="U884" s="5" t="e">
        <f t="shared" si="147"/>
        <v>#DIV/0!</v>
      </c>
      <c r="V884" s="5" t="e">
        <f t="shared" ref="V884:X947" si="151">IF(AND(H884=MIN($B884:$M884),H884=MIN($O$176:$O$234)),AH883,0)</f>
        <v>#DIV/0!</v>
      </c>
      <c r="W884" s="5" t="e">
        <f t="shared" si="151"/>
        <v>#DIV/0!</v>
      </c>
      <c r="X884" s="5" t="e">
        <f t="shared" si="151"/>
        <v>#DIV/0!</v>
      </c>
      <c r="Y884" s="5" t="e">
        <f t="shared" si="149"/>
        <v>#DIV/0!</v>
      </c>
      <c r="Z884" s="5" t="e">
        <f t="shared" si="150"/>
        <v>#DIV/0!</v>
      </c>
      <c r="AA884" s="5" t="e">
        <f t="shared" si="150"/>
        <v>#DIV/0!</v>
      </c>
      <c r="AM884" s="6"/>
      <c r="AN884" s="6"/>
    </row>
    <row r="885" spans="2:40" s="5" customFormat="1" ht="20.100000000000001" hidden="1" customHeight="1">
      <c r="B885" s="22" t="str">
        <f>+$B$11</f>
        <v xml:space="preserve"> Α' ΠΛΑΝΗΤΗΣ</v>
      </c>
      <c r="C885" s="15">
        <f>+$C$11</f>
        <v>0</v>
      </c>
      <c r="D885" s="13">
        <f>+D880+1</f>
        <v>128</v>
      </c>
      <c r="E885" s="15">
        <f>+(H885+I885)/2</f>
        <v>0</v>
      </c>
      <c r="F885" s="15">
        <f>+SQRT(E885*E885-G885*G885)</f>
        <v>0</v>
      </c>
      <c r="G885" s="15">
        <f>+(-H885+I885)/2</f>
        <v>0</v>
      </c>
      <c r="H885" s="15">
        <f>+$J$40</f>
        <v>0</v>
      </c>
      <c r="I885" s="15">
        <f>+$J$39</f>
        <v>0</v>
      </c>
      <c r="J885" s="15">
        <f>+$D$22</f>
        <v>0</v>
      </c>
      <c r="K885" s="15">
        <f>+ABS( C885-D885)</f>
        <v>128</v>
      </c>
      <c r="L885" s="15" t="e">
        <f>(+F885*F885/E885)/( 1- J885*COS(K886))</f>
        <v>#DIV/0!</v>
      </c>
      <c r="M885" s="14" t="e">
        <f t="shared" si="145"/>
        <v>#DIV/0!</v>
      </c>
      <c r="N885" s="49"/>
      <c r="O885" s="238">
        <f t="shared" si="146"/>
        <v>0</v>
      </c>
      <c r="P885" s="5" t="e">
        <f t="shared" si="148"/>
        <v>#DIV/0!</v>
      </c>
      <c r="Q885" s="5" t="e">
        <f t="shared" si="148"/>
        <v>#DIV/0!</v>
      </c>
      <c r="R885" s="5" t="e">
        <f t="shared" si="148"/>
        <v>#DIV/0!</v>
      </c>
      <c r="S885" s="5" t="e">
        <f t="shared" si="148"/>
        <v>#DIV/0!</v>
      </c>
      <c r="T885" s="5" t="e">
        <f t="shared" si="148"/>
        <v>#DIV/0!</v>
      </c>
      <c r="U885" s="5" t="e">
        <f t="shared" si="148"/>
        <v>#DIV/0!</v>
      </c>
      <c r="V885" s="5" t="e">
        <f t="shared" si="151"/>
        <v>#DIV/0!</v>
      </c>
      <c r="W885" s="5" t="e">
        <f t="shared" si="151"/>
        <v>#DIV/0!</v>
      </c>
      <c r="X885" s="5" t="e">
        <f t="shared" si="151"/>
        <v>#DIV/0!</v>
      </c>
      <c r="Y885" s="5" t="e">
        <f t="shared" si="149"/>
        <v>#DIV/0!</v>
      </c>
      <c r="Z885" s="5" t="e">
        <f t="shared" si="150"/>
        <v>#DIV/0!</v>
      </c>
      <c r="AA885" s="5" t="e">
        <f t="shared" si="150"/>
        <v>#DIV/0!</v>
      </c>
      <c r="AM885" s="6"/>
      <c r="AN885" s="6"/>
    </row>
    <row r="886" spans="2:40" s="5" customFormat="1" ht="20.100000000000001" hidden="1" customHeight="1">
      <c r="B886" s="23" t="s">
        <v>32</v>
      </c>
      <c r="C886" s="24">
        <f>3.14/180*C885</f>
        <v>0</v>
      </c>
      <c r="D886" s="24">
        <v>128</v>
      </c>
      <c r="E886" s="25"/>
      <c r="F886" s="25"/>
      <c r="G886" s="25"/>
      <c r="H886" s="25"/>
      <c r="I886" s="25"/>
      <c r="J886" s="25"/>
      <c r="K886" s="25">
        <f>(3.14/180)*K885</f>
        <v>2.2328888888888891</v>
      </c>
      <c r="L886" s="14"/>
      <c r="M886" s="14" t="e">
        <f t="shared" si="145"/>
        <v>#DIV/0!</v>
      </c>
      <c r="N886" s="49"/>
      <c r="O886" s="238" t="e">
        <f t="shared" si="146"/>
        <v>#DIV/0!</v>
      </c>
      <c r="P886" s="5" t="e">
        <f t="shared" si="148"/>
        <v>#DIV/0!</v>
      </c>
      <c r="Q886" s="5" t="e">
        <f t="shared" si="148"/>
        <v>#DIV/0!</v>
      </c>
      <c r="R886" s="5" t="e">
        <f t="shared" si="148"/>
        <v>#DIV/0!</v>
      </c>
      <c r="S886" s="5" t="e">
        <f t="shared" si="148"/>
        <v>#DIV/0!</v>
      </c>
      <c r="T886" s="5" t="e">
        <f t="shared" si="148"/>
        <v>#DIV/0!</v>
      </c>
      <c r="U886" s="5" t="e">
        <f t="shared" si="148"/>
        <v>#DIV/0!</v>
      </c>
      <c r="V886" s="5" t="e">
        <f t="shared" si="151"/>
        <v>#DIV/0!</v>
      </c>
      <c r="W886" s="5" t="e">
        <f t="shared" si="151"/>
        <v>#DIV/0!</v>
      </c>
      <c r="X886" s="5" t="e">
        <f t="shared" si="151"/>
        <v>#DIV/0!</v>
      </c>
      <c r="Y886" s="5" t="e">
        <f t="shared" si="149"/>
        <v>#DIV/0!</v>
      </c>
      <c r="Z886" s="5" t="e">
        <f t="shared" si="150"/>
        <v>#DIV/0!</v>
      </c>
      <c r="AA886" s="5" t="e">
        <f t="shared" si="150"/>
        <v>#DIV/0!</v>
      </c>
      <c r="AM886" s="6"/>
      <c r="AN886" s="6"/>
    </row>
    <row r="887" spans="2:40" s="5" customFormat="1" ht="20.100000000000001" hidden="1" customHeight="1">
      <c r="B887" s="22" t="str">
        <f>+$B$13</f>
        <v xml:space="preserve"> Β' ΠΛΑΝΗΤΗΣ</v>
      </c>
      <c r="C887" s="15">
        <f>+$C$13</f>
        <v>0</v>
      </c>
      <c r="D887" s="13">
        <f>+D882+1</f>
        <v>128</v>
      </c>
      <c r="E887" s="15">
        <f>+(H887+I887)/2</f>
        <v>0</v>
      </c>
      <c r="F887" s="15">
        <f>+SQRT(E887*E887-G887*G887)</f>
        <v>0</v>
      </c>
      <c r="G887" s="15">
        <f>+(-H887+I887)/2</f>
        <v>0</v>
      </c>
      <c r="H887" s="15">
        <f>+$J$42</f>
        <v>0</v>
      </c>
      <c r="I887" s="15">
        <f>+$J$41</f>
        <v>0</v>
      </c>
      <c r="J887" s="15">
        <f>+$D$24</f>
        <v>0</v>
      </c>
      <c r="K887" s="15">
        <f>+ABS( C887-D887)</f>
        <v>128</v>
      </c>
      <c r="L887" s="15" t="e">
        <f>+F887*F887/E887/( 1- J887*COS(K888))</f>
        <v>#DIV/0!</v>
      </c>
      <c r="M887" s="14" t="e">
        <f t="shared" ref="M887:M950" si="152">IF(O887=$O$2051,$D886,0)</f>
        <v>#DIV/0!</v>
      </c>
      <c r="N887" s="49"/>
      <c r="O887" s="238">
        <f t="shared" ref="O887:O950" si="153">+ABS(L886-L888)</f>
        <v>0</v>
      </c>
      <c r="P887" s="5" t="e">
        <f t="shared" si="148"/>
        <v>#DIV/0!</v>
      </c>
      <c r="Q887" s="5" t="e">
        <f t="shared" si="148"/>
        <v>#DIV/0!</v>
      </c>
      <c r="R887" s="5" t="e">
        <f t="shared" si="148"/>
        <v>#DIV/0!</v>
      </c>
      <c r="S887" s="5" t="e">
        <f t="shared" si="148"/>
        <v>#DIV/0!</v>
      </c>
      <c r="T887" s="5" t="e">
        <f t="shared" si="148"/>
        <v>#DIV/0!</v>
      </c>
      <c r="U887" s="5" t="e">
        <f t="shared" si="148"/>
        <v>#DIV/0!</v>
      </c>
      <c r="V887" s="5" t="e">
        <f t="shared" si="151"/>
        <v>#DIV/0!</v>
      </c>
      <c r="W887" s="5" t="e">
        <f t="shared" si="151"/>
        <v>#DIV/0!</v>
      </c>
      <c r="X887" s="5" t="e">
        <f t="shared" si="151"/>
        <v>#DIV/0!</v>
      </c>
      <c r="Y887" s="5" t="e">
        <f t="shared" si="149"/>
        <v>#DIV/0!</v>
      </c>
      <c r="Z887" s="5" t="e">
        <f t="shared" si="150"/>
        <v>#DIV/0!</v>
      </c>
      <c r="AA887" s="5" t="e">
        <f t="shared" si="150"/>
        <v>#DIV/0!</v>
      </c>
      <c r="AM887" s="6"/>
      <c r="AN887" s="6"/>
    </row>
    <row r="888" spans="2:40" s="5" customFormat="1" ht="20.100000000000001" hidden="1" customHeight="1">
      <c r="B888" s="26"/>
      <c r="C888" s="27">
        <f>3.14/180*C887</f>
        <v>0</v>
      </c>
      <c r="D888" s="27">
        <f>3.14/180*D887</f>
        <v>2.2328888888888891</v>
      </c>
      <c r="E888" s="28"/>
      <c r="F888" s="28"/>
      <c r="G888" s="28"/>
      <c r="H888" s="28"/>
      <c r="I888" s="28"/>
      <c r="J888" s="28"/>
      <c r="K888" s="28">
        <f>(3.14/180)*K887</f>
        <v>2.2328888888888891</v>
      </c>
      <c r="L888" s="14"/>
      <c r="M888" s="14" t="e">
        <f t="shared" si="152"/>
        <v>#DIV/0!</v>
      </c>
      <c r="N888" s="49"/>
      <c r="O888" s="238"/>
      <c r="P888" s="5" t="e">
        <f t="shared" si="148"/>
        <v>#DIV/0!</v>
      </c>
      <c r="Q888" s="5" t="e">
        <f t="shared" si="148"/>
        <v>#DIV/0!</v>
      </c>
      <c r="R888" s="5" t="e">
        <f t="shared" si="148"/>
        <v>#DIV/0!</v>
      </c>
      <c r="S888" s="5" t="e">
        <f t="shared" si="148"/>
        <v>#DIV/0!</v>
      </c>
      <c r="T888" s="5" t="e">
        <f t="shared" si="148"/>
        <v>#DIV/0!</v>
      </c>
      <c r="U888" s="5" t="e">
        <f t="shared" si="148"/>
        <v>#DIV/0!</v>
      </c>
      <c r="V888" s="5" t="e">
        <f t="shared" si="151"/>
        <v>#DIV/0!</v>
      </c>
      <c r="W888" s="5" t="e">
        <f t="shared" si="151"/>
        <v>#DIV/0!</v>
      </c>
      <c r="X888" s="5" t="e">
        <f t="shared" si="151"/>
        <v>#DIV/0!</v>
      </c>
      <c r="Y888" s="5" t="e">
        <f t="shared" si="149"/>
        <v>#DIV/0!</v>
      </c>
      <c r="Z888" s="5" t="e">
        <f t="shared" si="150"/>
        <v>#DIV/0!</v>
      </c>
      <c r="AA888" s="5" t="e">
        <f t="shared" si="150"/>
        <v>#DIV/0!</v>
      </c>
      <c r="AM888" s="6"/>
      <c r="AN888" s="6"/>
    </row>
    <row r="889" spans="2:40" s="5" customFormat="1" ht="20.100000000000001" hidden="1" customHeight="1">
      <c r="B889" s="15"/>
      <c r="C889" s="13"/>
      <c r="D889" s="13"/>
      <c r="E889" s="13"/>
      <c r="F889" s="13"/>
      <c r="G889" s="13"/>
      <c r="H889" s="13"/>
      <c r="I889" s="13"/>
      <c r="J889" s="13"/>
      <c r="K889" s="15"/>
      <c r="L889" s="14"/>
      <c r="M889" s="14" t="e">
        <f t="shared" si="152"/>
        <v>#DIV/0!</v>
      </c>
      <c r="N889" s="49"/>
      <c r="O889" s="238"/>
      <c r="P889" s="5" t="e">
        <f t="shared" si="148"/>
        <v>#DIV/0!</v>
      </c>
      <c r="Q889" s="5" t="e">
        <f t="shared" si="148"/>
        <v>#DIV/0!</v>
      </c>
      <c r="R889" s="5" t="e">
        <f t="shared" si="148"/>
        <v>#DIV/0!</v>
      </c>
      <c r="S889" s="5" t="e">
        <f t="shared" si="148"/>
        <v>#DIV/0!</v>
      </c>
      <c r="T889" s="5" t="e">
        <f t="shared" si="148"/>
        <v>#DIV/0!</v>
      </c>
      <c r="U889" s="5" t="e">
        <f t="shared" si="148"/>
        <v>#DIV/0!</v>
      </c>
      <c r="V889" s="5" t="e">
        <f t="shared" si="151"/>
        <v>#DIV/0!</v>
      </c>
      <c r="W889" s="5" t="e">
        <f t="shared" si="151"/>
        <v>#DIV/0!</v>
      </c>
      <c r="X889" s="5" t="e">
        <f t="shared" si="151"/>
        <v>#DIV/0!</v>
      </c>
      <c r="Y889" s="5" t="e">
        <f t="shared" si="149"/>
        <v>#DIV/0!</v>
      </c>
      <c r="Z889" s="5" t="e">
        <f t="shared" si="150"/>
        <v>#DIV/0!</v>
      </c>
      <c r="AA889" s="5" t="e">
        <f t="shared" si="150"/>
        <v>#DIV/0!</v>
      </c>
      <c r="AM889" s="6"/>
      <c r="AN889" s="6"/>
    </row>
    <row r="890" spans="2:40" s="5" customFormat="1" ht="20.100000000000001" hidden="1" customHeight="1">
      <c r="B890" s="22" t="str">
        <f>+$B$11</f>
        <v xml:space="preserve"> Α' ΠΛΑΝΗΤΗΣ</v>
      </c>
      <c r="C890" s="15">
        <f>+$C$11</f>
        <v>0</v>
      </c>
      <c r="D890" s="13">
        <f>+D885+1</f>
        <v>129</v>
      </c>
      <c r="E890" s="15">
        <f>+(H890+I890)/2</f>
        <v>0</v>
      </c>
      <c r="F890" s="15">
        <f>+SQRT(E890*E890-G890*G890)</f>
        <v>0</v>
      </c>
      <c r="G890" s="15">
        <f>+(-H890+I890)/2</f>
        <v>0</v>
      </c>
      <c r="H890" s="15">
        <f>+$J$40</f>
        <v>0</v>
      </c>
      <c r="I890" s="15">
        <f>+$J$39</f>
        <v>0</v>
      </c>
      <c r="J890" s="15">
        <f>+$D$22</f>
        <v>0</v>
      </c>
      <c r="K890" s="15">
        <f>+ABS( C890-D890)</f>
        <v>129</v>
      </c>
      <c r="L890" s="15" t="e">
        <f>(+F890*F890/E890)/( 1- J890*COS(K891))</f>
        <v>#DIV/0!</v>
      </c>
      <c r="M890" s="14" t="e">
        <f t="shared" si="152"/>
        <v>#DIV/0!</v>
      </c>
      <c r="N890" s="49"/>
      <c r="O890" s="238">
        <f t="shared" si="153"/>
        <v>0</v>
      </c>
      <c r="P890" s="5" t="e">
        <f t="shared" si="148"/>
        <v>#DIV/0!</v>
      </c>
      <c r="Q890" s="5" t="e">
        <f t="shared" si="148"/>
        <v>#DIV/0!</v>
      </c>
      <c r="R890" s="5" t="e">
        <f t="shared" si="148"/>
        <v>#DIV/0!</v>
      </c>
      <c r="S890" s="5" t="e">
        <f t="shared" si="148"/>
        <v>#DIV/0!</v>
      </c>
      <c r="T890" s="5" t="e">
        <f t="shared" si="148"/>
        <v>#DIV/0!</v>
      </c>
      <c r="U890" s="5" t="e">
        <f t="shared" si="148"/>
        <v>#DIV/0!</v>
      </c>
      <c r="V890" s="5" t="e">
        <f t="shared" si="151"/>
        <v>#DIV/0!</v>
      </c>
      <c r="W890" s="5" t="e">
        <f t="shared" si="151"/>
        <v>#DIV/0!</v>
      </c>
      <c r="X890" s="5" t="e">
        <f t="shared" si="151"/>
        <v>#DIV/0!</v>
      </c>
      <c r="Y890" s="5" t="e">
        <f t="shared" si="149"/>
        <v>#DIV/0!</v>
      </c>
      <c r="Z890" s="5" t="e">
        <f t="shared" si="150"/>
        <v>#DIV/0!</v>
      </c>
      <c r="AA890" s="5" t="e">
        <f t="shared" si="150"/>
        <v>#DIV/0!</v>
      </c>
      <c r="AM890" s="6"/>
      <c r="AN890" s="6"/>
    </row>
    <row r="891" spans="2:40" s="5" customFormat="1" ht="20.100000000000001" hidden="1" customHeight="1">
      <c r="B891" s="23" t="s">
        <v>32</v>
      </c>
      <c r="C891" s="24">
        <f>3.14/180*C890</f>
        <v>0</v>
      </c>
      <c r="D891" s="24">
        <v>129</v>
      </c>
      <c r="E891" s="25"/>
      <c r="F891" s="25"/>
      <c r="G891" s="25"/>
      <c r="H891" s="25"/>
      <c r="I891" s="25"/>
      <c r="J891" s="25"/>
      <c r="K891" s="25">
        <f>(3.14/180)*K890</f>
        <v>2.2503333333333337</v>
      </c>
      <c r="L891" s="14"/>
      <c r="M891" s="14" t="e">
        <f t="shared" si="152"/>
        <v>#DIV/0!</v>
      </c>
      <c r="N891" s="49"/>
      <c r="O891" s="238" t="e">
        <f t="shared" si="153"/>
        <v>#DIV/0!</v>
      </c>
      <c r="P891" s="5" t="e">
        <f t="shared" si="148"/>
        <v>#DIV/0!</v>
      </c>
      <c r="Q891" s="5" t="e">
        <f t="shared" si="148"/>
        <v>#DIV/0!</v>
      </c>
      <c r="R891" s="5" t="e">
        <f t="shared" si="148"/>
        <v>#DIV/0!</v>
      </c>
      <c r="S891" s="5" t="e">
        <f t="shared" si="148"/>
        <v>#DIV/0!</v>
      </c>
      <c r="T891" s="5" t="e">
        <f t="shared" si="148"/>
        <v>#DIV/0!</v>
      </c>
      <c r="U891" s="5" t="e">
        <f t="shared" si="148"/>
        <v>#DIV/0!</v>
      </c>
      <c r="V891" s="5" t="e">
        <f t="shared" si="151"/>
        <v>#DIV/0!</v>
      </c>
      <c r="W891" s="5" t="e">
        <f t="shared" si="151"/>
        <v>#DIV/0!</v>
      </c>
      <c r="X891" s="5" t="e">
        <f t="shared" si="151"/>
        <v>#DIV/0!</v>
      </c>
      <c r="Y891" s="5" t="e">
        <f t="shared" si="149"/>
        <v>#DIV/0!</v>
      </c>
      <c r="Z891" s="5" t="e">
        <f t="shared" si="150"/>
        <v>#DIV/0!</v>
      </c>
      <c r="AA891" s="5" t="e">
        <f t="shared" si="150"/>
        <v>#DIV/0!</v>
      </c>
      <c r="AM891" s="6"/>
      <c r="AN891" s="6"/>
    </row>
    <row r="892" spans="2:40" s="5" customFormat="1" ht="20.100000000000001" hidden="1" customHeight="1">
      <c r="B892" s="22" t="str">
        <f>+$B$13</f>
        <v xml:space="preserve"> Β' ΠΛΑΝΗΤΗΣ</v>
      </c>
      <c r="C892" s="15">
        <f>+$C$13</f>
        <v>0</v>
      </c>
      <c r="D892" s="13">
        <f>+D887+1</f>
        <v>129</v>
      </c>
      <c r="E892" s="15">
        <f>+(H892+I892)/2</f>
        <v>0</v>
      </c>
      <c r="F892" s="15">
        <f>+SQRT(E892*E892-G892*G892)</f>
        <v>0</v>
      </c>
      <c r="G892" s="15">
        <f>+(-H892+I892)/2</f>
        <v>0</v>
      </c>
      <c r="H892" s="15">
        <f>+$J$42</f>
        <v>0</v>
      </c>
      <c r="I892" s="15">
        <f>+$J$41</f>
        <v>0</v>
      </c>
      <c r="J892" s="15">
        <f>+$D$24</f>
        <v>0</v>
      </c>
      <c r="K892" s="15">
        <f>+ABS( C892-D892)</f>
        <v>129</v>
      </c>
      <c r="L892" s="15" t="e">
        <f>+F892*F892/E892/( 1- J892*COS(K893))</f>
        <v>#DIV/0!</v>
      </c>
      <c r="M892" s="14" t="e">
        <f t="shared" si="152"/>
        <v>#DIV/0!</v>
      </c>
      <c r="N892" s="49"/>
      <c r="O892" s="238">
        <f t="shared" si="153"/>
        <v>0</v>
      </c>
      <c r="P892" s="5" t="e">
        <f t="shared" si="148"/>
        <v>#DIV/0!</v>
      </c>
      <c r="Q892" s="5" t="e">
        <f t="shared" si="148"/>
        <v>#DIV/0!</v>
      </c>
      <c r="R892" s="5" t="e">
        <f t="shared" si="148"/>
        <v>#DIV/0!</v>
      </c>
      <c r="S892" s="5" t="e">
        <f t="shared" si="148"/>
        <v>#DIV/0!</v>
      </c>
      <c r="T892" s="5" t="e">
        <f t="shared" si="148"/>
        <v>#DIV/0!</v>
      </c>
      <c r="U892" s="5" t="e">
        <f t="shared" si="148"/>
        <v>#DIV/0!</v>
      </c>
      <c r="V892" s="5" t="e">
        <f t="shared" si="151"/>
        <v>#DIV/0!</v>
      </c>
      <c r="W892" s="5" t="e">
        <f t="shared" si="151"/>
        <v>#DIV/0!</v>
      </c>
      <c r="X892" s="5" t="e">
        <f t="shared" si="151"/>
        <v>#DIV/0!</v>
      </c>
      <c r="Y892" s="5" t="e">
        <f t="shared" si="149"/>
        <v>#DIV/0!</v>
      </c>
      <c r="Z892" s="5" t="e">
        <f t="shared" si="150"/>
        <v>#DIV/0!</v>
      </c>
      <c r="AA892" s="5" t="e">
        <f t="shared" si="150"/>
        <v>#DIV/0!</v>
      </c>
      <c r="AM892" s="6"/>
      <c r="AN892" s="6"/>
    </row>
    <row r="893" spans="2:40" s="5" customFormat="1" ht="20.100000000000001" hidden="1" customHeight="1">
      <c r="B893" s="26"/>
      <c r="C893" s="27">
        <f>3.14/180*C892</f>
        <v>0</v>
      </c>
      <c r="D893" s="27">
        <f>3.14/180*D892</f>
        <v>2.2503333333333337</v>
      </c>
      <c r="E893" s="28"/>
      <c r="F893" s="28"/>
      <c r="G893" s="28"/>
      <c r="H893" s="28"/>
      <c r="I893" s="28"/>
      <c r="J893" s="28"/>
      <c r="K893" s="28">
        <f>(3.14/180)*K892</f>
        <v>2.2503333333333337</v>
      </c>
      <c r="L893" s="14"/>
      <c r="M893" s="14" t="e">
        <f t="shared" si="152"/>
        <v>#DIV/0!</v>
      </c>
      <c r="N893" s="49"/>
      <c r="O893" s="238"/>
      <c r="P893" s="5" t="e">
        <f t="shared" si="148"/>
        <v>#DIV/0!</v>
      </c>
      <c r="Q893" s="5" t="e">
        <f t="shared" si="148"/>
        <v>#DIV/0!</v>
      </c>
      <c r="R893" s="5" t="e">
        <f t="shared" si="148"/>
        <v>#DIV/0!</v>
      </c>
      <c r="S893" s="5" t="e">
        <f t="shared" si="148"/>
        <v>#DIV/0!</v>
      </c>
      <c r="T893" s="5" t="e">
        <f t="shared" si="148"/>
        <v>#DIV/0!</v>
      </c>
      <c r="U893" s="5" t="e">
        <f t="shared" si="148"/>
        <v>#DIV/0!</v>
      </c>
      <c r="V893" s="5" t="e">
        <f t="shared" si="151"/>
        <v>#DIV/0!</v>
      </c>
      <c r="W893" s="5" t="e">
        <f t="shared" si="151"/>
        <v>#DIV/0!</v>
      </c>
      <c r="X893" s="5" t="e">
        <f t="shared" si="151"/>
        <v>#DIV/0!</v>
      </c>
      <c r="Y893" s="5" t="e">
        <f t="shared" si="149"/>
        <v>#DIV/0!</v>
      </c>
      <c r="Z893" s="5" t="e">
        <f t="shared" si="150"/>
        <v>#DIV/0!</v>
      </c>
      <c r="AA893" s="5" t="e">
        <f t="shared" si="150"/>
        <v>#DIV/0!</v>
      </c>
      <c r="AM893" s="6"/>
      <c r="AN893" s="6"/>
    </row>
    <row r="894" spans="2:40" s="5" customFormat="1" ht="20.100000000000001" hidden="1" customHeight="1">
      <c r="B894" s="15"/>
      <c r="C894" s="13"/>
      <c r="D894" s="13"/>
      <c r="E894" s="13"/>
      <c r="F894" s="13"/>
      <c r="G894" s="13"/>
      <c r="H894" s="13"/>
      <c r="I894" s="13"/>
      <c r="J894" s="13"/>
      <c r="K894" s="15"/>
      <c r="L894" s="14"/>
      <c r="M894" s="14" t="e">
        <f t="shared" si="152"/>
        <v>#DIV/0!</v>
      </c>
      <c r="N894" s="49"/>
      <c r="O894" s="238"/>
      <c r="P894" s="5" t="e">
        <f t="shared" si="148"/>
        <v>#DIV/0!</v>
      </c>
      <c r="Q894" s="5" t="e">
        <f t="shared" si="148"/>
        <v>#DIV/0!</v>
      </c>
      <c r="R894" s="5" t="e">
        <f t="shared" si="148"/>
        <v>#DIV/0!</v>
      </c>
      <c r="S894" s="5" t="e">
        <f t="shared" si="148"/>
        <v>#DIV/0!</v>
      </c>
      <c r="T894" s="5" t="e">
        <f t="shared" si="148"/>
        <v>#DIV/0!</v>
      </c>
      <c r="U894" s="5" t="e">
        <f t="shared" si="148"/>
        <v>#DIV/0!</v>
      </c>
      <c r="V894" s="5" t="e">
        <f t="shared" si="151"/>
        <v>#DIV/0!</v>
      </c>
      <c r="W894" s="5" t="e">
        <f t="shared" si="151"/>
        <v>#DIV/0!</v>
      </c>
      <c r="X894" s="5" t="e">
        <f t="shared" si="151"/>
        <v>#DIV/0!</v>
      </c>
      <c r="Y894" s="5" t="e">
        <f t="shared" si="149"/>
        <v>#DIV/0!</v>
      </c>
      <c r="Z894" s="5" t="e">
        <f t="shared" si="150"/>
        <v>#DIV/0!</v>
      </c>
      <c r="AA894" s="5" t="e">
        <f t="shared" si="150"/>
        <v>#DIV/0!</v>
      </c>
      <c r="AM894" s="6"/>
      <c r="AN894" s="6"/>
    </row>
    <row r="895" spans="2:40" s="5" customFormat="1" ht="20.100000000000001" hidden="1" customHeight="1">
      <c r="B895" s="22" t="str">
        <f>+$B$11</f>
        <v xml:space="preserve"> Α' ΠΛΑΝΗΤΗΣ</v>
      </c>
      <c r="C895" s="15">
        <f>+$C$11</f>
        <v>0</v>
      </c>
      <c r="D895" s="13">
        <f>+D890+1</f>
        <v>130</v>
      </c>
      <c r="E895" s="15">
        <f>+(H895+I895)/2</f>
        <v>0</v>
      </c>
      <c r="F895" s="15">
        <f>+SQRT(E895*E895-G895*G895)</f>
        <v>0</v>
      </c>
      <c r="G895" s="15">
        <f>+(-H895+I895)/2</f>
        <v>0</v>
      </c>
      <c r="H895" s="15">
        <f>+$J$40</f>
        <v>0</v>
      </c>
      <c r="I895" s="15">
        <f>+$J$39</f>
        <v>0</v>
      </c>
      <c r="J895" s="15">
        <f>+$D$22</f>
        <v>0</v>
      </c>
      <c r="K895" s="15">
        <f>+ABS( C895-D895)</f>
        <v>130</v>
      </c>
      <c r="L895" s="15" t="e">
        <f>(+F895*F895/E895)/( 1- J895*COS(K896))</f>
        <v>#DIV/0!</v>
      </c>
      <c r="M895" s="14" t="e">
        <f t="shared" si="152"/>
        <v>#DIV/0!</v>
      </c>
      <c r="N895" s="49"/>
      <c r="O895" s="238">
        <f t="shared" si="153"/>
        <v>0</v>
      </c>
      <c r="P895" s="5" t="e">
        <f t="shared" si="148"/>
        <v>#DIV/0!</v>
      </c>
      <c r="Q895" s="5" t="e">
        <f t="shared" si="148"/>
        <v>#DIV/0!</v>
      </c>
      <c r="R895" s="5" t="e">
        <f t="shared" si="148"/>
        <v>#DIV/0!</v>
      </c>
      <c r="S895" s="5" t="e">
        <f t="shared" si="148"/>
        <v>#DIV/0!</v>
      </c>
      <c r="T895" s="5" t="e">
        <f t="shared" si="148"/>
        <v>#DIV/0!</v>
      </c>
      <c r="U895" s="5" t="e">
        <f t="shared" si="148"/>
        <v>#DIV/0!</v>
      </c>
      <c r="V895" s="5" t="e">
        <f t="shared" si="151"/>
        <v>#DIV/0!</v>
      </c>
      <c r="W895" s="5" t="e">
        <f t="shared" si="151"/>
        <v>#DIV/0!</v>
      </c>
      <c r="X895" s="5" t="e">
        <f t="shared" si="151"/>
        <v>#DIV/0!</v>
      </c>
      <c r="Y895" s="5" t="e">
        <f t="shared" si="149"/>
        <v>#DIV/0!</v>
      </c>
      <c r="Z895" s="5" t="e">
        <f t="shared" si="150"/>
        <v>#DIV/0!</v>
      </c>
      <c r="AA895" s="5" t="e">
        <f t="shared" si="150"/>
        <v>#DIV/0!</v>
      </c>
      <c r="AM895" s="6"/>
      <c r="AN895" s="6"/>
    </row>
    <row r="896" spans="2:40" s="5" customFormat="1" ht="20.100000000000001" hidden="1" customHeight="1">
      <c r="B896" s="23" t="s">
        <v>32</v>
      </c>
      <c r="C896" s="24">
        <f>3.14/180*C895</f>
        <v>0</v>
      </c>
      <c r="D896" s="24">
        <v>130</v>
      </c>
      <c r="E896" s="25"/>
      <c r="F896" s="25"/>
      <c r="G896" s="25"/>
      <c r="H896" s="25"/>
      <c r="I896" s="25"/>
      <c r="J896" s="25"/>
      <c r="K896" s="25">
        <f>(3.14/180)*K895</f>
        <v>2.2677777777777779</v>
      </c>
      <c r="L896" s="14"/>
      <c r="M896" s="14" t="e">
        <f t="shared" si="152"/>
        <v>#DIV/0!</v>
      </c>
      <c r="N896" s="49"/>
      <c r="O896" s="238" t="e">
        <f t="shared" si="153"/>
        <v>#DIV/0!</v>
      </c>
      <c r="P896" s="5" t="e">
        <f t="shared" si="148"/>
        <v>#DIV/0!</v>
      </c>
      <c r="Q896" s="5" t="e">
        <f t="shared" si="148"/>
        <v>#DIV/0!</v>
      </c>
      <c r="R896" s="5" t="e">
        <f t="shared" si="148"/>
        <v>#DIV/0!</v>
      </c>
      <c r="S896" s="5" t="e">
        <f t="shared" si="148"/>
        <v>#DIV/0!</v>
      </c>
      <c r="T896" s="5" t="e">
        <f t="shared" si="148"/>
        <v>#DIV/0!</v>
      </c>
      <c r="U896" s="5" t="e">
        <f t="shared" si="148"/>
        <v>#DIV/0!</v>
      </c>
      <c r="V896" s="5" t="e">
        <f t="shared" si="151"/>
        <v>#DIV/0!</v>
      </c>
      <c r="W896" s="5" t="e">
        <f t="shared" si="151"/>
        <v>#DIV/0!</v>
      </c>
      <c r="X896" s="5" t="e">
        <f t="shared" si="151"/>
        <v>#DIV/0!</v>
      </c>
      <c r="Y896" s="5" t="e">
        <f t="shared" si="149"/>
        <v>#DIV/0!</v>
      </c>
      <c r="Z896" s="5" t="e">
        <f t="shared" si="150"/>
        <v>#DIV/0!</v>
      </c>
      <c r="AA896" s="5" t="e">
        <f t="shared" si="150"/>
        <v>#DIV/0!</v>
      </c>
      <c r="AM896" s="6"/>
      <c r="AN896" s="6"/>
    </row>
    <row r="897" spans="2:40" s="5" customFormat="1" ht="20.100000000000001" hidden="1" customHeight="1">
      <c r="B897" s="22" t="str">
        <f>+$B$13</f>
        <v xml:space="preserve"> Β' ΠΛΑΝΗΤΗΣ</v>
      </c>
      <c r="C897" s="15">
        <f>+$C$13</f>
        <v>0</v>
      </c>
      <c r="D897" s="13">
        <f>+D892+1</f>
        <v>130</v>
      </c>
      <c r="E897" s="15">
        <f>+(H897+I897)/2</f>
        <v>0</v>
      </c>
      <c r="F897" s="15">
        <f>+SQRT(E897*E897-G897*G897)</f>
        <v>0</v>
      </c>
      <c r="G897" s="15">
        <f>+(-H897+I897)/2</f>
        <v>0</v>
      </c>
      <c r="H897" s="15">
        <f>+$J$42</f>
        <v>0</v>
      </c>
      <c r="I897" s="15">
        <f>+$J$41</f>
        <v>0</v>
      </c>
      <c r="J897" s="15">
        <f>+$D$24</f>
        <v>0</v>
      </c>
      <c r="K897" s="15">
        <f>+ABS( C897-D897)</f>
        <v>130</v>
      </c>
      <c r="L897" s="15" t="e">
        <f>+F897*F897/E897/( 1- J897*COS(K898))</f>
        <v>#DIV/0!</v>
      </c>
      <c r="M897" s="14" t="e">
        <f t="shared" si="152"/>
        <v>#DIV/0!</v>
      </c>
      <c r="N897" s="49"/>
      <c r="O897" s="238">
        <f t="shared" si="153"/>
        <v>0</v>
      </c>
      <c r="P897" s="5" t="e">
        <f t="shared" si="148"/>
        <v>#DIV/0!</v>
      </c>
      <c r="Q897" s="5" t="e">
        <f t="shared" si="148"/>
        <v>#DIV/0!</v>
      </c>
      <c r="R897" s="5" t="e">
        <f t="shared" si="148"/>
        <v>#DIV/0!</v>
      </c>
      <c r="S897" s="5" t="e">
        <f t="shared" si="148"/>
        <v>#DIV/0!</v>
      </c>
      <c r="T897" s="5" t="e">
        <f t="shared" si="148"/>
        <v>#DIV/0!</v>
      </c>
      <c r="U897" s="5" t="e">
        <f t="shared" si="148"/>
        <v>#DIV/0!</v>
      </c>
      <c r="V897" s="5" t="e">
        <f t="shared" si="151"/>
        <v>#DIV/0!</v>
      </c>
      <c r="W897" s="5" t="e">
        <f t="shared" si="151"/>
        <v>#DIV/0!</v>
      </c>
      <c r="X897" s="5" t="e">
        <f t="shared" si="151"/>
        <v>#DIV/0!</v>
      </c>
      <c r="Y897" s="5" t="e">
        <f t="shared" si="149"/>
        <v>#DIV/0!</v>
      </c>
      <c r="Z897" s="5" t="e">
        <f t="shared" si="150"/>
        <v>#DIV/0!</v>
      </c>
      <c r="AA897" s="5" t="e">
        <f t="shared" si="150"/>
        <v>#DIV/0!</v>
      </c>
      <c r="AM897" s="6"/>
      <c r="AN897" s="6"/>
    </row>
    <row r="898" spans="2:40" s="5" customFormat="1" ht="20.100000000000001" hidden="1" customHeight="1">
      <c r="B898" s="26"/>
      <c r="C898" s="27">
        <f>3.14/180*C897</f>
        <v>0</v>
      </c>
      <c r="D898" s="27">
        <f>3.14/180*D897</f>
        <v>2.2677777777777779</v>
      </c>
      <c r="E898" s="28"/>
      <c r="F898" s="28"/>
      <c r="G898" s="28"/>
      <c r="H898" s="28"/>
      <c r="I898" s="28"/>
      <c r="J898" s="28"/>
      <c r="K898" s="28">
        <f>(3.14/180)*K897</f>
        <v>2.2677777777777779</v>
      </c>
      <c r="L898" s="14"/>
      <c r="M898" s="14" t="e">
        <f t="shared" si="152"/>
        <v>#DIV/0!</v>
      </c>
      <c r="N898" s="49"/>
      <c r="O898" s="238"/>
      <c r="P898" s="5" t="e">
        <f t="shared" si="148"/>
        <v>#DIV/0!</v>
      </c>
      <c r="Q898" s="5" t="e">
        <f t="shared" si="148"/>
        <v>#DIV/0!</v>
      </c>
      <c r="R898" s="5" t="e">
        <f t="shared" si="148"/>
        <v>#DIV/0!</v>
      </c>
      <c r="S898" s="5" t="e">
        <f t="shared" si="148"/>
        <v>#DIV/0!</v>
      </c>
      <c r="T898" s="5" t="e">
        <f t="shared" si="148"/>
        <v>#DIV/0!</v>
      </c>
      <c r="U898" s="5" t="e">
        <f t="shared" si="148"/>
        <v>#DIV/0!</v>
      </c>
      <c r="V898" s="5" t="e">
        <f t="shared" si="151"/>
        <v>#DIV/0!</v>
      </c>
      <c r="W898" s="5" t="e">
        <f t="shared" si="151"/>
        <v>#DIV/0!</v>
      </c>
      <c r="X898" s="5" t="e">
        <f t="shared" si="151"/>
        <v>#DIV/0!</v>
      </c>
      <c r="Y898" s="5" t="e">
        <f t="shared" si="149"/>
        <v>#DIV/0!</v>
      </c>
      <c r="Z898" s="5" t="e">
        <f t="shared" si="150"/>
        <v>#DIV/0!</v>
      </c>
      <c r="AA898" s="5" t="e">
        <f t="shared" si="150"/>
        <v>#DIV/0!</v>
      </c>
      <c r="AM898" s="6"/>
      <c r="AN898" s="6"/>
    </row>
    <row r="899" spans="2:40" s="5" customFormat="1" ht="20.100000000000001" hidden="1" customHeight="1">
      <c r="B899" s="15"/>
      <c r="C899" s="13"/>
      <c r="D899" s="13"/>
      <c r="E899" s="13"/>
      <c r="F899" s="13"/>
      <c r="G899" s="13"/>
      <c r="H899" s="13"/>
      <c r="I899" s="13"/>
      <c r="J899" s="13"/>
      <c r="K899" s="15"/>
      <c r="L899" s="14"/>
      <c r="M899" s="14" t="e">
        <f t="shared" si="152"/>
        <v>#DIV/0!</v>
      </c>
      <c r="N899" s="49"/>
      <c r="O899" s="238"/>
      <c r="P899" s="5" t="e">
        <f t="shared" si="148"/>
        <v>#DIV/0!</v>
      </c>
      <c r="Q899" s="5" t="e">
        <f t="shared" si="148"/>
        <v>#DIV/0!</v>
      </c>
      <c r="R899" s="5" t="e">
        <f t="shared" si="148"/>
        <v>#DIV/0!</v>
      </c>
      <c r="S899" s="5" t="e">
        <f t="shared" si="148"/>
        <v>#DIV/0!</v>
      </c>
      <c r="T899" s="5" t="e">
        <f t="shared" si="148"/>
        <v>#DIV/0!</v>
      </c>
      <c r="U899" s="5" t="e">
        <f t="shared" si="148"/>
        <v>#DIV/0!</v>
      </c>
      <c r="V899" s="5" t="e">
        <f t="shared" si="151"/>
        <v>#DIV/0!</v>
      </c>
      <c r="W899" s="5" t="e">
        <f t="shared" si="151"/>
        <v>#DIV/0!</v>
      </c>
      <c r="X899" s="5" t="e">
        <f t="shared" si="151"/>
        <v>#DIV/0!</v>
      </c>
      <c r="Y899" s="5" t="e">
        <f t="shared" si="149"/>
        <v>#DIV/0!</v>
      </c>
      <c r="Z899" s="5" t="e">
        <f t="shared" si="150"/>
        <v>#DIV/0!</v>
      </c>
      <c r="AA899" s="5" t="e">
        <f t="shared" si="150"/>
        <v>#DIV/0!</v>
      </c>
      <c r="AM899" s="6"/>
      <c r="AN899" s="6"/>
    </row>
    <row r="900" spans="2:40" s="5" customFormat="1" ht="20.100000000000001" hidden="1" customHeight="1">
      <c r="B900" s="22" t="str">
        <f>+$B$11</f>
        <v xml:space="preserve"> Α' ΠΛΑΝΗΤΗΣ</v>
      </c>
      <c r="C900" s="15">
        <f>+$C$11</f>
        <v>0</v>
      </c>
      <c r="D900" s="13">
        <f>+D895+1</f>
        <v>131</v>
      </c>
      <c r="E900" s="15">
        <f>+(H900+I900)/2</f>
        <v>0</v>
      </c>
      <c r="F900" s="15">
        <f>+SQRT(E900*E900-G900*G900)</f>
        <v>0</v>
      </c>
      <c r="G900" s="15">
        <f>+(-H900+I900)/2</f>
        <v>0</v>
      </c>
      <c r="H900" s="15">
        <f>+$J$40</f>
        <v>0</v>
      </c>
      <c r="I900" s="15">
        <f>+$J$39</f>
        <v>0</v>
      </c>
      <c r="J900" s="15">
        <f>+$D$22</f>
        <v>0</v>
      </c>
      <c r="K900" s="15">
        <f>+ABS( C900-D900)</f>
        <v>131</v>
      </c>
      <c r="L900" s="15" t="e">
        <f>(+F900*F900/E900)/( 1- J900*COS(K901))</f>
        <v>#DIV/0!</v>
      </c>
      <c r="M900" s="14" t="e">
        <f t="shared" si="152"/>
        <v>#DIV/0!</v>
      </c>
      <c r="N900" s="49"/>
      <c r="O900" s="238">
        <f t="shared" si="153"/>
        <v>0</v>
      </c>
      <c r="P900" s="5" t="e">
        <f t="shared" si="148"/>
        <v>#DIV/0!</v>
      </c>
      <c r="Q900" s="5" t="e">
        <f t="shared" si="148"/>
        <v>#DIV/0!</v>
      </c>
      <c r="R900" s="5" t="e">
        <f t="shared" si="148"/>
        <v>#DIV/0!</v>
      </c>
      <c r="S900" s="5" t="e">
        <f t="shared" si="148"/>
        <v>#DIV/0!</v>
      </c>
      <c r="T900" s="5" t="e">
        <f t="shared" si="148"/>
        <v>#DIV/0!</v>
      </c>
      <c r="U900" s="5" t="e">
        <f t="shared" si="148"/>
        <v>#DIV/0!</v>
      </c>
      <c r="V900" s="5" t="e">
        <f t="shared" si="151"/>
        <v>#DIV/0!</v>
      </c>
      <c r="W900" s="5" t="e">
        <f t="shared" si="151"/>
        <v>#DIV/0!</v>
      </c>
      <c r="X900" s="5" t="e">
        <f t="shared" si="151"/>
        <v>#DIV/0!</v>
      </c>
      <c r="Y900" s="5" t="e">
        <f t="shared" si="149"/>
        <v>#DIV/0!</v>
      </c>
      <c r="Z900" s="5" t="e">
        <f t="shared" si="150"/>
        <v>#DIV/0!</v>
      </c>
      <c r="AA900" s="5" t="e">
        <f t="shared" si="150"/>
        <v>#DIV/0!</v>
      </c>
      <c r="AM900" s="6"/>
      <c r="AN900" s="6"/>
    </row>
    <row r="901" spans="2:40" s="5" customFormat="1" ht="20.100000000000001" hidden="1" customHeight="1">
      <c r="B901" s="23" t="s">
        <v>32</v>
      </c>
      <c r="C901" s="24">
        <f>3.14/180*C900</f>
        <v>0</v>
      </c>
      <c r="D901" s="24">
        <v>131</v>
      </c>
      <c r="E901" s="25"/>
      <c r="F901" s="25"/>
      <c r="G901" s="25"/>
      <c r="H901" s="25"/>
      <c r="I901" s="25"/>
      <c r="J901" s="25"/>
      <c r="K901" s="25">
        <f>(3.14/180)*K900</f>
        <v>2.2852222222222225</v>
      </c>
      <c r="L901" s="14"/>
      <c r="M901" s="14" t="e">
        <f t="shared" si="152"/>
        <v>#DIV/0!</v>
      </c>
      <c r="N901" s="49"/>
      <c r="O901" s="238" t="e">
        <f t="shared" si="153"/>
        <v>#DIV/0!</v>
      </c>
      <c r="P901" s="5" t="e">
        <f t="shared" si="148"/>
        <v>#DIV/0!</v>
      </c>
      <c r="Q901" s="5" t="e">
        <f t="shared" si="148"/>
        <v>#DIV/0!</v>
      </c>
      <c r="R901" s="5" t="e">
        <f t="shared" si="148"/>
        <v>#DIV/0!</v>
      </c>
      <c r="S901" s="5" t="e">
        <f t="shared" si="148"/>
        <v>#DIV/0!</v>
      </c>
      <c r="T901" s="5" t="e">
        <f t="shared" si="148"/>
        <v>#DIV/0!</v>
      </c>
      <c r="U901" s="5" t="e">
        <f t="shared" si="148"/>
        <v>#DIV/0!</v>
      </c>
      <c r="V901" s="5" t="e">
        <f t="shared" si="151"/>
        <v>#DIV/0!</v>
      </c>
      <c r="W901" s="5" t="e">
        <f t="shared" si="151"/>
        <v>#DIV/0!</v>
      </c>
      <c r="X901" s="5" t="e">
        <f t="shared" si="151"/>
        <v>#DIV/0!</v>
      </c>
      <c r="Y901" s="5" t="e">
        <f t="shared" si="149"/>
        <v>#DIV/0!</v>
      </c>
      <c r="Z901" s="5" t="e">
        <f t="shared" si="150"/>
        <v>#DIV/0!</v>
      </c>
      <c r="AA901" s="5" t="e">
        <f t="shared" si="150"/>
        <v>#DIV/0!</v>
      </c>
      <c r="AM901" s="6"/>
      <c r="AN901" s="6"/>
    </row>
    <row r="902" spans="2:40" s="5" customFormat="1" ht="20.100000000000001" hidden="1" customHeight="1">
      <c r="B902" s="22" t="str">
        <f>+$B$13</f>
        <v xml:space="preserve"> Β' ΠΛΑΝΗΤΗΣ</v>
      </c>
      <c r="C902" s="15">
        <f>+$C$13</f>
        <v>0</v>
      </c>
      <c r="D902" s="13">
        <f>+D897+1</f>
        <v>131</v>
      </c>
      <c r="E902" s="15">
        <f>+(H902+I902)/2</f>
        <v>0</v>
      </c>
      <c r="F902" s="15">
        <f>+SQRT(E902*E902-G902*G902)</f>
        <v>0</v>
      </c>
      <c r="G902" s="15">
        <f>+(-H902+I902)/2</f>
        <v>0</v>
      </c>
      <c r="H902" s="15">
        <f>+$J$42</f>
        <v>0</v>
      </c>
      <c r="I902" s="15">
        <f>+$J$41</f>
        <v>0</v>
      </c>
      <c r="J902" s="15">
        <f>+$D$24</f>
        <v>0</v>
      </c>
      <c r="K902" s="15">
        <f>+ABS( C902-D902)</f>
        <v>131</v>
      </c>
      <c r="L902" s="15" t="e">
        <f>+F902*F902/E902/( 1- J902*COS(K903))</f>
        <v>#DIV/0!</v>
      </c>
      <c r="M902" s="14" t="e">
        <f t="shared" si="152"/>
        <v>#DIV/0!</v>
      </c>
      <c r="N902" s="49"/>
      <c r="O902" s="238">
        <f t="shared" si="153"/>
        <v>0</v>
      </c>
      <c r="P902" s="5" t="e">
        <f t="shared" si="148"/>
        <v>#DIV/0!</v>
      </c>
      <c r="Q902" s="5" t="e">
        <f t="shared" si="148"/>
        <v>#DIV/0!</v>
      </c>
      <c r="R902" s="5" t="e">
        <f t="shared" si="148"/>
        <v>#DIV/0!</v>
      </c>
      <c r="S902" s="5" t="e">
        <f t="shared" si="148"/>
        <v>#DIV/0!</v>
      </c>
      <c r="T902" s="5" t="e">
        <f t="shared" si="148"/>
        <v>#DIV/0!</v>
      </c>
      <c r="U902" s="5" t="e">
        <f t="shared" si="148"/>
        <v>#DIV/0!</v>
      </c>
      <c r="V902" s="5" t="e">
        <f t="shared" si="151"/>
        <v>#DIV/0!</v>
      </c>
      <c r="W902" s="5" t="e">
        <f t="shared" si="151"/>
        <v>#DIV/0!</v>
      </c>
      <c r="X902" s="5" t="e">
        <f t="shared" si="151"/>
        <v>#DIV/0!</v>
      </c>
      <c r="Y902" s="5" t="e">
        <f t="shared" si="149"/>
        <v>#DIV/0!</v>
      </c>
      <c r="Z902" s="5" t="e">
        <f t="shared" si="150"/>
        <v>#DIV/0!</v>
      </c>
      <c r="AA902" s="5" t="e">
        <f t="shared" si="150"/>
        <v>#DIV/0!</v>
      </c>
      <c r="AM902" s="6"/>
      <c r="AN902" s="6"/>
    </row>
    <row r="903" spans="2:40" s="5" customFormat="1" ht="20.100000000000001" hidden="1" customHeight="1">
      <c r="B903" s="26"/>
      <c r="C903" s="27">
        <f>3.14/180*C902</f>
        <v>0</v>
      </c>
      <c r="D903" s="27">
        <f>3.14/180*D902</f>
        <v>2.2852222222222225</v>
      </c>
      <c r="E903" s="28"/>
      <c r="F903" s="28"/>
      <c r="G903" s="28"/>
      <c r="H903" s="28"/>
      <c r="I903" s="28"/>
      <c r="J903" s="28"/>
      <c r="K903" s="28">
        <f>(3.14/180)*K902</f>
        <v>2.2852222222222225</v>
      </c>
      <c r="L903" s="14"/>
      <c r="M903" s="14" t="e">
        <f t="shared" si="152"/>
        <v>#DIV/0!</v>
      </c>
      <c r="N903" s="49"/>
      <c r="O903" s="238"/>
      <c r="P903" s="5" t="e">
        <f t="shared" si="148"/>
        <v>#DIV/0!</v>
      </c>
      <c r="Q903" s="5" t="e">
        <f t="shared" si="148"/>
        <v>#DIV/0!</v>
      </c>
      <c r="R903" s="5" t="e">
        <f t="shared" si="148"/>
        <v>#DIV/0!</v>
      </c>
      <c r="S903" s="5" t="e">
        <f t="shared" si="148"/>
        <v>#DIV/0!</v>
      </c>
      <c r="T903" s="5" t="e">
        <f t="shared" si="148"/>
        <v>#DIV/0!</v>
      </c>
      <c r="U903" s="5" t="e">
        <f t="shared" si="148"/>
        <v>#DIV/0!</v>
      </c>
      <c r="V903" s="5" t="e">
        <f t="shared" si="151"/>
        <v>#DIV/0!</v>
      </c>
      <c r="W903" s="5" t="e">
        <f t="shared" si="151"/>
        <v>#DIV/0!</v>
      </c>
      <c r="X903" s="5" t="e">
        <f t="shared" si="151"/>
        <v>#DIV/0!</v>
      </c>
      <c r="Y903" s="5" t="e">
        <f t="shared" si="149"/>
        <v>#DIV/0!</v>
      </c>
      <c r="Z903" s="5" t="e">
        <f t="shared" si="150"/>
        <v>#DIV/0!</v>
      </c>
      <c r="AA903" s="5" t="e">
        <f t="shared" si="150"/>
        <v>#DIV/0!</v>
      </c>
      <c r="AM903" s="6"/>
      <c r="AN903" s="6"/>
    </row>
    <row r="904" spans="2:40" s="5" customFormat="1" ht="20.100000000000001" hidden="1" customHeight="1">
      <c r="B904" s="15"/>
      <c r="C904" s="13"/>
      <c r="D904" s="13"/>
      <c r="E904" s="13"/>
      <c r="F904" s="13"/>
      <c r="G904" s="13"/>
      <c r="H904" s="13"/>
      <c r="I904" s="13"/>
      <c r="J904" s="13"/>
      <c r="K904" s="15"/>
      <c r="L904" s="14"/>
      <c r="M904" s="14" t="e">
        <f t="shared" si="152"/>
        <v>#DIV/0!</v>
      </c>
      <c r="N904" s="49"/>
      <c r="O904" s="238"/>
      <c r="P904" s="5" t="e">
        <f t="shared" si="148"/>
        <v>#DIV/0!</v>
      </c>
      <c r="Q904" s="5" t="e">
        <f t="shared" si="148"/>
        <v>#DIV/0!</v>
      </c>
      <c r="R904" s="5" t="e">
        <f t="shared" si="148"/>
        <v>#DIV/0!</v>
      </c>
      <c r="S904" s="5" t="e">
        <f t="shared" si="148"/>
        <v>#DIV/0!</v>
      </c>
      <c r="T904" s="5" t="e">
        <f t="shared" si="148"/>
        <v>#DIV/0!</v>
      </c>
      <c r="U904" s="5" t="e">
        <f t="shared" si="148"/>
        <v>#DIV/0!</v>
      </c>
      <c r="V904" s="5" t="e">
        <f t="shared" si="151"/>
        <v>#DIV/0!</v>
      </c>
      <c r="W904" s="5" t="e">
        <f t="shared" si="151"/>
        <v>#DIV/0!</v>
      </c>
      <c r="X904" s="5" t="e">
        <f t="shared" si="151"/>
        <v>#DIV/0!</v>
      </c>
      <c r="Y904" s="5" t="e">
        <f t="shared" si="149"/>
        <v>#DIV/0!</v>
      </c>
      <c r="Z904" s="5" t="e">
        <f t="shared" si="150"/>
        <v>#DIV/0!</v>
      </c>
      <c r="AA904" s="5" t="e">
        <f t="shared" si="150"/>
        <v>#DIV/0!</v>
      </c>
      <c r="AM904" s="6"/>
      <c r="AN904" s="6"/>
    </row>
    <row r="905" spans="2:40" s="5" customFormat="1" ht="20.100000000000001" hidden="1" customHeight="1">
      <c r="B905" s="22" t="str">
        <f>+$B$11</f>
        <v xml:space="preserve"> Α' ΠΛΑΝΗΤΗΣ</v>
      </c>
      <c r="C905" s="15">
        <f>+$C$11</f>
        <v>0</v>
      </c>
      <c r="D905" s="13">
        <f>+D900+1</f>
        <v>132</v>
      </c>
      <c r="E905" s="15">
        <f>+(H905+I905)/2</f>
        <v>0</v>
      </c>
      <c r="F905" s="15">
        <f>+SQRT(E905*E905-G905*G905)</f>
        <v>0</v>
      </c>
      <c r="G905" s="15">
        <f>+(-H905+I905)/2</f>
        <v>0</v>
      </c>
      <c r="H905" s="15">
        <f>+$J$40</f>
        <v>0</v>
      </c>
      <c r="I905" s="15">
        <f>+$J$39</f>
        <v>0</v>
      </c>
      <c r="J905" s="15">
        <f>+$D$22</f>
        <v>0</v>
      </c>
      <c r="K905" s="15">
        <f>+ABS( C905-D905)</f>
        <v>132</v>
      </c>
      <c r="L905" s="15" t="e">
        <f>(+F905*F905/E905)/( 1- J905*COS(K906))</f>
        <v>#DIV/0!</v>
      </c>
      <c r="M905" s="14" t="e">
        <f t="shared" si="152"/>
        <v>#DIV/0!</v>
      </c>
      <c r="N905" s="49"/>
      <c r="O905" s="238">
        <f t="shared" si="153"/>
        <v>0</v>
      </c>
      <c r="P905" s="5" t="e">
        <f t="shared" si="148"/>
        <v>#DIV/0!</v>
      </c>
      <c r="Q905" s="5" t="e">
        <f t="shared" si="148"/>
        <v>#DIV/0!</v>
      </c>
      <c r="R905" s="5" t="e">
        <f t="shared" si="148"/>
        <v>#DIV/0!</v>
      </c>
      <c r="S905" s="5" t="e">
        <f t="shared" si="148"/>
        <v>#DIV/0!</v>
      </c>
      <c r="T905" s="5" t="e">
        <f t="shared" si="148"/>
        <v>#DIV/0!</v>
      </c>
      <c r="U905" s="5" t="e">
        <f t="shared" si="148"/>
        <v>#DIV/0!</v>
      </c>
      <c r="V905" s="5" t="e">
        <f t="shared" si="151"/>
        <v>#DIV/0!</v>
      </c>
      <c r="W905" s="5" t="e">
        <f t="shared" si="151"/>
        <v>#DIV/0!</v>
      </c>
      <c r="X905" s="5" t="e">
        <f t="shared" si="151"/>
        <v>#DIV/0!</v>
      </c>
      <c r="Y905" s="5" t="e">
        <f t="shared" si="149"/>
        <v>#DIV/0!</v>
      </c>
      <c r="Z905" s="5" t="e">
        <f t="shared" si="150"/>
        <v>#DIV/0!</v>
      </c>
      <c r="AA905" s="5" t="e">
        <f t="shared" si="150"/>
        <v>#DIV/0!</v>
      </c>
      <c r="AM905" s="6"/>
      <c r="AN905" s="6"/>
    </row>
    <row r="906" spans="2:40" s="5" customFormat="1" ht="20.100000000000001" hidden="1" customHeight="1">
      <c r="B906" s="23" t="s">
        <v>32</v>
      </c>
      <c r="C906" s="24">
        <f>3.14/180*C905</f>
        <v>0</v>
      </c>
      <c r="D906" s="24">
        <v>132</v>
      </c>
      <c r="E906" s="25"/>
      <c r="F906" s="25"/>
      <c r="G906" s="25"/>
      <c r="H906" s="25"/>
      <c r="I906" s="25"/>
      <c r="J906" s="25"/>
      <c r="K906" s="25">
        <f>(3.14/180)*K905</f>
        <v>2.3026666666666671</v>
      </c>
      <c r="L906" s="14"/>
      <c r="M906" s="14" t="e">
        <f t="shared" si="152"/>
        <v>#DIV/0!</v>
      </c>
      <c r="N906" s="49"/>
      <c r="O906" s="238" t="e">
        <f t="shared" si="153"/>
        <v>#DIV/0!</v>
      </c>
      <c r="P906" s="5" t="e">
        <f t="shared" si="148"/>
        <v>#DIV/0!</v>
      </c>
      <c r="Q906" s="5" t="e">
        <f t="shared" si="148"/>
        <v>#DIV/0!</v>
      </c>
      <c r="R906" s="5" t="e">
        <f t="shared" si="148"/>
        <v>#DIV/0!</v>
      </c>
      <c r="S906" s="5" t="e">
        <f t="shared" ref="S906:X969" si="154">IF(AND(E906=MIN($B906:$M906),E906=MIN($O$176:$O$234)),AE905,0)</f>
        <v>#DIV/0!</v>
      </c>
      <c r="T906" s="5" t="e">
        <f t="shared" si="154"/>
        <v>#DIV/0!</v>
      </c>
      <c r="U906" s="5" t="e">
        <f t="shared" si="154"/>
        <v>#DIV/0!</v>
      </c>
      <c r="V906" s="5" t="e">
        <f t="shared" si="151"/>
        <v>#DIV/0!</v>
      </c>
      <c r="W906" s="5" t="e">
        <f t="shared" si="151"/>
        <v>#DIV/0!</v>
      </c>
      <c r="X906" s="5" t="e">
        <f t="shared" si="151"/>
        <v>#DIV/0!</v>
      </c>
      <c r="Y906" s="5" t="e">
        <f t="shared" si="149"/>
        <v>#DIV/0!</v>
      </c>
      <c r="Z906" s="5" t="e">
        <f t="shared" si="150"/>
        <v>#DIV/0!</v>
      </c>
      <c r="AA906" s="5" t="e">
        <f t="shared" si="150"/>
        <v>#DIV/0!</v>
      </c>
      <c r="AM906" s="6"/>
      <c r="AN906" s="6"/>
    </row>
    <row r="907" spans="2:40" s="5" customFormat="1" ht="20.100000000000001" hidden="1" customHeight="1">
      <c r="B907" s="22" t="str">
        <f>+$B$13</f>
        <v xml:space="preserve"> Β' ΠΛΑΝΗΤΗΣ</v>
      </c>
      <c r="C907" s="15">
        <f>+$C$13</f>
        <v>0</v>
      </c>
      <c r="D907" s="13">
        <f>+D902+1</f>
        <v>132</v>
      </c>
      <c r="E907" s="15">
        <f>+(H907+I907)/2</f>
        <v>0</v>
      </c>
      <c r="F907" s="15">
        <f>+SQRT(E907*E907-G907*G907)</f>
        <v>0</v>
      </c>
      <c r="G907" s="15">
        <f>+(-H907+I907)/2</f>
        <v>0</v>
      </c>
      <c r="H907" s="15">
        <f>+$J$42</f>
        <v>0</v>
      </c>
      <c r="I907" s="15">
        <f>+$J$41</f>
        <v>0</v>
      </c>
      <c r="J907" s="15">
        <f>+$D$24</f>
        <v>0</v>
      </c>
      <c r="K907" s="15">
        <f>+ABS( C907-D907)</f>
        <v>132</v>
      </c>
      <c r="L907" s="15" t="e">
        <f>+F907*F907/E907/( 1- J907*COS(K908))</f>
        <v>#DIV/0!</v>
      </c>
      <c r="M907" s="14" t="e">
        <f t="shared" si="152"/>
        <v>#DIV/0!</v>
      </c>
      <c r="N907" s="49"/>
      <c r="O907" s="238">
        <f t="shared" si="153"/>
        <v>0</v>
      </c>
      <c r="P907" s="5" t="e">
        <f t="shared" ref="P907:U970" si="155">IF(AND(B907=MIN($B907:$M907),B907=MIN($O$176:$O$234)),AB906,0)</f>
        <v>#DIV/0!</v>
      </c>
      <c r="Q907" s="5" t="e">
        <f t="shared" si="155"/>
        <v>#DIV/0!</v>
      </c>
      <c r="R907" s="5" t="e">
        <f t="shared" si="155"/>
        <v>#DIV/0!</v>
      </c>
      <c r="S907" s="5" t="e">
        <f t="shared" si="154"/>
        <v>#DIV/0!</v>
      </c>
      <c r="T907" s="5" t="e">
        <f t="shared" si="154"/>
        <v>#DIV/0!</v>
      </c>
      <c r="U907" s="5" t="e">
        <f t="shared" si="154"/>
        <v>#DIV/0!</v>
      </c>
      <c r="V907" s="5" t="e">
        <f t="shared" si="151"/>
        <v>#DIV/0!</v>
      </c>
      <c r="W907" s="5" t="e">
        <f t="shared" si="151"/>
        <v>#DIV/0!</v>
      </c>
      <c r="X907" s="5" t="e">
        <f t="shared" si="151"/>
        <v>#DIV/0!</v>
      </c>
      <c r="Y907" s="5" t="e">
        <f t="shared" si="149"/>
        <v>#DIV/0!</v>
      </c>
      <c r="Z907" s="5" t="e">
        <f t="shared" si="150"/>
        <v>#DIV/0!</v>
      </c>
      <c r="AA907" s="5" t="e">
        <f t="shared" si="150"/>
        <v>#DIV/0!</v>
      </c>
      <c r="AM907" s="6"/>
      <c r="AN907" s="6"/>
    </row>
    <row r="908" spans="2:40" s="5" customFormat="1" ht="20.100000000000001" hidden="1" customHeight="1">
      <c r="B908" s="26"/>
      <c r="C908" s="27">
        <f>3.14/180*C907</f>
        <v>0</v>
      </c>
      <c r="D908" s="27">
        <f>3.14/180*D907</f>
        <v>2.3026666666666671</v>
      </c>
      <c r="E908" s="28"/>
      <c r="F908" s="28"/>
      <c r="G908" s="28"/>
      <c r="H908" s="28"/>
      <c r="I908" s="28"/>
      <c r="J908" s="28"/>
      <c r="K908" s="28">
        <f>(3.14/180)*K907</f>
        <v>2.3026666666666671</v>
      </c>
      <c r="L908" s="14"/>
      <c r="M908" s="14" t="e">
        <f t="shared" si="152"/>
        <v>#DIV/0!</v>
      </c>
      <c r="N908" s="49"/>
      <c r="O908" s="238"/>
      <c r="P908" s="5" t="e">
        <f t="shared" si="155"/>
        <v>#DIV/0!</v>
      </c>
      <c r="Q908" s="5" t="e">
        <f t="shared" si="155"/>
        <v>#DIV/0!</v>
      </c>
      <c r="R908" s="5" t="e">
        <f t="shared" si="155"/>
        <v>#DIV/0!</v>
      </c>
      <c r="S908" s="5" t="e">
        <f t="shared" si="154"/>
        <v>#DIV/0!</v>
      </c>
      <c r="T908" s="5" t="e">
        <f t="shared" si="154"/>
        <v>#DIV/0!</v>
      </c>
      <c r="U908" s="5" t="e">
        <f t="shared" si="154"/>
        <v>#DIV/0!</v>
      </c>
      <c r="V908" s="5" t="e">
        <f t="shared" si="151"/>
        <v>#DIV/0!</v>
      </c>
      <c r="W908" s="5" t="e">
        <f t="shared" si="151"/>
        <v>#DIV/0!</v>
      </c>
      <c r="X908" s="5" t="e">
        <f t="shared" si="151"/>
        <v>#DIV/0!</v>
      </c>
      <c r="Y908" s="5" t="e">
        <f t="shared" si="149"/>
        <v>#DIV/0!</v>
      </c>
      <c r="Z908" s="5" t="e">
        <f t="shared" si="150"/>
        <v>#DIV/0!</v>
      </c>
      <c r="AA908" s="5" t="e">
        <f t="shared" si="150"/>
        <v>#DIV/0!</v>
      </c>
      <c r="AM908" s="6"/>
      <c r="AN908" s="6"/>
    </row>
    <row r="909" spans="2:40" s="5" customFormat="1" ht="20.100000000000001" hidden="1" customHeight="1">
      <c r="B909" s="15"/>
      <c r="C909" s="13"/>
      <c r="D909" s="13"/>
      <c r="E909" s="13"/>
      <c r="F909" s="13"/>
      <c r="G909" s="13"/>
      <c r="H909" s="13"/>
      <c r="I909" s="13"/>
      <c r="J909" s="13"/>
      <c r="K909" s="15"/>
      <c r="L909" s="14"/>
      <c r="M909" s="14" t="e">
        <f t="shared" si="152"/>
        <v>#DIV/0!</v>
      </c>
      <c r="N909" s="49"/>
      <c r="O909" s="238"/>
      <c r="P909" s="5" t="e">
        <f t="shared" si="155"/>
        <v>#DIV/0!</v>
      </c>
      <c r="Q909" s="5" t="e">
        <f t="shared" si="155"/>
        <v>#DIV/0!</v>
      </c>
      <c r="R909" s="5" t="e">
        <f t="shared" si="155"/>
        <v>#DIV/0!</v>
      </c>
      <c r="S909" s="5" t="e">
        <f t="shared" si="154"/>
        <v>#DIV/0!</v>
      </c>
      <c r="T909" s="5" t="e">
        <f t="shared" si="154"/>
        <v>#DIV/0!</v>
      </c>
      <c r="U909" s="5" t="e">
        <f t="shared" si="154"/>
        <v>#DIV/0!</v>
      </c>
      <c r="V909" s="5" t="e">
        <f t="shared" si="151"/>
        <v>#DIV/0!</v>
      </c>
      <c r="W909" s="5" t="e">
        <f t="shared" si="151"/>
        <v>#DIV/0!</v>
      </c>
      <c r="X909" s="5" t="e">
        <f t="shared" si="151"/>
        <v>#DIV/0!</v>
      </c>
      <c r="Y909" s="5" t="e">
        <f t="shared" si="149"/>
        <v>#DIV/0!</v>
      </c>
      <c r="Z909" s="5" t="e">
        <f t="shared" si="150"/>
        <v>#DIV/0!</v>
      </c>
      <c r="AA909" s="5" t="e">
        <f t="shared" si="150"/>
        <v>#DIV/0!</v>
      </c>
      <c r="AM909" s="6"/>
      <c r="AN909" s="6"/>
    </row>
    <row r="910" spans="2:40" s="5" customFormat="1" ht="20.100000000000001" hidden="1" customHeight="1">
      <c r="B910" s="22" t="str">
        <f>+$B$11</f>
        <v xml:space="preserve"> Α' ΠΛΑΝΗΤΗΣ</v>
      </c>
      <c r="C910" s="15">
        <f>+$C$11</f>
        <v>0</v>
      </c>
      <c r="D910" s="13">
        <f>+D905+1</f>
        <v>133</v>
      </c>
      <c r="E910" s="15">
        <f>+(H910+I910)/2</f>
        <v>0</v>
      </c>
      <c r="F910" s="15">
        <f>+SQRT(E910*E910-G910*G910)</f>
        <v>0</v>
      </c>
      <c r="G910" s="15">
        <f>+(-H910+I910)/2</f>
        <v>0</v>
      </c>
      <c r="H910" s="15">
        <f>+$J$40</f>
        <v>0</v>
      </c>
      <c r="I910" s="15">
        <f>+$J$39</f>
        <v>0</v>
      </c>
      <c r="J910" s="15">
        <f>+$D$22</f>
        <v>0</v>
      </c>
      <c r="K910" s="15">
        <f>+ABS( C910-D910)</f>
        <v>133</v>
      </c>
      <c r="L910" s="15" t="e">
        <f>(+F910*F910/E910)/( 1- J910*COS(K911))</f>
        <v>#DIV/0!</v>
      </c>
      <c r="M910" s="14" t="e">
        <f t="shared" si="152"/>
        <v>#DIV/0!</v>
      </c>
      <c r="N910" s="49"/>
      <c r="O910" s="238">
        <f t="shared" si="153"/>
        <v>0</v>
      </c>
      <c r="P910" s="5" t="e">
        <f t="shared" si="155"/>
        <v>#DIV/0!</v>
      </c>
      <c r="Q910" s="5" t="e">
        <f t="shared" si="155"/>
        <v>#DIV/0!</v>
      </c>
      <c r="R910" s="5" t="e">
        <f t="shared" si="155"/>
        <v>#DIV/0!</v>
      </c>
      <c r="S910" s="5" t="e">
        <f t="shared" si="154"/>
        <v>#DIV/0!</v>
      </c>
      <c r="T910" s="5" t="e">
        <f t="shared" si="154"/>
        <v>#DIV/0!</v>
      </c>
      <c r="U910" s="5" t="e">
        <f t="shared" si="154"/>
        <v>#DIV/0!</v>
      </c>
      <c r="V910" s="5" t="e">
        <f t="shared" si="151"/>
        <v>#DIV/0!</v>
      </c>
      <c r="W910" s="5" t="e">
        <f t="shared" si="151"/>
        <v>#DIV/0!</v>
      </c>
      <c r="X910" s="5" t="e">
        <f t="shared" si="151"/>
        <v>#DIV/0!</v>
      </c>
      <c r="Y910" s="5" t="e">
        <f t="shared" si="149"/>
        <v>#DIV/0!</v>
      </c>
      <c r="Z910" s="5" t="e">
        <f t="shared" si="150"/>
        <v>#DIV/0!</v>
      </c>
      <c r="AA910" s="5" t="e">
        <f t="shared" si="150"/>
        <v>#DIV/0!</v>
      </c>
      <c r="AM910" s="6"/>
      <c r="AN910" s="6"/>
    </row>
    <row r="911" spans="2:40" s="5" customFormat="1" ht="20.100000000000001" hidden="1" customHeight="1">
      <c r="B911" s="23" t="s">
        <v>32</v>
      </c>
      <c r="C911" s="24">
        <f>3.14/180*C910</f>
        <v>0</v>
      </c>
      <c r="D911" s="24">
        <v>133</v>
      </c>
      <c r="E911" s="25"/>
      <c r="F911" s="25"/>
      <c r="G911" s="25"/>
      <c r="H911" s="25"/>
      <c r="I911" s="25"/>
      <c r="J911" s="25"/>
      <c r="K911" s="25">
        <f>(3.14/180)*K910</f>
        <v>2.3201111111111112</v>
      </c>
      <c r="L911" s="14"/>
      <c r="M911" s="14" t="e">
        <f t="shared" si="152"/>
        <v>#DIV/0!</v>
      </c>
      <c r="N911" s="49"/>
      <c r="O911" s="238" t="e">
        <f t="shared" si="153"/>
        <v>#DIV/0!</v>
      </c>
      <c r="P911" s="5" t="e">
        <f t="shared" si="155"/>
        <v>#DIV/0!</v>
      </c>
      <c r="Q911" s="5" t="e">
        <f t="shared" si="155"/>
        <v>#DIV/0!</v>
      </c>
      <c r="R911" s="5" t="e">
        <f t="shared" si="155"/>
        <v>#DIV/0!</v>
      </c>
      <c r="S911" s="5" t="e">
        <f t="shared" si="154"/>
        <v>#DIV/0!</v>
      </c>
      <c r="T911" s="5" t="e">
        <f t="shared" si="154"/>
        <v>#DIV/0!</v>
      </c>
      <c r="U911" s="5" t="e">
        <f t="shared" si="154"/>
        <v>#DIV/0!</v>
      </c>
      <c r="V911" s="5" t="e">
        <f t="shared" si="151"/>
        <v>#DIV/0!</v>
      </c>
      <c r="W911" s="5" t="e">
        <f t="shared" si="151"/>
        <v>#DIV/0!</v>
      </c>
      <c r="X911" s="5" t="e">
        <f t="shared" si="151"/>
        <v>#DIV/0!</v>
      </c>
      <c r="Y911" s="5" t="e">
        <f t="shared" si="149"/>
        <v>#DIV/0!</v>
      </c>
      <c r="Z911" s="5" t="e">
        <f t="shared" si="150"/>
        <v>#DIV/0!</v>
      </c>
      <c r="AA911" s="5" t="e">
        <f t="shared" si="150"/>
        <v>#DIV/0!</v>
      </c>
      <c r="AM911" s="6"/>
      <c r="AN911" s="6"/>
    </row>
    <row r="912" spans="2:40" s="5" customFormat="1" ht="20.100000000000001" hidden="1" customHeight="1">
      <c r="B912" s="22" t="str">
        <f>+$B$13</f>
        <v xml:space="preserve"> Β' ΠΛΑΝΗΤΗΣ</v>
      </c>
      <c r="C912" s="15">
        <f>+$C$13</f>
        <v>0</v>
      </c>
      <c r="D912" s="13">
        <f>+D907+1</f>
        <v>133</v>
      </c>
      <c r="E912" s="15">
        <f>+(H912+I912)/2</f>
        <v>0</v>
      </c>
      <c r="F912" s="15">
        <f>+SQRT(E912*E912-G912*G912)</f>
        <v>0</v>
      </c>
      <c r="G912" s="15">
        <f>+(-H912+I912)/2</f>
        <v>0</v>
      </c>
      <c r="H912" s="15">
        <f>+$J$42</f>
        <v>0</v>
      </c>
      <c r="I912" s="15">
        <f>+$J$41</f>
        <v>0</v>
      </c>
      <c r="J912" s="15">
        <f>+$D$24</f>
        <v>0</v>
      </c>
      <c r="K912" s="15">
        <f>+ABS( C912-D912)</f>
        <v>133</v>
      </c>
      <c r="L912" s="15" t="e">
        <f>+F912*F912/E912/( 1- J912*COS(K913))</f>
        <v>#DIV/0!</v>
      </c>
      <c r="M912" s="14" t="e">
        <f t="shared" si="152"/>
        <v>#DIV/0!</v>
      </c>
      <c r="N912" s="49"/>
      <c r="O912" s="238">
        <f t="shared" si="153"/>
        <v>0</v>
      </c>
      <c r="P912" s="5" t="e">
        <f t="shared" si="155"/>
        <v>#DIV/0!</v>
      </c>
      <c r="Q912" s="5" t="e">
        <f t="shared" si="155"/>
        <v>#DIV/0!</v>
      </c>
      <c r="R912" s="5" t="e">
        <f t="shared" si="155"/>
        <v>#DIV/0!</v>
      </c>
      <c r="S912" s="5" t="e">
        <f t="shared" si="154"/>
        <v>#DIV/0!</v>
      </c>
      <c r="T912" s="5" t="e">
        <f t="shared" si="154"/>
        <v>#DIV/0!</v>
      </c>
      <c r="U912" s="5" t="e">
        <f t="shared" si="154"/>
        <v>#DIV/0!</v>
      </c>
      <c r="V912" s="5" t="e">
        <f t="shared" si="151"/>
        <v>#DIV/0!</v>
      </c>
      <c r="W912" s="5" t="e">
        <f t="shared" si="151"/>
        <v>#DIV/0!</v>
      </c>
      <c r="X912" s="5" t="e">
        <f t="shared" si="151"/>
        <v>#DIV/0!</v>
      </c>
      <c r="Y912" s="5" t="e">
        <f t="shared" si="149"/>
        <v>#DIV/0!</v>
      </c>
      <c r="Z912" s="5" t="e">
        <f t="shared" si="150"/>
        <v>#DIV/0!</v>
      </c>
      <c r="AA912" s="5" t="e">
        <f t="shared" si="150"/>
        <v>#DIV/0!</v>
      </c>
      <c r="AM912" s="6"/>
      <c r="AN912" s="6"/>
    </row>
    <row r="913" spans="2:40" s="5" customFormat="1" ht="20.100000000000001" hidden="1" customHeight="1">
      <c r="B913" s="26"/>
      <c r="C913" s="27">
        <f>3.14/180*C912</f>
        <v>0</v>
      </c>
      <c r="D913" s="27">
        <f>3.14/180*D912</f>
        <v>2.3201111111111112</v>
      </c>
      <c r="E913" s="28"/>
      <c r="F913" s="28"/>
      <c r="G913" s="28"/>
      <c r="H913" s="28"/>
      <c r="I913" s="28"/>
      <c r="J913" s="28"/>
      <c r="K913" s="28">
        <f>(3.14/180)*K912</f>
        <v>2.3201111111111112</v>
      </c>
      <c r="L913" s="14"/>
      <c r="M913" s="14" t="e">
        <f t="shared" si="152"/>
        <v>#DIV/0!</v>
      </c>
      <c r="N913" s="49"/>
      <c r="O913" s="238"/>
      <c r="P913" s="5" t="e">
        <f t="shared" si="155"/>
        <v>#DIV/0!</v>
      </c>
      <c r="Q913" s="5" t="e">
        <f t="shared" si="155"/>
        <v>#DIV/0!</v>
      </c>
      <c r="R913" s="5" t="e">
        <f t="shared" si="155"/>
        <v>#DIV/0!</v>
      </c>
      <c r="S913" s="5" t="e">
        <f t="shared" si="154"/>
        <v>#DIV/0!</v>
      </c>
      <c r="T913" s="5" t="e">
        <f t="shared" si="154"/>
        <v>#DIV/0!</v>
      </c>
      <c r="U913" s="5" t="e">
        <f t="shared" si="154"/>
        <v>#DIV/0!</v>
      </c>
      <c r="V913" s="5" t="e">
        <f t="shared" si="151"/>
        <v>#DIV/0!</v>
      </c>
      <c r="W913" s="5" t="e">
        <f t="shared" si="151"/>
        <v>#DIV/0!</v>
      </c>
      <c r="X913" s="5" t="e">
        <f t="shared" si="151"/>
        <v>#DIV/0!</v>
      </c>
      <c r="Y913" s="5" t="e">
        <f t="shared" si="149"/>
        <v>#DIV/0!</v>
      </c>
      <c r="Z913" s="5" t="e">
        <f t="shared" si="150"/>
        <v>#DIV/0!</v>
      </c>
      <c r="AA913" s="5" t="e">
        <f t="shared" si="150"/>
        <v>#DIV/0!</v>
      </c>
      <c r="AM913" s="6"/>
      <c r="AN913" s="6"/>
    </row>
    <row r="914" spans="2:40" s="5" customFormat="1" ht="20.100000000000001" hidden="1" customHeight="1">
      <c r="B914" s="15"/>
      <c r="C914" s="13"/>
      <c r="D914" s="13"/>
      <c r="E914" s="13"/>
      <c r="F914" s="13"/>
      <c r="G914" s="13"/>
      <c r="H914" s="13"/>
      <c r="I914" s="13"/>
      <c r="J914" s="13"/>
      <c r="K914" s="15"/>
      <c r="L914" s="14"/>
      <c r="M914" s="14" t="e">
        <f t="shared" si="152"/>
        <v>#DIV/0!</v>
      </c>
      <c r="N914" s="49"/>
      <c r="O914" s="238"/>
      <c r="P914" s="5" t="e">
        <f t="shared" si="155"/>
        <v>#DIV/0!</v>
      </c>
      <c r="Q914" s="5" t="e">
        <f t="shared" si="155"/>
        <v>#DIV/0!</v>
      </c>
      <c r="R914" s="5" t="e">
        <f t="shared" si="155"/>
        <v>#DIV/0!</v>
      </c>
      <c r="S914" s="5" t="e">
        <f t="shared" si="154"/>
        <v>#DIV/0!</v>
      </c>
      <c r="T914" s="5" t="e">
        <f t="shared" si="154"/>
        <v>#DIV/0!</v>
      </c>
      <c r="U914" s="5" t="e">
        <f t="shared" si="154"/>
        <v>#DIV/0!</v>
      </c>
      <c r="V914" s="5" t="e">
        <f t="shared" si="151"/>
        <v>#DIV/0!</v>
      </c>
      <c r="W914" s="5" t="e">
        <f t="shared" si="151"/>
        <v>#DIV/0!</v>
      </c>
      <c r="X914" s="5" t="e">
        <f t="shared" si="151"/>
        <v>#DIV/0!</v>
      </c>
      <c r="Y914" s="5" t="e">
        <f t="shared" si="149"/>
        <v>#DIV/0!</v>
      </c>
      <c r="Z914" s="5" t="e">
        <f t="shared" si="150"/>
        <v>#DIV/0!</v>
      </c>
      <c r="AA914" s="5" t="e">
        <f t="shared" si="150"/>
        <v>#DIV/0!</v>
      </c>
      <c r="AM914" s="6"/>
      <c r="AN914" s="6"/>
    </row>
    <row r="915" spans="2:40" s="5" customFormat="1" ht="20.100000000000001" hidden="1" customHeight="1">
      <c r="B915" s="22" t="str">
        <f>+$B$11</f>
        <v xml:space="preserve"> Α' ΠΛΑΝΗΤΗΣ</v>
      </c>
      <c r="C915" s="15">
        <f>+$C$11</f>
        <v>0</v>
      </c>
      <c r="D915" s="13">
        <f>+D910+1</f>
        <v>134</v>
      </c>
      <c r="E915" s="15">
        <f>+(H915+I915)/2</f>
        <v>0</v>
      </c>
      <c r="F915" s="15">
        <f>+SQRT(E915*E915-G915*G915)</f>
        <v>0</v>
      </c>
      <c r="G915" s="15">
        <f>+(-H915+I915)/2</f>
        <v>0</v>
      </c>
      <c r="H915" s="15">
        <f>+$J$40</f>
        <v>0</v>
      </c>
      <c r="I915" s="15">
        <f>+$J$39</f>
        <v>0</v>
      </c>
      <c r="J915" s="15">
        <f>+$D$22</f>
        <v>0</v>
      </c>
      <c r="K915" s="15">
        <f>+ABS( C915-D915)</f>
        <v>134</v>
      </c>
      <c r="L915" s="15" t="e">
        <f>(+F915*F915/E915)/( 1- J915*COS(K916))</f>
        <v>#DIV/0!</v>
      </c>
      <c r="M915" s="14" t="e">
        <f t="shared" si="152"/>
        <v>#DIV/0!</v>
      </c>
      <c r="N915" s="49"/>
      <c r="O915" s="238">
        <f t="shared" si="153"/>
        <v>0</v>
      </c>
      <c r="P915" s="5" t="e">
        <f t="shared" si="155"/>
        <v>#DIV/0!</v>
      </c>
      <c r="Q915" s="5" t="e">
        <f t="shared" si="155"/>
        <v>#DIV/0!</v>
      </c>
      <c r="R915" s="5" t="e">
        <f t="shared" si="155"/>
        <v>#DIV/0!</v>
      </c>
      <c r="S915" s="5" t="e">
        <f t="shared" si="154"/>
        <v>#DIV/0!</v>
      </c>
      <c r="T915" s="5" t="e">
        <f t="shared" si="154"/>
        <v>#DIV/0!</v>
      </c>
      <c r="U915" s="5" t="e">
        <f t="shared" si="154"/>
        <v>#DIV/0!</v>
      </c>
      <c r="V915" s="5" t="e">
        <f t="shared" si="151"/>
        <v>#DIV/0!</v>
      </c>
      <c r="W915" s="5" t="e">
        <f t="shared" si="151"/>
        <v>#DIV/0!</v>
      </c>
      <c r="X915" s="5" t="e">
        <f t="shared" si="151"/>
        <v>#DIV/0!</v>
      </c>
      <c r="Y915" s="5" t="e">
        <f t="shared" si="149"/>
        <v>#DIV/0!</v>
      </c>
      <c r="Z915" s="5" t="e">
        <f t="shared" si="150"/>
        <v>#DIV/0!</v>
      </c>
      <c r="AA915" s="5" t="e">
        <f t="shared" si="150"/>
        <v>#DIV/0!</v>
      </c>
      <c r="AM915" s="6"/>
      <c r="AN915" s="6"/>
    </row>
    <row r="916" spans="2:40" s="5" customFormat="1" ht="20.100000000000001" hidden="1" customHeight="1">
      <c r="B916" s="23" t="s">
        <v>32</v>
      </c>
      <c r="C916" s="24">
        <f>3.14/180*C915</f>
        <v>0</v>
      </c>
      <c r="D916" s="24">
        <v>134</v>
      </c>
      <c r="E916" s="25"/>
      <c r="F916" s="25"/>
      <c r="G916" s="25"/>
      <c r="H916" s="25"/>
      <c r="I916" s="25"/>
      <c r="J916" s="25"/>
      <c r="K916" s="25">
        <f>(3.14/180)*K915</f>
        <v>2.3375555555555558</v>
      </c>
      <c r="L916" s="14"/>
      <c r="M916" s="14" t="e">
        <f t="shared" si="152"/>
        <v>#DIV/0!</v>
      </c>
      <c r="N916" s="49"/>
      <c r="O916" s="238" t="e">
        <f t="shared" si="153"/>
        <v>#DIV/0!</v>
      </c>
      <c r="P916" s="5" t="e">
        <f t="shared" si="155"/>
        <v>#DIV/0!</v>
      </c>
      <c r="Q916" s="5" t="e">
        <f t="shared" si="155"/>
        <v>#DIV/0!</v>
      </c>
      <c r="R916" s="5" t="e">
        <f t="shared" si="155"/>
        <v>#DIV/0!</v>
      </c>
      <c r="S916" s="5" t="e">
        <f t="shared" si="154"/>
        <v>#DIV/0!</v>
      </c>
      <c r="T916" s="5" t="e">
        <f t="shared" si="154"/>
        <v>#DIV/0!</v>
      </c>
      <c r="U916" s="5" t="e">
        <f t="shared" si="154"/>
        <v>#DIV/0!</v>
      </c>
      <c r="V916" s="5" t="e">
        <f t="shared" si="151"/>
        <v>#DIV/0!</v>
      </c>
      <c r="W916" s="5" t="e">
        <f t="shared" si="151"/>
        <v>#DIV/0!</v>
      </c>
      <c r="X916" s="5" t="e">
        <f t="shared" si="151"/>
        <v>#DIV/0!</v>
      </c>
      <c r="Y916" s="5" t="e">
        <f t="shared" si="149"/>
        <v>#DIV/0!</v>
      </c>
      <c r="Z916" s="5" t="e">
        <f t="shared" si="150"/>
        <v>#DIV/0!</v>
      </c>
      <c r="AA916" s="5" t="e">
        <f t="shared" si="150"/>
        <v>#DIV/0!</v>
      </c>
      <c r="AM916" s="6"/>
      <c r="AN916" s="6"/>
    </row>
    <row r="917" spans="2:40" s="5" customFormat="1" ht="20.100000000000001" hidden="1" customHeight="1">
      <c r="B917" s="22" t="str">
        <f>+$B$13</f>
        <v xml:space="preserve"> Β' ΠΛΑΝΗΤΗΣ</v>
      </c>
      <c r="C917" s="15">
        <f>+$C$13</f>
        <v>0</v>
      </c>
      <c r="D917" s="13">
        <f>+D912+1</f>
        <v>134</v>
      </c>
      <c r="E917" s="15">
        <f>+(H917+I917)/2</f>
        <v>0</v>
      </c>
      <c r="F917" s="15">
        <f>+SQRT(E917*E917-G917*G917)</f>
        <v>0</v>
      </c>
      <c r="G917" s="15">
        <f>+(-H917+I917)/2</f>
        <v>0</v>
      </c>
      <c r="H917" s="15">
        <f>+$J$42</f>
        <v>0</v>
      </c>
      <c r="I917" s="15">
        <f>+$J$41</f>
        <v>0</v>
      </c>
      <c r="J917" s="15">
        <f>+$D$24</f>
        <v>0</v>
      </c>
      <c r="K917" s="15">
        <f>+ABS( C917-D917)</f>
        <v>134</v>
      </c>
      <c r="L917" s="15" t="e">
        <f>+F917*F917/E917/( 1- J917*COS(K918))</f>
        <v>#DIV/0!</v>
      </c>
      <c r="M917" s="14" t="e">
        <f t="shared" si="152"/>
        <v>#DIV/0!</v>
      </c>
      <c r="N917" s="49"/>
      <c r="O917" s="238">
        <f t="shared" si="153"/>
        <v>0</v>
      </c>
      <c r="P917" s="5" t="e">
        <f t="shared" si="155"/>
        <v>#DIV/0!</v>
      </c>
      <c r="Q917" s="5" t="e">
        <f t="shared" si="155"/>
        <v>#DIV/0!</v>
      </c>
      <c r="R917" s="5" t="e">
        <f t="shared" si="155"/>
        <v>#DIV/0!</v>
      </c>
      <c r="S917" s="5" t="e">
        <f t="shared" si="154"/>
        <v>#DIV/0!</v>
      </c>
      <c r="T917" s="5" t="e">
        <f t="shared" si="154"/>
        <v>#DIV/0!</v>
      </c>
      <c r="U917" s="5" t="e">
        <f t="shared" si="154"/>
        <v>#DIV/0!</v>
      </c>
      <c r="V917" s="5" t="e">
        <f t="shared" si="151"/>
        <v>#DIV/0!</v>
      </c>
      <c r="W917" s="5" t="e">
        <f t="shared" si="151"/>
        <v>#DIV/0!</v>
      </c>
      <c r="X917" s="5" t="e">
        <f t="shared" si="151"/>
        <v>#DIV/0!</v>
      </c>
      <c r="Y917" s="5" t="e">
        <f t="shared" si="149"/>
        <v>#DIV/0!</v>
      </c>
      <c r="Z917" s="5" t="e">
        <f t="shared" si="150"/>
        <v>#DIV/0!</v>
      </c>
      <c r="AA917" s="5" t="e">
        <f t="shared" si="150"/>
        <v>#DIV/0!</v>
      </c>
      <c r="AM917" s="6"/>
      <c r="AN917" s="6"/>
    </row>
    <row r="918" spans="2:40" s="5" customFormat="1" ht="20.100000000000001" hidden="1" customHeight="1">
      <c r="B918" s="26"/>
      <c r="C918" s="27">
        <f>3.14/180*C917</f>
        <v>0</v>
      </c>
      <c r="D918" s="27">
        <f>3.14/180*D917</f>
        <v>2.3375555555555558</v>
      </c>
      <c r="E918" s="28"/>
      <c r="F918" s="28"/>
      <c r="G918" s="28"/>
      <c r="H918" s="28"/>
      <c r="I918" s="28"/>
      <c r="J918" s="28"/>
      <c r="K918" s="28">
        <f>(3.14/180)*K917</f>
        <v>2.3375555555555558</v>
      </c>
      <c r="L918" s="14"/>
      <c r="M918" s="14" t="e">
        <f t="shared" si="152"/>
        <v>#DIV/0!</v>
      </c>
      <c r="N918" s="49"/>
      <c r="O918" s="238"/>
      <c r="P918" s="5" t="e">
        <f t="shared" si="155"/>
        <v>#DIV/0!</v>
      </c>
      <c r="Q918" s="5" t="e">
        <f t="shared" si="155"/>
        <v>#DIV/0!</v>
      </c>
      <c r="R918" s="5" t="e">
        <f t="shared" si="155"/>
        <v>#DIV/0!</v>
      </c>
      <c r="S918" s="5" t="e">
        <f t="shared" si="154"/>
        <v>#DIV/0!</v>
      </c>
      <c r="T918" s="5" t="e">
        <f t="shared" si="154"/>
        <v>#DIV/0!</v>
      </c>
      <c r="U918" s="5" t="e">
        <f t="shared" si="154"/>
        <v>#DIV/0!</v>
      </c>
      <c r="V918" s="5" t="e">
        <f t="shared" si="151"/>
        <v>#DIV/0!</v>
      </c>
      <c r="W918" s="5" t="e">
        <f t="shared" si="151"/>
        <v>#DIV/0!</v>
      </c>
      <c r="X918" s="5" t="e">
        <f t="shared" si="151"/>
        <v>#DIV/0!</v>
      </c>
      <c r="Y918" s="5" t="e">
        <f t="shared" si="149"/>
        <v>#DIV/0!</v>
      </c>
      <c r="Z918" s="5" t="e">
        <f t="shared" si="150"/>
        <v>#DIV/0!</v>
      </c>
      <c r="AA918" s="5" t="e">
        <f t="shared" si="150"/>
        <v>#DIV/0!</v>
      </c>
      <c r="AM918" s="6"/>
      <c r="AN918" s="6"/>
    </row>
    <row r="919" spans="2:40" s="5" customFormat="1" ht="20.100000000000001" hidden="1" customHeight="1">
      <c r="B919" s="15"/>
      <c r="C919" s="13"/>
      <c r="D919" s="13"/>
      <c r="E919" s="13"/>
      <c r="F919" s="13"/>
      <c r="G919" s="13"/>
      <c r="H919" s="13"/>
      <c r="I919" s="13"/>
      <c r="J919" s="13"/>
      <c r="K919" s="15"/>
      <c r="L919" s="14"/>
      <c r="M919" s="14" t="e">
        <f t="shared" si="152"/>
        <v>#DIV/0!</v>
      </c>
      <c r="N919" s="49"/>
      <c r="O919" s="238"/>
      <c r="P919" s="5" t="e">
        <f t="shared" si="155"/>
        <v>#DIV/0!</v>
      </c>
      <c r="Q919" s="5" t="e">
        <f t="shared" si="155"/>
        <v>#DIV/0!</v>
      </c>
      <c r="R919" s="5" t="e">
        <f t="shared" si="155"/>
        <v>#DIV/0!</v>
      </c>
      <c r="S919" s="5" t="e">
        <f t="shared" si="154"/>
        <v>#DIV/0!</v>
      </c>
      <c r="T919" s="5" t="e">
        <f t="shared" si="154"/>
        <v>#DIV/0!</v>
      </c>
      <c r="U919" s="5" t="e">
        <f t="shared" si="154"/>
        <v>#DIV/0!</v>
      </c>
      <c r="V919" s="5" t="e">
        <f t="shared" si="151"/>
        <v>#DIV/0!</v>
      </c>
      <c r="W919" s="5" t="e">
        <f t="shared" si="151"/>
        <v>#DIV/0!</v>
      </c>
      <c r="X919" s="5" t="e">
        <f t="shared" si="151"/>
        <v>#DIV/0!</v>
      </c>
      <c r="Y919" s="5" t="e">
        <f t="shared" si="149"/>
        <v>#DIV/0!</v>
      </c>
      <c r="Z919" s="5" t="e">
        <f t="shared" si="150"/>
        <v>#DIV/0!</v>
      </c>
      <c r="AA919" s="5" t="e">
        <f t="shared" si="150"/>
        <v>#DIV/0!</v>
      </c>
      <c r="AM919" s="6"/>
      <c r="AN919" s="6"/>
    </row>
    <row r="920" spans="2:40" s="5" customFormat="1" ht="20.100000000000001" hidden="1" customHeight="1">
      <c r="B920" s="22" t="str">
        <f>+$B$11</f>
        <v xml:space="preserve"> Α' ΠΛΑΝΗΤΗΣ</v>
      </c>
      <c r="C920" s="15">
        <f>+$C$11</f>
        <v>0</v>
      </c>
      <c r="D920" s="13">
        <f>+D915+1</f>
        <v>135</v>
      </c>
      <c r="E920" s="15">
        <f>+(H920+I920)/2</f>
        <v>0</v>
      </c>
      <c r="F920" s="15">
        <f>+SQRT(E920*E920-G920*G920)</f>
        <v>0</v>
      </c>
      <c r="G920" s="15">
        <f>+(-H920+I920)/2</f>
        <v>0</v>
      </c>
      <c r="H920" s="15">
        <f>+$J$40</f>
        <v>0</v>
      </c>
      <c r="I920" s="15">
        <f>+$J$39</f>
        <v>0</v>
      </c>
      <c r="J920" s="15">
        <f>+$D$22</f>
        <v>0</v>
      </c>
      <c r="K920" s="15">
        <f>+ABS( C920-D920)</f>
        <v>135</v>
      </c>
      <c r="L920" s="15" t="e">
        <f>(+F920*F920/E920)/( 1- J920*COS(K921))</f>
        <v>#DIV/0!</v>
      </c>
      <c r="M920" s="14" t="e">
        <f t="shared" si="152"/>
        <v>#DIV/0!</v>
      </c>
      <c r="N920" s="49"/>
      <c r="O920" s="238">
        <f t="shared" si="153"/>
        <v>0</v>
      </c>
      <c r="P920" s="5" t="e">
        <f t="shared" si="155"/>
        <v>#DIV/0!</v>
      </c>
      <c r="Q920" s="5" t="e">
        <f t="shared" si="155"/>
        <v>#DIV/0!</v>
      </c>
      <c r="R920" s="5" t="e">
        <f t="shared" si="155"/>
        <v>#DIV/0!</v>
      </c>
      <c r="S920" s="5" t="e">
        <f t="shared" si="154"/>
        <v>#DIV/0!</v>
      </c>
      <c r="T920" s="5" t="e">
        <f t="shared" si="154"/>
        <v>#DIV/0!</v>
      </c>
      <c r="U920" s="5" t="e">
        <f t="shared" si="154"/>
        <v>#DIV/0!</v>
      </c>
      <c r="V920" s="5" t="e">
        <f t="shared" si="151"/>
        <v>#DIV/0!</v>
      </c>
      <c r="W920" s="5" t="e">
        <f t="shared" si="151"/>
        <v>#DIV/0!</v>
      </c>
      <c r="X920" s="5" t="e">
        <f t="shared" si="151"/>
        <v>#DIV/0!</v>
      </c>
      <c r="Y920" s="5" t="e">
        <f t="shared" si="149"/>
        <v>#DIV/0!</v>
      </c>
      <c r="Z920" s="5" t="e">
        <f t="shared" si="150"/>
        <v>#DIV/0!</v>
      </c>
      <c r="AA920" s="5" t="e">
        <f t="shared" si="150"/>
        <v>#DIV/0!</v>
      </c>
      <c r="AM920" s="6"/>
      <c r="AN920" s="6"/>
    </row>
    <row r="921" spans="2:40" s="5" customFormat="1" ht="20.100000000000001" hidden="1" customHeight="1">
      <c r="B921" s="23" t="s">
        <v>32</v>
      </c>
      <c r="C921" s="24">
        <f>3.14/180*C920</f>
        <v>0</v>
      </c>
      <c r="D921" s="24">
        <v>135</v>
      </c>
      <c r="E921" s="25"/>
      <c r="F921" s="25"/>
      <c r="G921" s="25"/>
      <c r="H921" s="25"/>
      <c r="I921" s="25"/>
      <c r="J921" s="25"/>
      <c r="K921" s="25">
        <f>(3.14/180)*K920</f>
        <v>2.3550000000000004</v>
      </c>
      <c r="L921" s="14"/>
      <c r="M921" s="14" t="e">
        <f t="shared" si="152"/>
        <v>#DIV/0!</v>
      </c>
      <c r="N921" s="49"/>
      <c r="O921" s="238" t="e">
        <f t="shared" si="153"/>
        <v>#DIV/0!</v>
      </c>
      <c r="P921" s="5" t="e">
        <f t="shared" si="155"/>
        <v>#DIV/0!</v>
      </c>
      <c r="Q921" s="5" t="e">
        <f t="shared" si="155"/>
        <v>#DIV/0!</v>
      </c>
      <c r="R921" s="5" t="e">
        <f t="shared" si="155"/>
        <v>#DIV/0!</v>
      </c>
      <c r="S921" s="5" t="e">
        <f t="shared" si="154"/>
        <v>#DIV/0!</v>
      </c>
      <c r="T921" s="5" t="e">
        <f t="shared" si="154"/>
        <v>#DIV/0!</v>
      </c>
      <c r="U921" s="5" t="e">
        <f t="shared" si="154"/>
        <v>#DIV/0!</v>
      </c>
      <c r="V921" s="5" t="e">
        <f t="shared" si="151"/>
        <v>#DIV/0!</v>
      </c>
      <c r="W921" s="5" t="e">
        <f t="shared" si="151"/>
        <v>#DIV/0!</v>
      </c>
      <c r="X921" s="5" t="e">
        <f t="shared" si="151"/>
        <v>#DIV/0!</v>
      </c>
      <c r="Y921" s="5" t="e">
        <f t="shared" si="149"/>
        <v>#DIV/0!</v>
      </c>
      <c r="Z921" s="5" t="e">
        <f t="shared" si="150"/>
        <v>#DIV/0!</v>
      </c>
      <c r="AA921" s="5" t="e">
        <f t="shared" si="150"/>
        <v>#DIV/0!</v>
      </c>
      <c r="AM921" s="6"/>
      <c r="AN921" s="6"/>
    </row>
    <row r="922" spans="2:40" s="5" customFormat="1" ht="20.100000000000001" hidden="1" customHeight="1">
      <c r="B922" s="22" t="str">
        <f>+$B$13</f>
        <v xml:space="preserve"> Β' ΠΛΑΝΗΤΗΣ</v>
      </c>
      <c r="C922" s="15">
        <f>+$C$13</f>
        <v>0</v>
      </c>
      <c r="D922" s="13">
        <f>+D917+1</f>
        <v>135</v>
      </c>
      <c r="E922" s="15">
        <f>+(H922+I922)/2</f>
        <v>0</v>
      </c>
      <c r="F922" s="15">
        <f>+SQRT(E922*E922-G922*G922)</f>
        <v>0</v>
      </c>
      <c r="G922" s="15">
        <f>+(-H922+I922)/2</f>
        <v>0</v>
      </c>
      <c r="H922" s="15">
        <f>+$J$42</f>
        <v>0</v>
      </c>
      <c r="I922" s="15">
        <f>+$J$41</f>
        <v>0</v>
      </c>
      <c r="J922" s="15">
        <f>+$D$24</f>
        <v>0</v>
      </c>
      <c r="K922" s="15">
        <f>+ABS( C922-D922)</f>
        <v>135</v>
      </c>
      <c r="L922" s="15" t="e">
        <f>+F922*F922/E922/( 1- J922*COS(K923))</f>
        <v>#DIV/0!</v>
      </c>
      <c r="M922" s="14" t="e">
        <f t="shared" si="152"/>
        <v>#DIV/0!</v>
      </c>
      <c r="N922" s="49"/>
      <c r="O922" s="238">
        <f t="shared" si="153"/>
        <v>0</v>
      </c>
      <c r="P922" s="5" t="e">
        <f t="shared" si="155"/>
        <v>#DIV/0!</v>
      </c>
      <c r="Q922" s="5" t="e">
        <f t="shared" si="155"/>
        <v>#DIV/0!</v>
      </c>
      <c r="R922" s="5" t="e">
        <f t="shared" si="155"/>
        <v>#DIV/0!</v>
      </c>
      <c r="S922" s="5" t="e">
        <f t="shared" si="154"/>
        <v>#DIV/0!</v>
      </c>
      <c r="T922" s="5" t="e">
        <f t="shared" si="154"/>
        <v>#DIV/0!</v>
      </c>
      <c r="U922" s="5" t="e">
        <f t="shared" si="154"/>
        <v>#DIV/0!</v>
      </c>
      <c r="V922" s="5" t="e">
        <f t="shared" si="151"/>
        <v>#DIV/0!</v>
      </c>
      <c r="W922" s="5" t="e">
        <f t="shared" si="151"/>
        <v>#DIV/0!</v>
      </c>
      <c r="X922" s="5" t="e">
        <f t="shared" si="151"/>
        <v>#DIV/0!</v>
      </c>
      <c r="Y922" s="5" t="e">
        <f t="shared" si="149"/>
        <v>#DIV/0!</v>
      </c>
      <c r="Z922" s="5" t="e">
        <f t="shared" si="150"/>
        <v>#DIV/0!</v>
      </c>
      <c r="AA922" s="5" t="e">
        <f t="shared" si="150"/>
        <v>#DIV/0!</v>
      </c>
      <c r="AM922" s="6"/>
      <c r="AN922" s="6"/>
    </row>
    <row r="923" spans="2:40" s="5" customFormat="1" ht="20.100000000000001" hidden="1" customHeight="1">
      <c r="B923" s="26"/>
      <c r="C923" s="27">
        <f>3.14/180*C922</f>
        <v>0</v>
      </c>
      <c r="D923" s="27">
        <f>3.14/180*D922</f>
        <v>2.3550000000000004</v>
      </c>
      <c r="E923" s="28"/>
      <c r="F923" s="28"/>
      <c r="G923" s="28"/>
      <c r="H923" s="28"/>
      <c r="I923" s="28"/>
      <c r="J923" s="28"/>
      <c r="K923" s="28">
        <f>(3.14/180)*K922</f>
        <v>2.3550000000000004</v>
      </c>
      <c r="L923" s="14"/>
      <c r="M923" s="14" t="e">
        <f t="shared" si="152"/>
        <v>#DIV/0!</v>
      </c>
      <c r="N923" s="49"/>
      <c r="O923" s="238"/>
      <c r="P923" s="5" t="e">
        <f t="shared" si="155"/>
        <v>#DIV/0!</v>
      </c>
      <c r="Q923" s="5" t="e">
        <f t="shared" si="155"/>
        <v>#DIV/0!</v>
      </c>
      <c r="R923" s="5" t="e">
        <f t="shared" si="155"/>
        <v>#DIV/0!</v>
      </c>
      <c r="S923" s="5" t="e">
        <f t="shared" si="154"/>
        <v>#DIV/0!</v>
      </c>
      <c r="T923" s="5" t="e">
        <f t="shared" si="154"/>
        <v>#DIV/0!</v>
      </c>
      <c r="U923" s="5" t="e">
        <f t="shared" si="154"/>
        <v>#DIV/0!</v>
      </c>
      <c r="V923" s="5" t="e">
        <f t="shared" si="151"/>
        <v>#DIV/0!</v>
      </c>
      <c r="W923" s="5" t="e">
        <f t="shared" si="151"/>
        <v>#DIV/0!</v>
      </c>
      <c r="X923" s="5" t="e">
        <f t="shared" si="151"/>
        <v>#DIV/0!</v>
      </c>
      <c r="Y923" s="5" t="e">
        <f t="shared" si="149"/>
        <v>#DIV/0!</v>
      </c>
      <c r="Z923" s="5" t="e">
        <f t="shared" si="150"/>
        <v>#DIV/0!</v>
      </c>
      <c r="AA923" s="5" t="e">
        <f t="shared" si="150"/>
        <v>#DIV/0!</v>
      </c>
      <c r="AM923" s="6"/>
      <c r="AN923" s="6"/>
    </row>
    <row r="924" spans="2:40" s="5" customFormat="1" ht="20.100000000000001" hidden="1" customHeight="1">
      <c r="B924" s="15"/>
      <c r="C924" s="13"/>
      <c r="D924" s="13"/>
      <c r="E924" s="13"/>
      <c r="F924" s="13"/>
      <c r="G924" s="13"/>
      <c r="H924" s="13"/>
      <c r="I924" s="13"/>
      <c r="J924" s="13"/>
      <c r="K924" s="15"/>
      <c r="L924" s="14"/>
      <c r="M924" s="14" t="e">
        <f t="shared" si="152"/>
        <v>#DIV/0!</v>
      </c>
      <c r="N924" s="49"/>
      <c r="O924" s="238"/>
      <c r="P924" s="5" t="e">
        <f t="shared" si="155"/>
        <v>#DIV/0!</v>
      </c>
      <c r="Q924" s="5" t="e">
        <f t="shared" si="155"/>
        <v>#DIV/0!</v>
      </c>
      <c r="R924" s="5" t="e">
        <f t="shared" si="155"/>
        <v>#DIV/0!</v>
      </c>
      <c r="S924" s="5" t="e">
        <f t="shared" si="154"/>
        <v>#DIV/0!</v>
      </c>
      <c r="T924" s="5" t="e">
        <f t="shared" si="154"/>
        <v>#DIV/0!</v>
      </c>
      <c r="U924" s="5" t="e">
        <f t="shared" si="154"/>
        <v>#DIV/0!</v>
      </c>
      <c r="V924" s="5" t="e">
        <f t="shared" si="151"/>
        <v>#DIV/0!</v>
      </c>
      <c r="W924" s="5" t="e">
        <f t="shared" si="151"/>
        <v>#DIV/0!</v>
      </c>
      <c r="X924" s="5" t="e">
        <f t="shared" si="151"/>
        <v>#DIV/0!</v>
      </c>
      <c r="Y924" s="5" t="e">
        <f t="shared" si="149"/>
        <v>#DIV/0!</v>
      </c>
      <c r="Z924" s="5" t="e">
        <f t="shared" si="150"/>
        <v>#DIV/0!</v>
      </c>
      <c r="AA924" s="5" t="e">
        <f t="shared" si="150"/>
        <v>#DIV/0!</v>
      </c>
      <c r="AM924" s="6"/>
      <c r="AN924" s="6"/>
    </row>
    <row r="925" spans="2:40" s="5" customFormat="1" ht="20.100000000000001" hidden="1" customHeight="1">
      <c r="B925" s="22" t="str">
        <f>+$B$11</f>
        <v xml:space="preserve"> Α' ΠΛΑΝΗΤΗΣ</v>
      </c>
      <c r="C925" s="15">
        <f>+$C$11</f>
        <v>0</v>
      </c>
      <c r="D925" s="13">
        <f>+D920+1</f>
        <v>136</v>
      </c>
      <c r="E925" s="15">
        <f>+(H925+I925)/2</f>
        <v>0</v>
      </c>
      <c r="F925" s="15">
        <f>+SQRT(E925*E925-G925*G925)</f>
        <v>0</v>
      </c>
      <c r="G925" s="15">
        <f>+(-H925+I925)/2</f>
        <v>0</v>
      </c>
      <c r="H925" s="15">
        <f>+$J$40</f>
        <v>0</v>
      </c>
      <c r="I925" s="15">
        <f>+$J$39</f>
        <v>0</v>
      </c>
      <c r="J925" s="15">
        <f>+$D$22</f>
        <v>0</v>
      </c>
      <c r="K925" s="15">
        <f>+ABS( C925-D925)</f>
        <v>136</v>
      </c>
      <c r="L925" s="15" t="e">
        <f>(+F925*F925/E925)/( 1- J925*COS(K926))</f>
        <v>#DIV/0!</v>
      </c>
      <c r="M925" s="14" t="e">
        <f t="shared" si="152"/>
        <v>#DIV/0!</v>
      </c>
      <c r="N925" s="49"/>
      <c r="O925" s="238">
        <f t="shared" si="153"/>
        <v>0</v>
      </c>
      <c r="P925" s="5" t="e">
        <f t="shared" si="155"/>
        <v>#DIV/0!</v>
      </c>
      <c r="Q925" s="5" t="e">
        <f t="shared" si="155"/>
        <v>#DIV/0!</v>
      </c>
      <c r="R925" s="5" t="e">
        <f t="shared" si="155"/>
        <v>#DIV/0!</v>
      </c>
      <c r="S925" s="5" t="e">
        <f t="shared" si="154"/>
        <v>#DIV/0!</v>
      </c>
      <c r="T925" s="5" t="e">
        <f t="shared" si="154"/>
        <v>#DIV/0!</v>
      </c>
      <c r="U925" s="5" t="e">
        <f t="shared" si="154"/>
        <v>#DIV/0!</v>
      </c>
      <c r="V925" s="5" t="e">
        <f t="shared" si="151"/>
        <v>#DIV/0!</v>
      </c>
      <c r="W925" s="5" t="e">
        <f t="shared" si="151"/>
        <v>#DIV/0!</v>
      </c>
      <c r="X925" s="5" t="e">
        <f t="shared" si="151"/>
        <v>#DIV/0!</v>
      </c>
      <c r="Y925" s="5" t="e">
        <f t="shared" si="149"/>
        <v>#DIV/0!</v>
      </c>
      <c r="Z925" s="5" t="e">
        <f t="shared" si="150"/>
        <v>#DIV/0!</v>
      </c>
      <c r="AA925" s="5" t="e">
        <f t="shared" si="150"/>
        <v>#DIV/0!</v>
      </c>
      <c r="AM925" s="6"/>
      <c r="AN925" s="6"/>
    </row>
    <row r="926" spans="2:40" s="5" customFormat="1" ht="20.100000000000001" hidden="1" customHeight="1">
      <c r="B926" s="23" t="s">
        <v>32</v>
      </c>
      <c r="C926" s="24">
        <f>3.14/180*C925</f>
        <v>0</v>
      </c>
      <c r="D926" s="24">
        <v>136</v>
      </c>
      <c r="E926" s="25"/>
      <c r="F926" s="25"/>
      <c r="G926" s="25"/>
      <c r="H926" s="25"/>
      <c r="I926" s="25"/>
      <c r="J926" s="25"/>
      <c r="K926" s="25">
        <f>(3.14/180)*K925</f>
        <v>2.3724444444444446</v>
      </c>
      <c r="L926" s="14"/>
      <c r="M926" s="14" t="e">
        <f t="shared" si="152"/>
        <v>#DIV/0!</v>
      </c>
      <c r="N926" s="49"/>
      <c r="O926" s="238" t="e">
        <f t="shared" si="153"/>
        <v>#DIV/0!</v>
      </c>
      <c r="P926" s="5" t="e">
        <f t="shared" si="155"/>
        <v>#DIV/0!</v>
      </c>
      <c r="Q926" s="5" t="e">
        <f t="shared" si="155"/>
        <v>#DIV/0!</v>
      </c>
      <c r="R926" s="5" t="e">
        <f t="shared" si="155"/>
        <v>#DIV/0!</v>
      </c>
      <c r="S926" s="5" t="e">
        <f t="shared" si="154"/>
        <v>#DIV/0!</v>
      </c>
      <c r="T926" s="5" t="e">
        <f t="shared" si="154"/>
        <v>#DIV/0!</v>
      </c>
      <c r="U926" s="5" t="e">
        <f t="shared" si="154"/>
        <v>#DIV/0!</v>
      </c>
      <c r="V926" s="5" t="e">
        <f t="shared" si="151"/>
        <v>#DIV/0!</v>
      </c>
      <c r="W926" s="5" t="e">
        <f t="shared" si="151"/>
        <v>#DIV/0!</v>
      </c>
      <c r="X926" s="5" t="e">
        <f t="shared" si="151"/>
        <v>#DIV/0!</v>
      </c>
      <c r="Y926" s="5" t="e">
        <f t="shared" si="149"/>
        <v>#DIV/0!</v>
      </c>
      <c r="Z926" s="5" t="e">
        <f t="shared" si="150"/>
        <v>#DIV/0!</v>
      </c>
      <c r="AA926" s="5" t="e">
        <f t="shared" si="150"/>
        <v>#DIV/0!</v>
      </c>
      <c r="AM926" s="6"/>
      <c r="AN926" s="6"/>
    </row>
    <row r="927" spans="2:40" s="5" customFormat="1" ht="20.100000000000001" hidden="1" customHeight="1">
      <c r="B927" s="22" t="str">
        <f>+$B$13</f>
        <v xml:space="preserve"> Β' ΠΛΑΝΗΤΗΣ</v>
      </c>
      <c r="C927" s="15">
        <f>+$C$13</f>
        <v>0</v>
      </c>
      <c r="D927" s="13">
        <f>+D922+1</f>
        <v>136</v>
      </c>
      <c r="E927" s="15">
        <f>+(H927+I927)/2</f>
        <v>0</v>
      </c>
      <c r="F927" s="15">
        <f>+SQRT(E927*E927-G927*G927)</f>
        <v>0</v>
      </c>
      <c r="G927" s="15">
        <f>+(-H927+I927)/2</f>
        <v>0</v>
      </c>
      <c r="H927" s="15">
        <f>+$J$42</f>
        <v>0</v>
      </c>
      <c r="I927" s="15">
        <f>+$J$41</f>
        <v>0</v>
      </c>
      <c r="J927" s="15">
        <f>+$D$24</f>
        <v>0</v>
      </c>
      <c r="K927" s="15">
        <f>+ABS( C927-D927)</f>
        <v>136</v>
      </c>
      <c r="L927" s="15" t="e">
        <f>+F927*F927/E927/( 1- J927*COS(K928))</f>
        <v>#DIV/0!</v>
      </c>
      <c r="M927" s="14" t="e">
        <f t="shared" si="152"/>
        <v>#DIV/0!</v>
      </c>
      <c r="N927" s="49"/>
      <c r="O927" s="238">
        <f t="shared" si="153"/>
        <v>0</v>
      </c>
      <c r="P927" s="5" t="e">
        <f t="shared" si="155"/>
        <v>#DIV/0!</v>
      </c>
      <c r="Q927" s="5" t="e">
        <f t="shared" si="155"/>
        <v>#DIV/0!</v>
      </c>
      <c r="R927" s="5" t="e">
        <f t="shared" si="155"/>
        <v>#DIV/0!</v>
      </c>
      <c r="S927" s="5" t="e">
        <f t="shared" si="154"/>
        <v>#DIV/0!</v>
      </c>
      <c r="T927" s="5" t="e">
        <f t="shared" si="154"/>
        <v>#DIV/0!</v>
      </c>
      <c r="U927" s="5" t="e">
        <f t="shared" si="154"/>
        <v>#DIV/0!</v>
      </c>
      <c r="V927" s="5" t="e">
        <f t="shared" si="151"/>
        <v>#DIV/0!</v>
      </c>
      <c r="W927" s="5" t="e">
        <f t="shared" si="151"/>
        <v>#DIV/0!</v>
      </c>
      <c r="X927" s="5" t="e">
        <f t="shared" si="151"/>
        <v>#DIV/0!</v>
      </c>
      <c r="Y927" s="5" t="e">
        <f t="shared" si="149"/>
        <v>#DIV/0!</v>
      </c>
      <c r="Z927" s="5" t="e">
        <f t="shared" si="150"/>
        <v>#DIV/0!</v>
      </c>
      <c r="AA927" s="5" t="e">
        <f t="shared" si="150"/>
        <v>#DIV/0!</v>
      </c>
      <c r="AM927" s="6"/>
      <c r="AN927" s="6"/>
    </row>
    <row r="928" spans="2:40" s="5" customFormat="1" ht="20.100000000000001" hidden="1" customHeight="1">
      <c r="B928" s="26"/>
      <c r="C928" s="27">
        <f>3.14/180*C927</f>
        <v>0</v>
      </c>
      <c r="D928" s="27">
        <f>3.14/180*D927</f>
        <v>2.3724444444444446</v>
      </c>
      <c r="E928" s="28"/>
      <c r="F928" s="28"/>
      <c r="G928" s="28"/>
      <c r="H928" s="28"/>
      <c r="I928" s="28"/>
      <c r="J928" s="28"/>
      <c r="K928" s="28">
        <f>(3.14/180)*K927</f>
        <v>2.3724444444444446</v>
      </c>
      <c r="L928" s="14"/>
      <c r="M928" s="14" t="e">
        <f t="shared" si="152"/>
        <v>#DIV/0!</v>
      </c>
      <c r="N928" s="49"/>
      <c r="O928" s="238"/>
      <c r="P928" s="5" t="e">
        <f t="shared" si="155"/>
        <v>#DIV/0!</v>
      </c>
      <c r="Q928" s="5" t="e">
        <f t="shared" si="155"/>
        <v>#DIV/0!</v>
      </c>
      <c r="R928" s="5" t="e">
        <f t="shared" si="155"/>
        <v>#DIV/0!</v>
      </c>
      <c r="S928" s="5" t="e">
        <f t="shared" si="154"/>
        <v>#DIV/0!</v>
      </c>
      <c r="T928" s="5" t="e">
        <f t="shared" si="154"/>
        <v>#DIV/0!</v>
      </c>
      <c r="U928" s="5" t="e">
        <f t="shared" si="154"/>
        <v>#DIV/0!</v>
      </c>
      <c r="V928" s="5" t="e">
        <f t="shared" si="151"/>
        <v>#DIV/0!</v>
      </c>
      <c r="W928" s="5" t="e">
        <f t="shared" si="151"/>
        <v>#DIV/0!</v>
      </c>
      <c r="X928" s="5" t="e">
        <f t="shared" si="151"/>
        <v>#DIV/0!</v>
      </c>
      <c r="Y928" s="5" t="e">
        <f t="shared" si="149"/>
        <v>#DIV/0!</v>
      </c>
      <c r="Z928" s="5" t="e">
        <f t="shared" si="150"/>
        <v>#DIV/0!</v>
      </c>
      <c r="AA928" s="5" t="e">
        <f t="shared" si="150"/>
        <v>#DIV/0!</v>
      </c>
      <c r="AM928" s="6"/>
      <c r="AN928" s="6"/>
    </row>
    <row r="929" spans="2:40" s="5" customFormat="1" ht="20.100000000000001" hidden="1" customHeight="1">
      <c r="B929" s="15"/>
      <c r="C929" s="13"/>
      <c r="D929" s="13"/>
      <c r="E929" s="13"/>
      <c r="F929" s="13"/>
      <c r="G929" s="13"/>
      <c r="H929" s="13"/>
      <c r="I929" s="13"/>
      <c r="J929" s="13"/>
      <c r="K929" s="15"/>
      <c r="L929" s="14"/>
      <c r="M929" s="14" t="e">
        <f t="shared" si="152"/>
        <v>#DIV/0!</v>
      </c>
      <c r="N929" s="49"/>
      <c r="O929" s="238"/>
      <c r="P929" s="5" t="e">
        <f t="shared" si="155"/>
        <v>#DIV/0!</v>
      </c>
      <c r="Q929" s="5" t="e">
        <f t="shared" si="155"/>
        <v>#DIV/0!</v>
      </c>
      <c r="R929" s="5" t="e">
        <f t="shared" si="155"/>
        <v>#DIV/0!</v>
      </c>
      <c r="S929" s="5" t="e">
        <f t="shared" si="154"/>
        <v>#DIV/0!</v>
      </c>
      <c r="T929" s="5" t="e">
        <f t="shared" si="154"/>
        <v>#DIV/0!</v>
      </c>
      <c r="U929" s="5" t="e">
        <f t="shared" si="154"/>
        <v>#DIV/0!</v>
      </c>
      <c r="V929" s="5" t="e">
        <f t="shared" si="151"/>
        <v>#DIV/0!</v>
      </c>
      <c r="W929" s="5" t="e">
        <f t="shared" si="151"/>
        <v>#DIV/0!</v>
      </c>
      <c r="X929" s="5" t="e">
        <f t="shared" si="151"/>
        <v>#DIV/0!</v>
      </c>
      <c r="Y929" s="5" t="e">
        <f t="shared" si="149"/>
        <v>#DIV/0!</v>
      </c>
      <c r="Z929" s="5" t="e">
        <f t="shared" si="150"/>
        <v>#DIV/0!</v>
      </c>
      <c r="AA929" s="5" t="e">
        <f t="shared" si="150"/>
        <v>#DIV/0!</v>
      </c>
      <c r="AM929" s="6"/>
      <c r="AN929" s="6"/>
    </row>
    <row r="930" spans="2:40" s="5" customFormat="1" ht="20.100000000000001" hidden="1" customHeight="1">
      <c r="B930" s="22" t="str">
        <f>+$B$11</f>
        <v xml:space="preserve"> Α' ΠΛΑΝΗΤΗΣ</v>
      </c>
      <c r="C930" s="15">
        <f>+$C$11</f>
        <v>0</v>
      </c>
      <c r="D930" s="13">
        <f>+D925+1</f>
        <v>137</v>
      </c>
      <c r="E930" s="15">
        <f>+(H930+I930)/2</f>
        <v>0</v>
      </c>
      <c r="F930" s="15">
        <f>+SQRT(E930*E930-G930*G930)</f>
        <v>0</v>
      </c>
      <c r="G930" s="15">
        <f>+(-H930+I930)/2</f>
        <v>0</v>
      </c>
      <c r="H930" s="15">
        <f>+$J$40</f>
        <v>0</v>
      </c>
      <c r="I930" s="15">
        <f>+$J$39</f>
        <v>0</v>
      </c>
      <c r="J930" s="15">
        <f>+$D$22</f>
        <v>0</v>
      </c>
      <c r="K930" s="15">
        <f>+ABS( C930-D930)</f>
        <v>137</v>
      </c>
      <c r="L930" s="15" t="e">
        <f>(+F930*F930/E930)/( 1- J930*COS(K931))</f>
        <v>#DIV/0!</v>
      </c>
      <c r="M930" s="14" t="e">
        <f t="shared" si="152"/>
        <v>#DIV/0!</v>
      </c>
      <c r="N930" s="49"/>
      <c r="O930" s="238">
        <f t="shared" si="153"/>
        <v>0</v>
      </c>
      <c r="P930" s="5" t="e">
        <f t="shared" si="155"/>
        <v>#DIV/0!</v>
      </c>
      <c r="Q930" s="5" t="e">
        <f t="shared" si="155"/>
        <v>#DIV/0!</v>
      </c>
      <c r="R930" s="5" t="e">
        <f t="shared" si="155"/>
        <v>#DIV/0!</v>
      </c>
      <c r="S930" s="5" t="e">
        <f t="shared" si="154"/>
        <v>#DIV/0!</v>
      </c>
      <c r="T930" s="5" t="e">
        <f t="shared" si="154"/>
        <v>#DIV/0!</v>
      </c>
      <c r="U930" s="5" t="e">
        <f t="shared" si="154"/>
        <v>#DIV/0!</v>
      </c>
      <c r="V930" s="5" t="e">
        <f t="shared" si="151"/>
        <v>#DIV/0!</v>
      </c>
      <c r="W930" s="5" t="e">
        <f t="shared" si="151"/>
        <v>#DIV/0!</v>
      </c>
      <c r="X930" s="5" t="e">
        <f t="shared" si="151"/>
        <v>#DIV/0!</v>
      </c>
      <c r="Y930" s="5" t="e">
        <f t="shared" si="149"/>
        <v>#DIV/0!</v>
      </c>
      <c r="Z930" s="5" t="e">
        <f t="shared" si="150"/>
        <v>#DIV/0!</v>
      </c>
      <c r="AA930" s="5" t="e">
        <f t="shared" si="150"/>
        <v>#DIV/0!</v>
      </c>
      <c r="AM930" s="6"/>
      <c r="AN930" s="6"/>
    </row>
    <row r="931" spans="2:40" s="5" customFormat="1" ht="20.100000000000001" hidden="1" customHeight="1">
      <c r="B931" s="23" t="s">
        <v>32</v>
      </c>
      <c r="C931" s="24">
        <f>3.14/180*C930</f>
        <v>0</v>
      </c>
      <c r="D931" s="24">
        <v>137</v>
      </c>
      <c r="E931" s="25"/>
      <c r="F931" s="25"/>
      <c r="G931" s="25"/>
      <c r="H931" s="25"/>
      <c r="I931" s="25"/>
      <c r="J931" s="25"/>
      <c r="K931" s="25">
        <f>(3.14/180)*K930</f>
        <v>2.3898888888888892</v>
      </c>
      <c r="L931" s="14"/>
      <c r="M931" s="14" t="e">
        <f t="shared" si="152"/>
        <v>#DIV/0!</v>
      </c>
      <c r="N931" s="49"/>
      <c r="O931" s="238" t="e">
        <f t="shared" si="153"/>
        <v>#DIV/0!</v>
      </c>
      <c r="P931" s="5" t="e">
        <f t="shared" si="155"/>
        <v>#DIV/0!</v>
      </c>
      <c r="Q931" s="5" t="e">
        <f t="shared" si="155"/>
        <v>#DIV/0!</v>
      </c>
      <c r="R931" s="5" t="e">
        <f t="shared" si="155"/>
        <v>#DIV/0!</v>
      </c>
      <c r="S931" s="5" t="e">
        <f t="shared" si="154"/>
        <v>#DIV/0!</v>
      </c>
      <c r="T931" s="5" t="e">
        <f t="shared" si="154"/>
        <v>#DIV/0!</v>
      </c>
      <c r="U931" s="5" t="e">
        <f t="shared" si="154"/>
        <v>#DIV/0!</v>
      </c>
      <c r="V931" s="5" t="e">
        <f t="shared" si="151"/>
        <v>#DIV/0!</v>
      </c>
      <c r="W931" s="5" t="e">
        <f t="shared" si="151"/>
        <v>#DIV/0!</v>
      </c>
      <c r="X931" s="5" t="e">
        <f t="shared" si="151"/>
        <v>#DIV/0!</v>
      </c>
      <c r="Y931" s="5" t="e">
        <f t="shared" si="149"/>
        <v>#DIV/0!</v>
      </c>
      <c r="Z931" s="5" t="e">
        <f t="shared" si="150"/>
        <v>#DIV/0!</v>
      </c>
      <c r="AA931" s="5" t="e">
        <f t="shared" si="150"/>
        <v>#DIV/0!</v>
      </c>
      <c r="AM931" s="6"/>
      <c r="AN931" s="6"/>
    </row>
    <row r="932" spans="2:40" s="5" customFormat="1" ht="20.100000000000001" hidden="1" customHeight="1">
      <c r="B932" s="22" t="str">
        <f>+$B$13</f>
        <v xml:space="preserve"> Β' ΠΛΑΝΗΤΗΣ</v>
      </c>
      <c r="C932" s="15">
        <f>+$C$13</f>
        <v>0</v>
      </c>
      <c r="D932" s="13">
        <f>+D927+1</f>
        <v>137</v>
      </c>
      <c r="E932" s="15">
        <f>+(H932+I932)/2</f>
        <v>0</v>
      </c>
      <c r="F932" s="15">
        <f>+SQRT(E932*E932-G932*G932)</f>
        <v>0</v>
      </c>
      <c r="G932" s="15">
        <f>+(-H932+I932)/2</f>
        <v>0</v>
      </c>
      <c r="H932" s="15">
        <f>+$J$42</f>
        <v>0</v>
      </c>
      <c r="I932" s="15">
        <f>+$J$41</f>
        <v>0</v>
      </c>
      <c r="J932" s="15">
        <f>+$D$24</f>
        <v>0</v>
      </c>
      <c r="K932" s="15">
        <f>+ABS( C932-D932)</f>
        <v>137</v>
      </c>
      <c r="L932" s="15" t="e">
        <f>+F932*F932/E932/( 1- J932*COS(K933))</f>
        <v>#DIV/0!</v>
      </c>
      <c r="M932" s="14" t="e">
        <f t="shared" si="152"/>
        <v>#DIV/0!</v>
      </c>
      <c r="N932" s="49"/>
      <c r="O932" s="238">
        <f t="shared" si="153"/>
        <v>0</v>
      </c>
      <c r="P932" s="5" t="e">
        <f t="shared" si="155"/>
        <v>#DIV/0!</v>
      </c>
      <c r="Q932" s="5" t="e">
        <f t="shared" si="155"/>
        <v>#DIV/0!</v>
      </c>
      <c r="R932" s="5" t="e">
        <f t="shared" si="155"/>
        <v>#DIV/0!</v>
      </c>
      <c r="S932" s="5" t="e">
        <f t="shared" si="154"/>
        <v>#DIV/0!</v>
      </c>
      <c r="T932" s="5" t="e">
        <f t="shared" si="154"/>
        <v>#DIV/0!</v>
      </c>
      <c r="U932" s="5" t="e">
        <f t="shared" si="154"/>
        <v>#DIV/0!</v>
      </c>
      <c r="V932" s="5" t="e">
        <f t="shared" si="151"/>
        <v>#DIV/0!</v>
      </c>
      <c r="W932" s="5" t="e">
        <f t="shared" si="151"/>
        <v>#DIV/0!</v>
      </c>
      <c r="X932" s="5" t="e">
        <f t="shared" si="151"/>
        <v>#DIV/0!</v>
      </c>
      <c r="Y932" s="5" t="e">
        <f t="shared" si="149"/>
        <v>#DIV/0!</v>
      </c>
      <c r="Z932" s="5" t="e">
        <f t="shared" si="150"/>
        <v>#DIV/0!</v>
      </c>
      <c r="AA932" s="5" t="e">
        <f t="shared" si="150"/>
        <v>#DIV/0!</v>
      </c>
      <c r="AM932" s="6"/>
      <c r="AN932" s="6"/>
    </row>
    <row r="933" spans="2:40" s="5" customFormat="1" ht="20.100000000000001" hidden="1" customHeight="1">
      <c r="B933" s="26"/>
      <c r="C933" s="27">
        <f>3.14/180*C932</f>
        <v>0</v>
      </c>
      <c r="D933" s="27">
        <f>3.14/180*D932</f>
        <v>2.3898888888888892</v>
      </c>
      <c r="E933" s="28"/>
      <c r="F933" s="28"/>
      <c r="G933" s="28"/>
      <c r="H933" s="28"/>
      <c r="I933" s="28"/>
      <c r="J933" s="28"/>
      <c r="K933" s="28">
        <f>(3.14/180)*K932</f>
        <v>2.3898888888888892</v>
      </c>
      <c r="L933" s="14"/>
      <c r="M933" s="14" t="e">
        <f t="shared" si="152"/>
        <v>#DIV/0!</v>
      </c>
      <c r="N933" s="49"/>
      <c r="O933" s="238"/>
      <c r="P933" s="5" t="e">
        <f t="shared" si="155"/>
        <v>#DIV/0!</v>
      </c>
      <c r="Q933" s="5" t="e">
        <f t="shared" si="155"/>
        <v>#DIV/0!</v>
      </c>
      <c r="R933" s="5" t="e">
        <f t="shared" si="155"/>
        <v>#DIV/0!</v>
      </c>
      <c r="S933" s="5" t="e">
        <f t="shared" si="154"/>
        <v>#DIV/0!</v>
      </c>
      <c r="T933" s="5" t="e">
        <f t="shared" si="154"/>
        <v>#DIV/0!</v>
      </c>
      <c r="U933" s="5" t="e">
        <f t="shared" si="154"/>
        <v>#DIV/0!</v>
      </c>
      <c r="V933" s="5" t="e">
        <f t="shared" si="151"/>
        <v>#DIV/0!</v>
      </c>
      <c r="W933" s="5" t="e">
        <f t="shared" si="151"/>
        <v>#DIV/0!</v>
      </c>
      <c r="X933" s="5" t="e">
        <f t="shared" si="151"/>
        <v>#DIV/0!</v>
      </c>
      <c r="Y933" s="5" t="e">
        <f t="shared" si="149"/>
        <v>#DIV/0!</v>
      </c>
      <c r="Z933" s="5" t="e">
        <f t="shared" si="150"/>
        <v>#DIV/0!</v>
      </c>
      <c r="AA933" s="5" t="e">
        <f t="shared" si="150"/>
        <v>#DIV/0!</v>
      </c>
      <c r="AM933" s="6"/>
      <c r="AN933" s="6"/>
    </row>
    <row r="934" spans="2:40" s="5" customFormat="1" ht="20.100000000000001" hidden="1" customHeight="1">
      <c r="B934" s="15"/>
      <c r="C934" s="13"/>
      <c r="D934" s="13"/>
      <c r="E934" s="13"/>
      <c r="F934" s="13"/>
      <c r="G934" s="13"/>
      <c r="H934" s="13"/>
      <c r="I934" s="13"/>
      <c r="J934" s="13"/>
      <c r="K934" s="15"/>
      <c r="L934" s="14"/>
      <c r="M934" s="14" t="e">
        <f t="shared" si="152"/>
        <v>#DIV/0!</v>
      </c>
      <c r="N934" s="49"/>
      <c r="O934" s="238"/>
      <c r="P934" s="5" t="e">
        <f t="shared" si="155"/>
        <v>#DIV/0!</v>
      </c>
      <c r="Q934" s="5" t="e">
        <f t="shared" si="155"/>
        <v>#DIV/0!</v>
      </c>
      <c r="R934" s="5" t="e">
        <f t="shared" si="155"/>
        <v>#DIV/0!</v>
      </c>
      <c r="S934" s="5" t="e">
        <f t="shared" si="154"/>
        <v>#DIV/0!</v>
      </c>
      <c r="T934" s="5" t="e">
        <f t="shared" si="154"/>
        <v>#DIV/0!</v>
      </c>
      <c r="U934" s="5" t="e">
        <f t="shared" si="154"/>
        <v>#DIV/0!</v>
      </c>
      <c r="V934" s="5" t="e">
        <f t="shared" si="151"/>
        <v>#DIV/0!</v>
      </c>
      <c r="W934" s="5" t="e">
        <f t="shared" si="151"/>
        <v>#DIV/0!</v>
      </c>
      <c r="X934" s="5" t="e">
        <f t="shared" si="151"/>
        <v>#DIV/0!</v>
      </c>
      <c r="Y934" s="5" t="e">
        <f t="shared" si="149"/>
        <v>#DIV/0!</v>
      </c>
      <c r="Z934" s="5" t="e">
        <f t="shared" si="150"/>
        <v>#DIV/0!</v>
      </c>
      <c r="AA934" s="5" t="e">
        <f t="shared" si="150"/>
        <v>#DIV/0!</v>
      </c>
      <c r="AM934" s="6"/>
      <c r="AN934" s="6"/>
    </row>
    <row r="935" spans="2:40" s="5" customFormat="1" ht="20.100000000000001" hidden="1" customHeight="1">
      <c r="B935" s="22" t="str">
        <f>+$B$11</f>
        <v xml:space="preserve"> Α' ΠΛΑΝΗΤΗΣ</v>
      </c>
      <c r="C935" s="15">
        <f>+$C$11</f>
        <v>0</v>
      </c>
      <c r="D935" s="13">
        <f>+D930+1</f>
        <v>138</v>
      </c>
      <c r="E935" s="15">
        <f>+(H935+I935)/2</f>
        <v>0</v>
      </c>
      <c r="F935" s="15">
        <f>+SQRT(E935*E935-G935*G935)</f>
        <v>0</v>
      </c>
      <c r="G935" s="15">
        <f>+(-H935+I935)/2</f>
        <v>0</v>
      </c>
      <c r="H935" s="15">
        <f>+$J$40</f>
        <v>0</v>
      </c>
      <c r="I935" s="15">
        <f>+$J$39</f>
        <v>0</v>
      </c>
      <c r="J935" s="15">
        <f>+$D$22</f>
        <v>0</v>
      </c>
      <c r="K935" s="15">
        <f>+ABS( C935-D935)</f>
        <v>138</v>
      </c>
      <c r="L935" s="15" t="e">
        <f>(+F935*F935/E935)/( 1- J935*COS(K936))</f>
        <v>#DIV/0!</v>
      </c>
      <c r="M935" s="14" t="e">
        <f t="shared" si="152"/>
        <v>#DIV/0!</v>
      </c>
      <c r="N935" s="49"/>
      <c r="O935" s="238">
        <f t="shared" si="153"/>
        <v>0</v>
      </c>
      <c r="P935" s="5" t="e">
        <f t="shared" si="155"/>
        <v>#DIV/0!</v>
      </c>
      <c r="Q935" s="5" t="e">
        <f t="shared" si="155"/>
        <v>#DIV/0!</v>
      </c>
      <c r="R935" s="5" t="e">
        <f t="shared" si="155"/>
        <v>#DIV/0!</v>
      </c>
      <c r="S935" s="5" t="e">
        <f t="shared" si="154"/>
        <v>#DIV/0!</v>
      </c>
      <c r="T935" s="5" t="e">
        <f t="shared" si="154"/>
        <v>#DIV/0!</v>
      </c>
      <c r="U935" s="5" t="e">
        <f t="shared" si="154"/>
        <v>#DIV/0!</v>
      </c>
      <c r="V935" s="5" t="e">
        <f t="shared" si="151"/>
        <v>#DIV/0!</v>
      </c>
      <c r="W935" s="5" t="e">
        <f t="shared" si="151"/>
        <v>#DIV/0!</v>
      </c>
      <c r="X935" s="5" t="e">
        <f t="shared" si="151"/>
        <v>#DIV/0!</v>
      </c>
      <c r="Y935" s="5" t="e">
        <f t="shared" si="149"/>
        <v>#DIV/0!</v>
      </c>
      <c r="Z935" s="5" t="e">
        <f t="shared" si="150"/>
        <v>#DIV/0!</v>
      </c>
      <c r="AA935" s="5" t="e">
        <f t="shared" si="150"/>
        <v>#DIV/0!</v>
      </c>
      <c r="AM935" s="6"/>
      <c r="AN935" s="6"/>
    </row>
    <row r="936" spans="2:40" s="5" customFormat="1" ht="20.100000000000001" hidden="1" customHeight="1">
      <c r="B936" s="23" t="s">
        <v>32</v>
      </c>
      <c r="C936" s="24">
        <f>3.14/180*C935</f>
        <v>0</v>
      </c>
      <c r="D936" s="24">
        <v>138</v>
      </c>
      <c r="E936" s="25"/>
      <c r="F936" s="25"/>
      <c r="G936" s="25"/>
      <c r="H936" s="25"/>
      <c r="I936" s="25"/>
      <c r="J936" s="25"/>
      <c r="K936" s="25">
        <f>(3.14/180)*K935</f>
        <v>2.4073333333333338</v>
      </c>
      <c r="L936" s="14"/>
      <c r="M936" s="14" t="e">
        <f t="shared" si="152"/>
        <v>#DIV/0!</v>
      </c>
      <c r="N936" s="49"/>
      <c r="O936" s="238" t="e">
        <f t="shared" si="153"/>
        <v>#DIV/0!</v>
      </c>
      <c r="P936" s="5" t="e">
        <f t="shared" si="155"/>
        <v>#DIV/0!</v>
      </c>
      <c r="Q936" s="5" t="e">
        <f t="shared" si="155"/>
        <v>#DIV/0!</v>
      </c>
      <c r="R936" s="5" t="e">
        <f t="shared" si="155"/>
        <v>#DIV/0!</v>
      </c>
      <c r="S936" s="5" t="e">
        <f t="shared" si="154"/>
        <v>#DIV/0!</v>
      </c>
      <c r="T936" s="5" t="e">
        <f t="shared" si="154"/>
        <v>#DIV/0!</v>
      </c>
      <c r="U936" s="5" t="e">
        <f t="shared" si="154"/>
        <v>#DIV/0!</v>
      </c>
      <c r="V936" s="5" t="e">
        <f t="shared" si="151"/>
        <v>#DIV/0!</v>
      </c>
      <c r="W936" s="5" t="e">
        <f t="shared" si="151"/>
        <v>#DIV/0!</v>
      </c>
      <c r="X936" s="5" t="e">
        <f t="shared" si="151"/>
        <v>#DIV/0!</v>
      </c>
      <c r="Y936" s="5" t="e">
        <f t="shared" si="149"/>
        <v>#DIV/0!</v>
      </c>
      <c r="Z936" s="5" t="e">
        <f t="shared" si="150"/>
        <v>#DIV/0!</v>
      </c>
      <c r="AA936" s="5" t="e">
        <f t="shared" si="150"/>
        <v>#DIV/0!</v>
      </c>
      <c r="AM936" s="6"/>
      <c r="AN936" s="6"/>
    </row>
    <row r="937" spans="2:40" s="5" customFormat="1" ht="20.100000000000001" hidden="1" customHeight="1">
      <c r="B937" s="22" t="str">
        <f>+$B$13</f>
        <v xml:space="preserve"> Β' ΠΛΑΝΗΤΗΣ</v>
      </c>
      <c r="C937" s="15">
        <f>+$C$13</f>
        <v>0</v>
      </c>
      <c r="D937" s="13">
        <f>+D932+1</f>
        <v>138</v>
      </c>
      <c r="E937" s="15">
        <f>+(H937+I937)/2</f>
        <v>0</v>
      </c>
      <c r="F937" s="15">
        <f>+SQRT(E937*E937-G937*G937)</f>
        <v>0</v>
      </c>
      <c r="G937" s="15">
        <f>+(-H937+I937)/2</f>
        <v>0</v>
      </c>
      <c r="H937" s="15">
        <f>+$J$42</f>
        <v>0</v>
      </c>
      <c r="I937" s="15">
        <f>+$J$41</f>
        <v>0</v>
      </c>
      <c r="J937" s="15">
        <f>+$D$24</f>
        <v>0</v>
      </c>
      <c r="K937" s="15">
        <f>+ABS( C937-D937)</f>
        <v>138</v>
      </c>
      <c r="L937" s="15" t="e">
        <f>+F937*F937/E937/( 1- J937*COS(K938))</f>
        <v>#DIV/0!</v>
      </c>
      <c r="M937" s="14" t="e">
        <f t="shared" si="152"/>
        <v>#DIV/0!</v>
      </c>
      <c r="N937" s="49"/>
      <c r="O937" s="238">
        <f t="shared" si="153"/>
        <v>0</v>
      </c>
      <c r="P937" s="5" t="e">
        <f t="shared" si="155"/>
        <v>#DIV/0!</v>
      </c>
      <c r="Q937" s="5" t="e">
        <f t="shared" si="155"/>
        <v>#DIV/0!</v>
      </c>
      <c r="R937" s="5" t="e">
        <f t="shared" si="155"/>
        <v>#DIV/0!</v>
      </c>
      <c r="S937" s="5" t="e">
        <f t="shared" si="154"/>
        <v>#DIV/0!</v>
      </c>
      <c r="T937" s="5" t="e">
        <f t="shared" si="154"/>
        <v>#DIV/0!</v>
      </c>
      <c r="U937" s="5" t="e">
        <f t="shared" si="154"/>
        <v>#DIV/0!</v>
      </c>
      <c r="V937" s="5" t="e">
        <f t="shared" si="151"/>
        <v>#DIV/0!</v>
      </c>
      <c r="W937" s="5" t="e">
        <f t="shared" si="151"/>
        <v>#DIV/0!</v>
      </c>
      <c r="X937" s="5" t="e">
        <f t="shared" si="151"/>
        <v>#DIV/0!</v>
      </c>
      <c r="Y937" s="5" t="e">
        <f t="shared" si="149"/>
        <v>#DIV/0!</v>
      </c>
      <c r="Z937" s="5" t="e">
        <f t="shared" si="150"/>
        <v>#DIV/0!</v>
      </c>
      <c r="AA937" s="5" t="e">
        <f t="shared" si="150"/>
        <v>#DIV/0!</v>
      </c>
      <c r="AM937" s="6"/>
      <c r="AN937" s="6"/>
    </row>
    <row r="938" spans="2:40" s="5" customFormat="1" ht="20.100000000000001" hidden="1" customHeight="1">
      <c r="B938" s="26"/>
      <c r="C938" s="27">
        <f>3.14/180*C937</f>
        <v>0</v>
      </c>
      <c r="D938" s="27">
        <f>3.14/180*D937</f>
        <v>2.4073333333333338</v>
      </c>
      <c r="E938" s="28"/>
      <c r="F938" s="28"/>
      <c r="G938" s="28"/>
      <c r="H938" s="28"/>
      <c r="I938" s="28"/>
      <c r="J938" s="28"/>
      <c r="K938" s="28">
        <f>(3.14/180)*K937</f>
        <v>2.4073333333333338</v>
      </c>
      <c r="L938" s="14"/>
      <c r="M938" s="14" t="e">
        <f t="shared" si="152"/>
        <v>#DIV/0!</v>
      </c>
      <c r="N938" s="49"/>
      <c r="O938" s="238"/>
      <c r="P938" s="5" t="e">
        <f t="shared" si="155"/>
        <v>#DIV/0!</v>
      </c>
      <c r="Q938" s="5" t="e">
        <f t="shared" si="155"/>
        <v>#DIV/0!</v>
      </c>
      <c r="R938" s="5" t="e">
        <f t="shared" si="155"/>
        <v>#DIV/0!</v>
      </c>
      <c r="S938" s="5" t="e">
        <f t="shared" si="154"/>
        <v>#DIV/0!</v>
      </c>
      <c r="T938" s="5" t="e">
        <f t="shared" si="154"/>
        <v>#DIV/0!</v>
      </c>
      <c r="U938" s="5" t="e">
        <f t="shared" si="154"/>
        <v>#DIV/0!</v>
      </c>
      <c r="V938" s="5" t="e">
        <f t="shared" si="151"/>
        <v>#DIV/0!</v>
      </c>
      <c r="W938" s="5" t="e">
        <f t="shared" si="151"/>
        <v>#DIV/0!</v>
      </c>
      <c r="X938" s="5" t="e">
        <f t="shared" si="151"/>
        <v>#DIV/0!</v>
      </c>
      <c r="Y938" s="5" t="e">
        <f t="shared" si="149"/>
        <v>#DIV/0!</v>
      </c>
      <c r="Z938" s="5" t="e">
        <f t="shared" si="150"/>
        <v>#DIV/0!</v>
      </c>
      <c r="AA938" s="5" t="e">
        <f t="shared" si="150"/>
        <v>#DIV/0!</v>
      </c>
      <c r="AM938" s="6"/>
      <c r="AN938" s="6"/>
    </row>
    <row r="939" spans="2:40" s="5" customFormat="1" ht="20.100000000000001" hidden="1" customHeight="1">
      <c r="B939" s="15"/>
      <c r="C939" s="13"/>
      <c r="D939" s="13"/>
      <c r="E939" s="13"/>
      <c r="F939" s="13"/>
      <c r="G939" s="13"/>
      <c r="H939" s="13"/>
      <c r="I939" s="13"/>
      <c r="J939" s="13"/>
      <c r="K939" s="15"/>
      <c r="L939" s="14"/>
      <c r="M939" s="14" t="e">
        <f t="shared" si="152"/>
        <v>#DIV/0!</v>
      </c>
      <c r="N939" s="49"/>
      <c r="O939" s="238"/>
      <c r="P939" s="5" t="e">
        <f t="shared" si="155"/>
        <v>#DIV/0!</v>
      </c>
      <c r="Q939" s="5" t="e">
        <f t="shared" si="155"/>
        <v>#DIV/0!</v>
      </c>
      <c r="R939" s="5" t="e">
        <f t="shared" si="155"/>
        <v>#DIV/0!</v>
      </c>
      <c r="S939" s="5" t="e">
        <f t="shared" si="154"/>
        <v>#DIV/0!</v>
      </c>
      <c r="T939" s="5" t="e">
        <f t="shared" si="154"/>
        <v>#DIV/0!</v>
      </c>
      <c r="U939" s="5" t="e">
        <f t="shared" si="154"/>
        <v>#DIV/0!</v>
      </c>
      <c r="V939" s="5" t="e">
        <f t="shared" si="151"/>
        <v>#DIV/0!</v>
      </c>
      <c r="W939" s="5" t="e">
        <f t="shared" si="151"/>
        <v>#DIV/0!</v>
      </c>
      <c r="X939" s="5" t="e">
        <f t="shared" si="151"/>
        <v>#DIV/0!</v>
      </c>
      <c r="Y939" s="5" t="e">
        <f t="shared" si="149"/>
        <v>#DIV/0!</v>
      </c>
      <c r="Z939" s="5" t="e">
        <f t="shared" si="150"/>
        <v>#DIV/0!</v>
      </c>
      <c r="AA939" s="5" t="e">
        <f t="shared" si="150"/>
        <v>#DIV/0!</v>
      </c>
      <c r="AM939" s="6"/>
      <c r="AN939" s="6"/>
    </row>
    <row r="940" spans="2:40" s="5" customFormat="1" ht="20.100000000000001" hidden="1" customHeight="1">
      <c r="B940" s="22" t="str">
        <f>+$B$11</f>
        <v xml:space="preserve"> Α' ΠΛΑΝΗΤΗΣ</v>
      </c>
      <c r="C940" s="15">
        <f>+$C$11</f>
        <v>0</v>
      </c>
      <c r="D940" s="13">
        <f>+D935+1</f>
        <v>139</v>
      </c>
      <c r="E940" s="15">
        <f>+(H940+I940)/2</f>
        <v>0</v>
      </c>
      <c r="F940" s="15">
        <f>+SQRT(E940*E940-G940*G940)</f>
        <v>0</v>
      </c>
      <c r="G940" s="15">
        <f>+(-H940+I940)/2</f>
        <v>0</v>
      </c>
      <c r="H940" s="15">
        <f>+$J$40</f>
        <v>0</v>
      </c>
      <c r="I940" s="15">
        <f>+$J$39</f>
        <v>0</v>
      </c>
      <c r="J940" s="15">
        <f>+$D$22</f>
        <v>0</v>
      </c>
      <c r="K940" s="15">
        <f>+ABS( C940-D940)</f>
        <v>139</v>
      </c>
      <c r="L940" s="15" t="e">
        <f>(+F940*F940/E940)/( 1- J940*COS(K941))</f>
        <v>#DIV/0!</v>
      </c>
      <c r="M940" s="14" t="e">
        <f t="shared" si="152"/>
        <v>#DIV/0!</v>
      </c>
      <c r="N940" s="49"/>
      <c r="O940" s="238">
        <f t="shared" si="153"/>
        <v>0</v>
      </c>
      <c r="P940" s="5" t="e">
        <f t="shared" si="155"/>
        <v>#DIV/0!</v>
      </c>
      <c r="Q940" s="5" t="e">
        <f t="shared" si="155"/>
        <v>#DIV/0!</v>
      </c>
      <c r="R940" s="5" t="e">
        <f t="shared" si="155"/>
        <v>#DIV/0!</v>
      </c>
      <c r="S940" s="5" t="e">
        <f t="shared" si="154"/>
        <v>#DIV/0!</v>
      </c>
      <c r="T940" s="5" t="e">
        <f t="shared" si="154"/>
        <v>#DIV/0!</v>
      </c>
      <c r="U940" s="5" t="e">
        <f t="shared" si="154"/>
        <v>#DIV/0!</v>
      </c>
      <c r="V940" s="5" t="e">
        <f t="shared" si="151"/>
        <v>#DIV/0!</v>
      </c>
      <c r="W940" s="5" t="e">
        <f t="shared" si="151"/>
        <v>#DIV/0!</v>
      </c>
      <c r="X940" s="5" t="e">
        <f t="shared" si="151"/>
        <v>#DIV/0!</v>
      </c>
      <c r="Y940" s="5" t="e">
        <f t="shared" si="149"/>
        <v>#DIV/0!</v>
      </c>
      <c r="Z940" s="5" t="e">
        <f t="shared" si="150"/>
        <v>#DIV/0!</v>
      </c>
      <c r="AA940" s="5" t="e">
        <f t="shared" si="150"/>
        <v>#DIV/0!</v>
      </c>
      <c r="AM940" s="6"/>
      <c r="AN940" s="6"/>
    </row>
    <row r="941" spans="2:40" s="5" customFormat="1" ht="20.100000000000001" hidden="1" customHeight="1">
      <c r="B941" s="23" t="s">
        <v>32</v>
      </c>
      <c r="C941" s="24">
        <f>3.14/180*C940</f>
        <v>0</v>
      </c>
      <c r="D941" s="24">
        <v>139</v>
      </c>
      <c r="E941" s="25"/>
      <c r="F941" s="25"/>
      <c r="G941" s="25"/>
      <c r="H941" s="25"/>
      <c r="I941" s="25"/>
      <c r="J941" s="25"/>
      <c r="K941" s="25">
        <f>(3.14/180)*K940</f>
        <v>2.4247777777777779</v>
      </c>
      <c r="L941" s="14"/>
      <c r="M941" s="14" t="e">
        <f t="shared" si="152"/>
        <v>#DIV/0!</v>
      </c>
      <c r="N941" s="49"/>
      <c r="O941" s="238" t="e">
        <f t="shared" si="153"/>
        <v>#DIV/0!</v>
      </c>
      <c r="P941" s="5" t="e">
        <f t="shared" si="155"/>
        <v>#DIV/0!</v>
      </c>
      <c r="Q941" s="5" t="e">
        <f t="shared" si="155"/>
        <v>#DIV/0!</v>
      </c>
      <c r="R941" s="5" t="e">
        <f t="shared" si="155"/>
        <v>#DIV/0!</v>
      </c>
      <c r="S941" s="5" t="e">
        <f t="shared" si="154"/>
        <v>#DIV/0!</v>
      </c>
      <c r="T941" s="5" t="e">
        <f t="shared" si="154"/>
        <v>#DIV/0!</v>
      </c>
      <c r="U941" s="5" t="e">
        <f t="shared" si="154"/>
        <v>#DIV/0!</v>
      </c>
      <c r="V941" s="5" t="e">
        <f t="shared" si="151"/>
        <v>#DIV/0!</v>
      </c>
      <c r="W941" s="5" t="e">
        <f t="shared" si="151"/>
        <v>#DIV/0!</v>
      </c>
      <c r="X941" s="5" t="e">
        <f t="shared" si="151"/>
        <v>#DIV/0!</v>
      </c>
      <c r="Y941" s="5" t="e">
        <f t="shared" ref="Y941:Y1004" si="156">IF(AND(K941=MIN($B941:$M941),K941=MIN($O$176:$O$234)),AK940,0)</f>
        <v>#DIV/0!</v>
      </c>
      <c r="Z941" s="5" t="e">
        <f t="shared" ref="Z941:AA1004" si="157">IF(AND(L941=MIN($B941:$M941),L941=MIN($O$176:$O$234)),AL940,0)</f>
        <v>#DIV/0!</v>
      </c>
      <c r="AA941" s="5" t="e">
        <f t="shared" si="157"/>
        <v>#DIV/0!</v>
      </c>
      <c r="AM941" s="6"/>
      <c r="AN941" s="6"/>
    </row>
    <row r="942" spans="2:40" s="5" customFormat="1" ht="20.100000000000001" hidden="1" customHeight="1">
      <c r="B942" s="22" t="str">
        <f>+$B$13</f>
        <v xml:space="preserve"> Β' ΠΛΑΝΗΤΗΣ</v>
      </c>
      <c r="C942" s="15">
        <f>+$C$13</f>
        <v>0</v>
      </c>
      <c r="D942" s="13">
        <f>+D937+1</f>
        <v>139</v>
      </c>
      <c r="E942" s="15">
        <f>+(H942+I942)/2</f>
        <v>0</v>
      </c>
      <c r="F942" s="15">
        <f>+SQRT(E942*E942-G942*G942)</f>
        <v>0</v>
      </c>
      <c r="G942" s="15">
        <f>+(-H942+I942)/2</f>
        <v>0</v>
      </c>
      <c r="H942" s="15">
        <f>+$J$42</f>
        <v>0</v>
      </c>
      <c r="I942" s="15">
        <f>+$J$41</f>
        <v>0</v>
      </c>
      <c r="J942" s="15">
        <f>+$D$24</f>
        <v>0</v>
      </c>
      <c r="K942" s="15">
        <f>+ABS( C942-D942)</f>
        <v>139</v>
      </c>
      <c r="L942" s="15" t="e">
        <f>+F942*F942/E942/( 1- J942*COS(K943))</f>
        <v>#DIV/0!</v>
      </c>
      <c r="M942" s="14" t="e">
        <f t="shared" si="152"/>
        <v>#DIV/0!</v>
      </c>
      <c r="N942" s="49"/>
      <c r="O942" s="238">
        <f t="shared" si="153"/>
        <v>0</v>
      </c>
      <c r="P942" s="5" t="e">
        <f t="shared" si="155"/>
        <v>#DIV/0!</v>
      </c>
      <c r="Q942" s="5" t="e">
        <f t="shared" si="155"/>
        <v>#DIV/0!</v>
      </c>
      <c r="R942" s="5" t="e">
        <f t="shared" si="155"/>
        <v>#DIV/0!</v>
      </c>
      <c r="S942" s="5" t="e">
        <f t="shared" si="154"/>
        <v>#DIV/0!</v>
      </c>
      <c r="T942" s="5" t="e">
        <f t="shared" si="154"/>
        <v>#DIV/0!</v>
      </c>
      <c r="U942" s="5" t="e">
        <f t="shared" si="154"/>
        <v>#DIV/0!</v>
      </c>
      <c r="V942" s="5" t="e">
        <f t="shared" si="151"/>
        <v>#DIV/0!</v>
      </c>
      <c r="W942" s="5" t="e">
        <f t="shared" si="151"/>
        <v>#DIV/0!</v>
      </c>
      <c r="X942" s="5" t="e">
        <f t="shared" si="151"/>
        <v>#DIV/0!</v>
      </c>
      <c r="Y942" s="5" t="e">
        <f t="shared" si="156"/>
        <v>#DIV/0!</v>
      </c>
      <c r="Z942" s="5" t="e">
        <f t="shared" si="157"/>
        <v>#DIV/0!</v>
      </c>
      <c r="AA942" s="5" t="e">
        <f t="shared" si="157"/>
        <v>#DIV/0!</v>
      </c>
      <c r="AM942" s="6"/>
      <c r="AN942" s="6"/>
    </row>
    <row r="943" spans="2:40" s="5" customFormat="1" ht="20.100000000000001" hidden="1" customHeight="1">
      <c r="B943" s="26"/>
      <c r="C943" s="27">
        <f>3.14/180*C942</f>
        <v>0</v>
      </c>
      <c r="D943" s="27">
        <f>3.14/180*D942</f>
        <v>2.4247777777777779</v>
      </c>
      <c r="E943" s="28"/>
      <c r="F943" s="28"/>
      <c r="G943" s="28"/>
      <c r="H943" s="28"/>
      <c r="I943" s="28"/>
      <c r="J943" s="28"/>
      <c r="K943" s="28">
        <f>(3.14/180)*K942</f>
        <v>2.4247777777777779</v>
      </c>
      <c r="L943" s="14"/>
      <c r="M943" s="14" t="e">
        <f t="shared" si="152"/>
        <v>#DIV/0!</v>
      </c>
      <c r="N943" s="49"/>
      <c r="O943" s="238"/>
      <c r="P943" s="5" t="e">
        <f t="shared" si="155"/>
        <v>#DIV/0!</v>
      </c>
      <c r="Q943" s="5" t="e">
        <f t="shared" si="155"/>
        <v>#DIV/0!</v>
      </c>
      <c r="R943" s="5" t="e">
        <f t="shared" si="155"/>
        <v>#DIV/0!</v>
      </c>
      <c r="S943" s="5" t="e">
        <f t="shared" si="154"/>
        <v>#DIV/0!</v>
      </c>
      <c r="T943" s="5" t="e">
        <f t="shared" si="154"/>
        <v>#DIV/0!</v>
      </c>
      <c r="U943" s="5" t="e">
        <f t="shared" si="154"/>
        <v>#DIV/0!</v>
      </c>
      <c r="V943" s="5" t="e">
        <f t="shared" si="151"/>
        <v>#DIV/0!</v>
      </c>
      <c r="W943" s="5" t="e">
        <f t="shared" si="151"/>
        <v>#DIV/0!</v>
      </c>
      <c r="X943" s="5" t="e">
        <f t="shared" si="151"/>
        <v>#DIV/0!</v>
      </c>
      <c r="Y943" s="5" t="e">
        <f t="shared" si="156"/>
        <v>#DIV/0!</v>
      </c>
      <c r="Z943" s="5" t="e">
        <f t="shared" si="157"/>
        <v>#DIV/0!</v>
      </c>
      <c r="AA943" s="5" t="e">
        <f t="shared" si="157"/>
        <v>#DIV/0!</v>
      </c>
      <c r="AM943" s="6"/>
      <c r="AN943" s="6"/>
    </row>
    <row r="944" spans="2:40" s="5" customFormat="1" ht="20.100000000000001" hidden="1" customHeight="1">
      <c r="B944" s="15"/>
      <c r="C944" s="13"/>
      <c r="D944" s="13"/>
      <c r="E944" s="13"/>
      <c r="F944" s="13"/>
      <c r="G944" s="13"/>
      <c r="H944" s="13"/>
      <c r="I944" s="13"/>
      <c r="J944" s="13"/>
      <c r="K944" s="15"/>
      <c r="L944" s="14"/>
      <c r="M944" s="14" t="e">
        <f t="shared" si="152"/>
        <v>#DIV/0!</v>
      </c>
      <c r="N944" s="49"/>
      <c r="O944" s="238"/>
      <c r="P944" s="5" t="e">
        <f t="shared" si="155"/>
        <v>#DIV/0!</v>
      </c>
      <c r="Q944" s="5" t="e">
        <f t="shared" si="155"/>
        <v>#DIV/0!</v>
      </c>
      <c r="R944" s="5" t="e">
        <f t="shared" si="155"/>
        <v>#DIV/0!</v>
      </c>
      <c r="S944" s="5" t="e">
        <f t="shared" si="154"/>
        <v>#DIV/0!</v>
      </c>
      <c r="T944" s="5" t="e">
        <f t="shared" si="154"/>
        <v>#DIV/0!</v>
      </c>
      <c r="U944" s="5" t="e">
        <f t="shared" si="154"/>
        <v>#DIV/0!</v>
      </c>
      <c r="V944" s="5" t="e">
        <f t="shared" si="151"/>
        <v>#DIV/0!</v>
      </c>
      <c r="W944" s="5" t="e">
        <f t="shared" si="151"/>
        <v>#DIV/0!</v>
      </c>
      <c r="X944" s="5" t="e">
        <f t="shared" si="151"/>
        <v>#DIV/0!</v>
      </c>
      <c r="Y944" s="5" t="e">
        <f t="shared" si="156"/>
        <v>#DIV/0!</v>
      </c>
      <c r="Z944" s="5" t="e">
        <f t="shared" si="157"/>
        <v>#DIV/0!</v>
      </c>
      <c r="AA944" s="5" t="e">
        <f t="shared" si="157"/>
        <v>#DIV/0!</v>
      </c>
      <c r="AM944" s="6"/>
      <c r="AN944" s="6"/>
    </row>
    <row r="945" spans="2:40" s="5" customFormat="1" ht="20.100000000000001" hidden="1" customHeight="1">
      <c r="B945" s="22" t="str">
        <f>+$B$11</f>
        <v xml:space="preserve"> Α' ΠΛΑΝΗΤΗΣ</v>
      </c>
      <c r="C945" s="15">
        <f>+$C$11</f>
        <v>0</v>
      </c>
      <c r="D945" s="13">
        <f>+D940+1</f>
        <v>140</v>
      </c>
      <c r="E945" s="15">
        <f>+(H945+I945)/2</f>
        <v>0</v>
      </c>
      <c r="F945" s="15">
        <f>+SQRT(E945*E945-G945*G945)</f>
        <v>0</v>
      </c>
      <c r="G945" s="15">
        <f>+(-H945+I945)/2</f>
        <v>0</v>
      </c>
      <c r="H945" s="15">
        <f>+$J$40</f>
        <v>0</v>
      </c>
      <c r="I945" s="15">
        <f>+$J$39</f>
        <v>0</v>
      </c>
      <c r="J945" s="15">
        <f>+$D$22</f>
        <v>0</v>
      </c>
      <c r="K945" s="15">
        <f>+ABS( C945-D945)</f>
        <v>140</v>
      </c>
      <c r="L945" s="15" t="e">
        <f>(+F945*F945/E945)/( 1- J945*COS(K946))</f>
        <v>#DIV/0!</v>
      </c>
      <c r="M945" s="14" t="e">
        <f t="shared" si="152"/>
        <v>#DIV/0!</v>
      </c>
      <c r="N945" s="49"/>
      <c r="O945" s="238">
        <f t="shared" si="153"/>
        <v>0</v>
      </c>
      <c r="P945" s="5" t="e">
        <f t="shared" si="155"/>
        <v>#DIV/0!</v>
      </c>
      <c r="Q945" s="5" t="e">
        <f t="shared" si="155"/>
        <v>#DIV/0!</v>
      </c>
      <c r="R945" s="5" t="e">
        <f t="shared" si="155"/>
        <v>#DIV/0!</v>
      </c>
      <c r="S945" s="5" t="e">
        <f t="shared" si="154"/>
        <v>#DIV/0!</v>
      </c>
      <c r="T945" s="5" t="e">
        <f t="shared" si="154"/>
        <v>#DIV/0!</v>
      </c>
      <c r="U945" s="5" t="e">
        <f t="shared" si="154"/>
        <v>#DIV/0!</v>
      </c>
      <c r="V945" s="5" t="e">
        <f t="shared" si="151"/>
        <v>#DIV/0!</v>
      </c>
      <c r="W945" s="5" t="e">
        <f t="shared" si="151"/>
        <v>#DIV/0!</v>
      </c>
      <c r="X945" s="5" t="e">
        <f t="shared" si="151"/>
        <v>#DIV/0!</v>
      </c>
      <c r="Y945" s="5" t="e">
        <f t="shared" si="156"/>
        <v>#DIV/0!</v>
      </c>
      <c r="Z945" s="5" t="e">
        <f t="shared" si="157"/>
        <v>#DIV/0!</v>
      </c>
      <c r="AA945" s="5" t="e">
        <f t="shared" si="157"/>
        <v>#DIV/0!</v>
      </c>
      <c r="AM945" s="6"/>
      <c r="AN945" s="6"/>
    </row>
    <row r="946" spans="2:40" s="5" customFormat="1" ht="20.100000000000001" hidden="1" customHeight="1">
      <c r="B946" s="23" t="s">
        <v>32</v>
      </c>
      <c r="C946" s="24">
        <f>3.14/180*C945</f>
        <v>0</v>
      </c>
      <c r="D946" s="24">
        <v>140</v>
      </c>
      <c r="E946" s="25"/>
      <c r="F946" s="25"/>
      <c r="G946" s="25"/>
      <c r="H946" s="25"/>
      <c r="I946" s="25"/>
      <c r="J946" s="25"/>
      <c r="K946" s="25">
        <f>(3.14/180)*K945</f>
        <v>2.4422222222222225</v>
      </c>
      <c r="L946" s="14"/>
      <c r="M946" s="14" t="e">
        <f t="shared" si="152"/>
        <v>#DIV/0!</v>
      </c>
      <c r="N946" s="49"/>
      <c r="O946" s="238" t="e">
        <f t="shared" si="153"/>
        <v>#DIV/0!</v>
      </c>
      <c r="P946" s="5" t="e">
        <f t="shared" si="155"/>
        <v>#DIV/0!</v>
      </c>
      <c r="Q946" s="5" t="e">
        <f t="shared" si="155"/>
        <v>#DIV/0!</v>
      </c>
      <c r="R946" s="5" t="e">
        <f t="shared" si="155"/>
        <v>#DIV/0!</v>
      </c>
      <c r="S946" s="5" t="e">
        <f t="shared" si="154"/>
        <v>#DIV/0!</v>
      </c>
      <c r="T946" s="5" t="e">
        <f t="shared" si="154"/>
        <v>#DIV/0!</v>
      </c>
      <c r="U946" s="5" t="e">
        <f t="shared" si="154"/>
        <v>#DIV/0!</v>
      </c>
      <c r="V946" s="5" t="e">
        <f t="shared" si="151"/>
        <v>#DIV/0!</v>
      </c>
      <c r="W946" s="5" t="e">
        <f t="shared" si="151"/>
        <v>#DIV/0!</v>
      </c>
      <c r="X946" s="5" t="e">
        <f t="shared" si="151"/>
        <v>#DIV/0!</v>
      </c>
      <c r="Y946" s="5" t="e">
        <f t="shared" si="156"/>
        <v>#DIV/0!</v>
      </c>
      <c r="Z946" s="5" t="e">
        <f t="shared" si="157"/>
        <v>#DIV/0!</v>
      </c>
      <c r="AA946" s="5" t="e">
        <f t="shared" si="157"/>
        <v>#DIV/0!</v>
      </c>
      <c r="AM946" s="6"/>
      <c r="AN946" s="6"/>
    </row>
    <row r="947" spans="2:40" s="5" customFormat="1" ht="20.100000000000001" hidden="1" customHeight="1">
      <c r="B947" s="22" t="str">
        <f>+$B$13</f>
        <v xml:space="preserve"> Β' ΠΛΑΝΗΤΗΣ</v>
      </c>
      <c r="C947" s="15">
        <f>+$C$13</f>
        <v>0</v>
      </c>
      <c r="D947" s="13">
        <f>+D942+1</f>
        <v>140</v>
      </c>
      <c r="E947" s="15">
        <f>+(H947+I947)/2</f>
        <v>0</v>
      </c>
      <c r="F947" s="15">
        <f>+SQRT(E947*E947-G947*G947)</f>
        <v>0</v>
      </c>
      <c r="G947" s="15">
        <f>+(-H947+I947)/2</f>
        <v>0</v>
      </c>
      <c r="H947" s="15">
        <f>+$J$42</f>
        <v>0</v>
      </c>
      <c r="I947" s="15">
        <f>+$J$41</f>
        <v>0</v>
      </c>
      <c r="J947" s="15">
        <f>+$D$24</f>
        <v>0</v>
      </c>
      <c r="K947" s="15">
        <f>+ABS( C947-D947)</f>
        <v>140</v>
      </c>
      <c r="L947" s="15" t="e">
        <f>+F947*F947/E947/( 1- J947*COS(K948))</f>
        <v>#DIV/0!</v>
      </c>
      <c r="M947" s="14" t="e">
        <f t="shared" si="152"/>
        <v>#DIV/0!</v>
      </c>
      <c r="N947" s="49"/>
      <c r="O947" s="238">
        <f t="shared" si="153"/>
        <v>0</v>
      </c>
      <c r="P947" s="5" t="e">
        <f t="shared" si="155"/>
        <v>#DIV/0!</v>
      </c>
      <c r="Q947" s="5" t="e">
        <f t="shared" si="155"/>
        <v>#DIV/0!</v>
      </c>
      <c r="R947" s="5" t="e">
        <f t="shared" si="155"/>
        <v>#DIV/0!</v>
      </c>
      <c r="S947" s="5" t="e">
        <f t="shared" si="154"/>
        <v>#DIV/0!</v>
      </c>
      <c r="T947" s="5" t="e">
        <f t="shared" si="154"/>
        <v>#DIV/0!</v>
      </c>
      <c r="U947" s="5" t="e">
        <f t="shared" si="154"/>
        <v>#DIV/0!</v>
      </c>
      <c r="V947" s="5" t="e">
        <f t="shared" si="151"/>
        <v>#DIV/0!</v>
      </c>
      <c r="W947" s="5" t="e">
        <f t="shared" si="151"/>
        <v>#DIV/0!</v>
      </c>
      <c r="X947" s="5" t="e">
        <f t="shared" si="151"/>
        <v>#DIV/0!</v>
      </c>
      <c r="Y947" s="5" t="e">
        <f t="shared" si="156"/>
        <v>#DIV/0!</v>
      </c>
      <c r="Z947" s="5" t="e">
        <f t="shared" si="157"/>
        <v>#DIV/0!</v>
      </c>
      <c r="AA947" s="5" t="e">
        <f t="shared" si="157"/>
        <v>#DIV/0!</v>
      </c>
      <c r="AM947" s="6"/>
      <c r="AN947" s="6"/>
    </row>
    <row r="948" spans="2:40" s="5" customFormat="1" ht="20.100000000000001" hidden="1" customHeight="1">
      <c r="B948" s="26"/>
      <c r="C948" s="27">
        <f>3.14/180*C947</f>
        <v>0</v>
      </c>
      <c r="D948" s="27">
        <f>3.14/180*D947</f>
        <v>2.4422222222222225</v>
      </c>
      <c r="E948" s="28"/>
      <c r="F948" s="28"/>
      <c r="G948" s="28"/>
      <c r="H948" s="28"/>
      <c r="I948" s="28"/>
      <c r="J948" s="28"/>
      <c r="K948" s="28">
        <f>(3.14/180)*K947</f>
        <v>2.4422222222222225</v>
      </c>
      <c r="L948" s="14"/>
      <c r="M948" s="14" t="e">
        <f t="shared" si="152"/>
        <v>#DIV/0!</v>
      </c>
      <c r="N948" s="49"/>
      <c r="O948" s="238"/>
      <c r="P948" s="5" t="e">
        <f t="shared" si="155"/>
        <v>#DIV/0!</v>
      </c>
      <c r="Q948" s="5" t="e">
        <f t="shared" si="155"/>
        <v>#DIV/0!</v>
      </c>
      <c r="R948" s="5" t="e">
        <f t="shared" si="155"/>
        <v>#DIV/0!</v>
      </c>
      <c r="S948" s="5" t="e">
        <f t="shared" si="154"/>
        <v>#DIV/0!</v>
      </c>
      <c r="T948" s="5" t="e">
        <f t="shared" si="154"/>
        <v>#DIV/0!</v>
      </c>
      <c r="U948" s="5" t="e">
        <f t="shared" si="154"/>
        <v>#DIV/0!</v>
      </c>
      <c r="V948" s="5" t="e">
        <f t="shared" si="154"/>
        <v>#DIV/0!</v>
      </c>
      <c r="W948" s="5" t="e">
        <f t="shared" si="154"/>
        <v>#DIV/0!</v>
      </c>
      <c r="X948" s="5" t="e">
        <f t="shared" si="154"/>
        <v>#DIV/0!</v>
      </c>
      <c r="Y948" s="5" t="e">
        <f t="shared" si="156"/>
        <v>#DIV/0!</v>
      </c>
      <c r="Z948" s="5" t="e">
        <f t="shared" si="157"/>
        <v>#DIV/0!</v>
      </c>
      <c r="AA948" s="5" t="e">
        <f t="shared" si="157"/>
        <v>#DIV/0!</v>
      </c>
      <c r="AM948" s="6"/>
      <c r="AN948" s="6"/>
    </row>
    <row r="949" spans="2:40" s="5" customFormat="1" ht="20.100000000000001" hidden="1" customHeight="1">
      <c r="B949" s="15"/>
      <c r="C949" s="13"/>
      <c r="D949" s="13"/>
      <c r="E949" s="13"/>
      <c r="F949" s="13"/>
      <c r="G949" s="13"/>
      <c r="H949" s="13"/>
      <c r="I949" s="13"/>
      <c r="J949" s="13"/>
      <c r="K949" s="15"/>
      <c r="L949" s="14"/>
      <c r="M949" s="14" t="e">
        <f t="shared" si="152"/>
        <v>#DIV/0!</v>
      </c>
      <c r="N949" s="49"/>
      <c r="O949" s="238"/>
      <c r="P949" s="5" t="e">
        <f t="shared" si="155"/>
        <v>#DIV/0!</v>
      </c>
      <c r="Q949" s="5" t="e">
        <f t="shared" si="155"/>
        <v>#DIV/0!</v>
      </c>
      <c r="R949" s="5" t="e">
        <f t="shared" si="155"/>
        <v>#DIV/0!</v>
      </c>
      <c r="S949" s="5" t="e">
        <f t="shared" si="154"/>
        <v>#DIV/0!</v>
      </c>
      <c r="T949" s="5" t="e">
        <f t="shared" si="154"/>
        <v>#DIV/0!</v>
      </c>
      <c r="U949" s="5" t="e">
        <f t="shared" si="154"/>
        <v>#DIV/0!</v>
      </c>
      <c r="V949" s="5" t="e">
        <f t="shared" si="154"/>
        <v>#DIV/0!</v>
      </c>
      <c r="W949" s="5" t="e">
        <f t="shared" si="154"/>
        <v>#DIV/0!</v>
      </c>
      <c r="X949" s="5" t="e">
        <f t="shared" si="154"/>
        <v>#DIV/0!</v>
      </c>
      <c r="Y949" s="5" t="e">
        <f t="shared" si="156"/>
        <v>#DIV/0!</v>
      </c>
      <c r="Z949" s="5" t="e">
        <f t="shared" si="157"/>
        <v>#DIV/0!</v>
      </c>
      <c r="AA949" s="5" t="e">
        <f t="shared" si="157"/>
        <v>#DIV/0!</v>
      </c>
      <c r="AM949" s="6"/>
      <c r="AN949" s="6"/>
    </row>
    <row r="950" spans="2:40" s="5" customFormat="1" ht="20.100000000000001" hidden="1" customHeight="1">
      <c r="B950" s="22" t="str">
        <f>+$B$11</f>
        <v xml:space="preserve"> Α' ΠΛΑΝΗΤΗΣ</v>
      </c>
      <c r="C950" s="15">
        <f>+$C$11</f>
        <v>0</v>
      </c>
      <c r="D950" s="13">
        <f>+D945+1</f>
        <v>141</v>
      </c>
      <c r="E950" s="15">
        <f>+(H950+I950)/2</f>
        <v>0</v>
      </c>
      <c r="F950" s="15">
        <f>+SQRT(E950*E950-G950*G950)</f>
        <v>0</v>
      </c>
      <c r="G950" s="15">
        <f>+(-H950+I950)/2</f>
        <v>0</v>
      </c>
      <c r="H950" s="15">
        <f>+$J$40</f>
        <v>0</v>
      </c>
      <c r="I950" s="15">
        <f>+$J$39</f>
        <v>0</v>
      </c>
      <c r="J950" s="15">
        <f>+$D$22</f>
        <v>0</v>
      </c>
      <c r="K950" s="15">
        <f>+ABS( C950-D950)</f>
        <v>141</v>
      </c>
      <c r="L950" s="15" t="e">
        <f>(+F950*F950/E950)/( 1- J950*COS(K951))</f>
        <v>#DIV/0!</v>
      </c>
      <c r="M950" s="14" t="e">
        <f t="shared" si="152"/>
        <v>#DIV/0!</v>
      </c>
      <c r="N950" s="49"/>
      <c r="O950" s="238">
        <f t="shared" si="153"/>
        <v>0</v>
      </c>
      <c r="P950" s="5" t="e">
        <f t="shared" si="155"/>
        <v>#DIV/0!</v>
      </c>
      <c r="Q950" s="5" t="e">
        <f t="shared" si="155"/>
        <v>#DIV/0!</v>
      </c>
      <c r="R950" s="5" t="e">
        <f t="shared" si="155"/>
        <v>#DIV/0!</v>
      </c>
      <c r="S950" s="5" t="e">
        <f t="shared" si="154"/>
        <v>#DIV/0!</v>
      </c>
      <c r="T950" s="5" t="e">
        <f t="shared" si="154"/>
        <v>#DIV/0!</v>
      </c>
      <c r="U950" s="5" t="e">
        <f t="shared" si="154"/>
        <v>#DIV/0!</v>
      </c>
      <c r="V950" s="5" t="e">
        <f t="shared" si="154"/>
        <v>#DIV/0!</v>
      </c>
      <c r="W950" s="5" t="e">
        <f t="shared" si="154"/>
        <v>#DIV/0!</v>
      </c>
      <c r="X950" s="5" t="e">
        <f t="shared" si="154"/>
        <v>#DIV/0!</v>
      </c>
      <c r="Y950" s="5" t="e">
        <f t="shared" si="156"/>
        <v>#DIV/0!</v>
      </c>
      <c r="Z950" s="5" t="e">
        <f t="shared" si="157"/>
        <v>#DIV/0!</v>
      </c>
      <c r="AA950" s="5" t="e">
        <f t="shared" si="157"/>
        <v>#DIV/0!</v>
      </c>
      <c r="AM950" s="6"/>
      <c r="AN950" s="6"/>
    </row>
    <row r="951" spans="2:40" s="5" customFormat="1" ht="20.100000000000001" hidden="1" customHeight="1">
      <c r="B951" s="23" t="s">
        <v>32</v>
      </c>
      <c r="C951" s="24">
        <f>3.14/180*C950</f>
        <v>0</v>
      </c>
      <c r="D951" s="24">
        <v>141</v>
      </c>
      <c r="E951" s="25"/>
      <c r="F951" s="25"/>
      <c r="G951" s="25"/>
      <c r="H951" s="25"/>
      <c r="I951" s="25"/>
      <c r="J951" s="25"/>
      <c r="K951" s="25">
        <f>(3.14/180)*K950</f>
        <v>2.4596666666666671</v>
      </c>
      <c r="L951" s="14"/>
      <c r="M951" s="14" t="e">
        <f t="shared" ref="M951:M1014" si="158">IF(O951=$O$2051,$D950,0)</f>
        <v>#DIV/0!</v>
      </c>
      <c r="N951" s="49"/>
      <c r="O951" s="238" t="e">
        <f t="shared" ref="O951:O1012" si="159">+ABS(L950-L952)</f>
        <v>#DIV/0!</v>
      </c>
      <c r="P951" s="5" t="e">
        <f t="shared" si="155"/>
        <v>#DIV/0!</v>
      </c>
      <c r="Q951" s="5" t="e">
        <f t="shared" si="155"/>
        <v>#DIV/0!</v>
      </c>
      <c r="R951" s="5" t="e">
        <f t="shared" si="155"/>
        <v>#DIV/0!</v>
      </c>
      <c r="S951" s="5" t="e">
        <f t="shared" si="154"/>
        <v>#DIV/0!</v>
      </c>
      <c r="T951" s="5" t="e">
        <f t="shared" si="154"/>
        <v>#DIV/0!</v>
      </c>
      <c r="U951" s="5" t="e">
        <f t="shared" si="154"/>
        <v>#DIV/0!</v>
      </c>
      <c r="V951" s="5" t="e">
        <f t="shared" si="154"/>
        <v>#DIV/0!</v>
      </c>
      <c r="W951" s="5" t="e">
        <f t="shared" si="154"/>
        <v>#DIV/0!</v>
      </c>
      <c r="X951" s="5" t="e">
        <f t="shared" si="154"/>
        <v>#DIV/0!</v>
      </c>
      <c r="Y951" s="5" t="e">
        <f t="shared" si="156"/>
        <v>#DIV/0!</v>
      </c>
      <c r="Z951" s="5" t="e">
        <f t="shared" si="157"/>
        <v>#DIV/0!</v>
      </c>
      <c r="AA951" s="5" t="e">
        <f t="shared" si="157"/>
        <v>#DIV/0!</v>
      </c>
      <c r="AM951" s="6"/>
      <c r="AN951" s="6"/>
    </row>
    <row r="952" spans="2:40" s="5" customFormat="1" ht="20.100000000000001" hidden="1" customHeight="1">
      <c r="B952" s="22" t="str">
        <f>+$B$13</f>
        <v xml:space="preserve"> Β' ΠΛΑΝΗΤΗΣ</v>
      </c>
      <c r="C952" s="15">
        <f>+$C$13</f>
        <v>0</v>
      </c>
      <c r="D952" s="13">
        <f>+D947+1</f>
        <v>141</v>
      </c>
      <c r="E952" s="15">
        <f>+(H952+I952)/2</f>
        <v>0</v>
      </c>
      <c r="F952" s="15">
        <f>+SQRT(E952*E952-G952*G952)</f>
        <v>0</v>
      </c>
      <c r="G952" s="15">
        <f>+(-H952+I952)/2</f>
        <v>0</v>
      </c>
      <c r="H952" s="15">
        <f>+$J$42</f>
        <v>0</v>
      </c>
      <c r="I952" s="15">
        <f>+$J$41</f>
        <v>0</v>
      </c>
      <c r="J952" s="15">
        <f>+$D$24</f>
        <v>0</v>
      </c>
      <c r="K952" s="15">
        <f>+ABS( C952-D952)</f>
        <v>141</v>
      </c>
      <c r="L952" s="15" t="e">
        <f>+F952*F952/E952/( 1- J952*COS(K953))</f>
        <v>#DIV/0!</v>
      </c>
      <c r="M952" s="14" t="e">
        <f t="shared" si="158"/>
        <v>#DIV/0!</v>
      </c>
      <c r="N952" s="49"/>
      <c r="O952" s="238">
        <f t="shared" si="159"/>
        <v>0</v>
      </c>
      <c r="P952" s="5" t="e">
        <f t="shared" si="155"/>
        <v>#DIV/0!</v>
      </c>
      <c r="Q952" s="5" t="e">
        <f t="shared" si="155"/>
        <v>#DIV/0!</v>
      </c>
      <c r="R952" s="5" t="e">
        <f t="shared" si="155"/>
        <v>#DIV/0!</v>
      </c>
      <c r="S952" s="5" t="e">
        <f t="shared" si="154"/>
        <v>#DIV/0!</v>
      </c>
      <c r="T952" s="5" t="e">
        <f t="shared" si="154"/>
        <v>#DIV/0!</v>
      </c>
      <c r="U952" s="5" t="e">
        <f t="shared" si="154"/>
        <v>#DIV/0!</v>
      </c>
      <c r="V952" s="5" t="e">
        <f t="shared" si="154"/>
        <v>#DIV/0!</v>
      </c>
      <c r="W952" s="5" t="e">
        <f t="shared" si="154"/>
        <v>#DIV/0!</v>
      </c>
      <c r="X952" s="5" t="e">
        <f t="shared" si="154"/>
        <v>#DIV/0!</v>
      </c>
      <c r="Y952" s="5" t="e">
        <f t="shared" si="156"/>
        <v>#DIV/0!</v>
      </c>
      <c r="Z952" s="5" t="e">
        <f t="shared" si="157"/>
        <v>#DIV/0!</v>
      </c>
      <c r="AA952" s="5" t="e">
        <f t="shared" si="157"/>
        <v>#DIV/0!</v>
      </c>
      <c r="AM952" s="6"/>
      <c r="AN952" s="6"/>
    </row>
    <row r="953" spans="2:40" s="5" customFormat="1" ht="20.100000000000001" hidden="1" customHeight="1">
      <c r="B953" s="26"/>
      <c r="C953" s="27">
        <f>3.14/180*C952</f>
        <v>0</v>
      </c>
      <c r="D953" s="27">
        <f>3.14/180*D952</f>
        <v>2.4596666666666671</v>
      </c>
      <c r="E953" s="28"/>
      <c r="F953" s="28"/>
      <c r="G953" s="28"/>
      <c r="H953" s="28"/>
      <c r="I953" s="28"/>
      <c r="J953" s="28"/>
      <c r="K953" s="28">
        <f>(3.14/180)*K952</f>
        <v>2.4596666666666671</v>
      </c>
      <c r="L953" s="14"/>
      <c r="M953" s="14" t="e">
        <f t="shared" si="158"/>
        <v>#DIV/0!</v>
      </c>
      <c r="N953" s="49"/>
      <c r="O953" s="238"/>
      <c r="P953" s="5" t="e">
        <f t="shared" si="155"/>
        <v>#DIV/0!</v>
      </c>
      <c r="Q953" s="5" t="e">
        <f t="shared" si="155"/>
        <v>#DIV/0!</v>
      </c>
      <c r="R953" s="5" t="e">
        <f t="shared" si="155"/>
        <v>#DIV/0!</v>
      </c>
      <c r="S953" s="5" t="e">
        <f t="shared" si="154"/>
        <v>#DIV/0!</v>
      </c>
      <c r="T953" s="5" t="e">
        <f t="shared" si="154"/>
        <v>#DIV/0!</v>
      </c>
      <c r="U953" s="5" t="e">
        <f t="shared" si="154"/>
        <v>#DIV/0!</v>
      </c>
      <c r="V953" s="5" t="e">
        <f t="shared" si="154"/>
        <v>#DIV/0!</v>
      </c>
      <c r="W953" s="5" t="e">
        <f t="shared" si="154"/>
        <v>#DIV/0!</v>
      </c>
      <c r="X953" s="5" t="e">
        <f t="shared" si="154"/>
        <v>#DIV/0!</v>
      </c>
      <c r="Y953" s="5" t="e">
        <f t="shared" si="156"/>
        <v>#DIV/0!</v>
      </c>
      <c r="Z953" s="5" t="e">
        <f t="shared" si="157"/>
        <v>#DIV/0!</v>
      </c>
      <c r="AA953" s="5" t="e">
        <f t="shared" si="157"/>
        <v>#DIV/0!</v>
      </c>
      <c r="AM953" s="6"/>
      <c r="AN953" s="6"/>
    </row>
    <row r="954" spans="2:40" s="5" customFormat="1" ht="20.100000000000001" hidden="1" customHeight="1">
      <c r="B954" s="15"/>
      <c r="C954" s="13"/>
      <c r="D954" s="13"/>
      <c r="E954" s="13"/>
      <c r="F954" s="13"/>
      <c r="G954" s="13"/>
      <c r="H954" s="13"/>
      <c r="I954" s="13"/>
      <c r="J954" s="13"/>
      <c r="K954" s="15"/>
      <c r="L954" s="14"/>
      <c r="M954" s="14" t="e">
        <f t="shared" si="158"/>
        <v>#DIV/0!</v>
      </c>
      <c r="N954" s="49"/>
      <c r="O954" s="238"/>
      <c r="P954" s="5" t="e">
        <f t="shared" si="155"/>
        <v>#DIV/0!</v>
      </c>
      <c r="Q954" s="5" t="e">
        <f t="shared" si="155"/>
        <v>#DIV/0!</v>
      </c>
      <c r="R954" s="5" t="e">
        <f t="shared" si="155"/>
        <v>#DIV/0!</v>
      </c>
      <c r="S954" s="5" t="e">
        <f t="shared" si="154"/>
        <v>#DIV/0!</v>
      </c>
      <c r="T954" s="5" t="e">
        <f t="shared" si="154"/>
        <v>#DIV/0!</v>
      </c>
      <c r="U954" s="5" t="e">
        <f t="shared" si="154"/>
        <v>#DIV/0!</v>
      </c>
      <c r="V954" s="5" t="e">
        <f t="shared" si="154"/>
        <v>#DIV/0!</v>
      </c>
      <c r="W954" s="5" t="e">
        <f t="shared" si="154"/>
        <v>#DIV/0!</v>
      </c>
      <c r="X954" s="5" t="e">
        <f t="shared" si="154"/>
        <v>#DIV/0!</v>
      </c>
      <c r="Y954" s="5" t="e">
        <f t="shared" si="156"/>
        <v>#DIV/0!</v>
      </c>
      <c r="Z954" s="5" t="e">
        <f t="shared" si="157"/>
        <v>#DIV/0!</v>
      </c>
      <c r="AA954" s="5" t="e">
        <f t="shared" si="157"/>
        <v>#DIV/0!</v>
      </c>
      <c r="AM954" s="6"/>
      <c r="AN954" s="6"/>
    </row>
    <row r="955" spans="2:40" s="5" customFormat="1" ht="20.100000000000001" hidden="1" customHeight="1">
      <c r="B955" s="22" t="str">
        <f>+$B$11</f>
        <v xml:space="preserve"> Α' ΠΛΑΝΗΤΗΣ</v>
      </c>
      <c r="C955" s="15">
        <f>+$C$11</f>
        <v>0</v>
      </c>
      <c r="D955" s="13">
        <f>+D950+1</f>
        <v>142</v>
      </c>
      <c r="E955" s="15">
        <f>+(H955+I955)/2</f>
        <v>0</v>
      </c>
      <c r="F955" s="15">
        <f>+SQRT(E955*E955-G955*G955)</f>
        <v>0</v>
      </c>
      <c r="G955" s="15">
        <f>+(-H955+I955)/2</f>
        <v>0</v>
      </c>
      <c r="H955" s="15">
        <f>+$J$40</f>
        <v>0</v>
      </c>
      <c r="I955" s="15">
        <f>+$J$39</f>
        <v>0</v>
      </c>
      <c r="J955" s="15">
        <f>+$D$22</f>
        <v>0</v>
      </c>
      <c r="K955" s="15">
        <f>+ABS( C955-D955)</f>
        <v>142</v>
      </c>
      <c r="L955" s="15" t="e">
        <f>(+F955*F955/E955)/( 1- J955*COS(K956))</f>
        <v>#DIV/0!</v>
      </c>
      <c r="M955" s="14" t="e">
        <f t="shared" si="158"/>
        <v>#DIV/0!</v>
      </c>
      <c r="N955" s="49"/>
      <c r="O955" s="238">
        <f t="shared" si="159"/>
        <v>0</v>
      </c>
      <c r="P955" s="5" t="e">
        <f t="shared" si="155"/>
        <v>#DIV/0!</v>
      </c>
      <c r="Q955" s="5" t="e">
        <f t="shared" si="155"/>
        <v>#DIV/0!</v>
      </c>
      <c r="R955" s="5" t="e">
        <f t="shared" si="155"/>
        <v>#DIV/0!</v>
      </c>
      <c r="S955" s="5" t="e">
        <f t="shared" si="154"/>
        <v>#DIV/0!</v>
      </c>
      <c r="T955" s="5" t="e">
        <f t="shared" si="154"/>
        <v>#DIV/0!</v>
      </c>
      <c r="U955" s="5" t="e">
        <f t="shared" si="154"/>
        <v>#DIV/0!</v>
      </c>
      <c r="V955" s="5" t="e">
        <f t="shared" si="154"/>
        <v>#DIV/0!</v>
      </c>
      <c r="W955" s="5" t="e">
        <f t="shared" si="154"/>
        <v>#DIV/0!</v>
      </c>
      <c r="X955" s="5" t="e">
        <f t="shared" si="154"/>
        <v>#DIV/0!</v>
      </c>
      <c r="Y955" s="5" t="e">
        <f t="shared" si="156"/>
        <v>#DIV/0!</v>
      </c>
      <c r="Z955" s="5" t="e">
        <f t="shared" si="157"/>
        <v>#DIV/0!</v>
      </c>
      <c r="AA955" s="5" t="e">
        <f t="shared" si="157"/>
        <v>#DIV/0!</v>
      </c>
      <c r="AM955" s="6"/>
      <c r="AN955" s="6"/>
    </row>
    <row r="956" spans="2:40" s="5" customFormat="1" ht="20.100000000000001" hidden="1" customHeight="1">
      <c r="B956" s="23" t="s">
        <v>32</v>
      </c>
      <c r="C956" s="24">
        <f>3.14/180*C955</f>
        <v>0</v>
      </c>
      <c r="D956" s="24">
        <v>142</v>
      </c>
      <c r="E956" s="25"/>
      <c r="F956" s="25"/>
      <c r="G956" s="25"/>
      <c r="H956" s="25"/>
      <c r="I956" s="25"/>
      <c r="J956" s="25"/>
      <c r="K956" s="25">
        <f>(3.14/180)*K955</f>
        <v>2.4771111111111113</v>
      </c>
      <c r="L956" s="14"/>
      <c r="M956" s="14" t="e">
        <f t="shared" si="158"/>
        <v>#DIV/0!</v>
      </c>
      <c r="N956" s="49"/>
      <c r="O956" s="238" t="e">
        <f t="shared" si="159"/>
        <v>#DIV/0!</v>
      </c>
      <c r="P956" s="5" t="e">
        <f t="shared" si="155"/>
        <v>#DIV/0!</v>
      </c>
      <c r="Q956" s="5" t="e">
        <f t="shared" si="155"/>
        <v>#DIV/0!</v>
      </c>
      <c r="R956" s="5" t="e">
        <f t="shared" si="155"/>
        <v>#DIV/0!</v>
      </c>
      <c r="S956" s="5" t="e">
        <f t="shared" si="154"/>
        <v>#DIV/0!</v>
      </c>
      <c r="T956" s="5" t="e">
        <f t="shared" si="154"/>
        <v>#DIV/0!</v>
      </c>
      <c r="U956" s="5" t="e">
        <f t="shared" si="154"/>
        <v>#DIV/0!</v>
      </c>
      <c r="V956" s="5" t="e">
        <f t="shared" si="154"/>
        <v>#DIV/0!</v>
      </c>
      <c r="W956" s="5" t="e">
        <f t="shared" si="154"/>
        <v>#DIV/0!</v>
      </c>
      <c r="X956" s="5" t="e">
        <f t="shared" si="154"/>
        <v>#DIV/0!</v>
      </c>
      <c r="Y956" s="5" t="e">
        <f t="shared" si="156"/>
        <v>#DIV/0!</v>
      </c>
      <c r="Z956" s="5" t="e">
        <f t="shared" si="157"/>
        <v>#DIV/0!</v>
      </c>
      <c r="AA956" s="5" t="e">
        <f t="shared" si="157"/>
        <v>#DIV/0!</v>
      </c>
      <c r="AM956" s="6"/>
      <c r="AN956" s="6"/>
    </row>
    <row r="957" spans="2:40" s="5" customFormat="1" ht="20.100000000000001" hidden="1" customHeight="1">
      <c r="B957" s="22" t="str">
        <f>+$B$13</f>
        <v xml:space="preserve"> Β' ΠΛΑΝΗΤΗΣ</v>
      </c>
      <c r="C957" s="15">
        <f>+$C$13</f>
        <v>0</v>
      </c>
      <c r="D957" s="13">
        <f>+D952+1</f>
        <v>142</v>
      </c>
      <c r="E957" s="15">
        <f>+(H957+I957)/2</f>
        <v>0</v>
      </c>
      <c r="F957" s="15">
        <f>+SQRT(E957*E957-G957*G957)</f>
        <v>0</v>
      </c>
      <c r="G957" s="15">
        <f>+(-H957+I957)/2</f>
        <v>0</v>
      </c>
      <c r="H957" s="15">
        <f>+$J$42</f>
        <v>0</v>
      </c>
      <c r="I957" s="15">
        <f>+$J$41</f>
        <v>0</v>
      </c>
      <c r="J957" s="15">
        <f>+$D$24</f>
        <v>0</v>
      </c>
      <c r="K957" s="15">
        <f>+ABS( C957-D957)</f>
        <v>142</v>
      </c>
      <c r="L957" s="15" t="e">
        <f>+F957*F957/E957/( 1- J957*COS(K958))</f>
        <v>#DIV/0!</v>
      </c>
      <c r="M957" s="14" t="e">
        <f t="shared" si="158"/>
        <v>#DIV/0!</v>
      </c>
      <c r="N957" s="49"/>
      <c r="O957" s="238">
        <f t="shared" si="159"/>
        <v>0</v>
      </c>
      <c r="P957" s="5" t="e">
        <f t="shared" si="155"/>
        <v>#DIV/0!</v>
      </c>
      <c r="Q957" s="5" t="e">
        <f t="shared" si="155"/>
        <v>#DIV/0!</v>
      </c>
      <c r="R957" s="5" t="e">
        <f t="shared" si="155"/>
        <v>#DIV/0!</v>
      </c>
      <c r="S957" s="5" t="e">
        <f t="shared" si="154"/>
        <v>#DIV/0!</v>
      </c>
      <c r="T957" s="5" t="e">
        <f t="shared" si="154"/>
        <v>#DIV/0!</v>
      </c>
      <c r="U957" s="5" t="e">
        <f t="shared" si="154"/>
        <v>#DIV/0!</v>
      </c>
      <c r="V957" s="5" t="e">
        <f t="shared" si="154"/>
        <v>#DIV/0!</v>
      </c>
      <c r="W957" s="5" t="e">
        <f t="shared" si="154"/>
        <v>#DIV/0!</v>
      </c>
      <c r="X957" s="5" t="e">
        <f t="shared" si="154"/>
        <v>#DIV/0!</v>
      </c>
      <c r="Y957" s="5" t="e">
        <f t="shared" si="156"/>
        <v>#DIV/0!</v>
      </c>
      <c r="Z957" s="5" t="e">
        <f t="shared" si="157"/>
        <v>#DIV/0!</v>
      </c>
      <c r="AA957" s="5" t="e">
        <f t="shared" si="157"/>
        <v>#DIV/0!</v>
      </c>
      <c r="AM957" s="6"/>
      <c r="AN957" s="6"/>
    </row>
    <row r="958" spans="2:40" s="5" customFormat="1" ht="20.100000000000001" hidden="1" customHeight="1">
      <c r="B958" s="26"/>
      <c r="C958" s="27">
        <f>3.14/180*C957</f>
        <v>0</v>
      </c>
      <c r="D958" s="27">
        <f>3.14/180*D957</f>
        <v>2.4771111111111113</v>
      </c>
      <c r="E958" s="28"/>
      <c r="F958" s="28"/>
      <c r="G958" s="28"/>
      <c r="H958" s="28"/>
      <c r="I958" s="28"/>
      <c r="J958" s="28"/>
      <c r="K958" s="28">
        <f>(3.14/180)*K957</f>
        <v>2.4771111111111113</v>
      </c>
      <c r="L958" s="14"/>
      <c r="M958" s="14" t="e">
        <f t="shared" si="158"/>
        <v>#DIV/0!</v>
      </c>
      <c r="N958" s="49"/>
      <c r="O958" s="238"/>
      <c r="P958" s="5" t="e">
        <f t="shared" si="155"/>
        <v>#DIV/0!</v>
      </c>
      <c r="Q958" s="5" t="e">
        <f t="shared" si="155"/>
        <v>#DIV/0!</v>
      </c>
      <c r="R958" s="5" t="e">
        <f t="shared" si="155"/>
        <v>#DIV/0!</v>
      </c>
      <c r="S958" s="5" t="e">
        <f t="shared" si="154"/>
        <v>#DIV/0!</v>
      </c>
      <c r="T958" s="5" t="e">
        <f t="shared" si="154"/>
        <v>#DIV/0!</v>
      </c>
      <c r="U958" s="5" t="e">
        <f t="shared" si="154"/>
        <v>#DIV/0!</v>
      </c>
      <c r="V958" s="5" t="e">
        <f t="shared" si="154"/>
        <v>#DIV/0!</v>
      </c>
      <c r="W958" s="5" t="e">
        <f t="shared" si="154"/>
        <v>#DIV/0!</v>
      </c>
      <c r="X958" s="5" t="e">
        <f t="shared" si="154"/>
        <v>#DIV/0!</v>
      </c>
      <c r="Y958" s="5" t="e">
        <f t="shared" si="156"/>
        <v>#DIV/0!</v>
      </c>
      <c r="Z958" s="5" t="e">
        <f t="shared" si="157"/>
        <v>#DIV/0!</v>
      </c>
      <c r="AA958" s="5" t="e">
        <f t="shared" si="157"/>
        <v>#DIV/0!</v>
      </c>
      <c r="AM958" s="6"/>
      <c r="AN958" s="6"/>
    </row>
    <row r="959" spans="2:40" s="5" customFormat="1" ht="20.100000000000001" hidden="1" customHeight="1">
      <c r="B959" s="15"/>
      <c r="C959" s="13"/>
      <c r="D959" s="13"/>
      <c r="E959" s="13"/>
      <c r="F959" s="13"/>
      <c r="G959" s="13"/>
      <c r="H959" s="13"/>
      <c r="I959" s="13"/>
      <c r="J959" s="13"/>
      <c r="K959" s="15"/>
      <c r="L959" s="14"/>
      <c r="M959" s="14" t="e">
        <f t="shared" si="158"/>
        <v>#DIV/0!</v>
      </c>
      <c r="N959" s="49"/>
      <c r="O959" s="238"/>
      <c r="P959" s="5" t="e">
        <f t="shared" si="155"/>
        <v>#DIV/0!</v>
      </c>
      <c r="Q959" s="5" t="e">
        <f t="shared" si="155"/>
        <v>#DIV/0!</v>
      </c>
      <c r="R959" s="5" t="e">
        <f t="shared" si="155"/>
        <v>#DIV/0!</v>
      </c>
      <c r="S959" s="5" t="e">
        <f t="shared" si="154"/>
        <v>#DIV/0!</v>
      </c>
      <c r="T959" s="5" t="e">
        <f t="shared" si="154"/>
        <v>#DIV/0!</v>
      </c>
      <c r="U959" s="5" t="e">
        <f t="shared" si="154"/>
        <v>#DIV/0!</v>
      </c>
      <c r="V959" s="5" t="e">
        <f t="shared" si="154"/>
        <v>#DIV/0!</v>
      </c>
      <c r="W959" s="5" t="e">
        <f t="shared" si="154"/>
        <v>#DIV/0!</v>
      </c>
      <c r="X959" s="5" t="e">
        <f t="shared" si="154"/>
        <v>#DIV/0!</v>
      </c>
      <c r="Y959" s="5" t="e">
        <f t="shared" si="156"/>
        <v>#DIV/0!</v>
      </c>
      <c r="Z959" s="5" t="e">
        <f t="shared" si="157"/>
        <v>#DIV/0!</v>
      </c>
      <c r="AA959" s="5" t="e">
        <f t="shared" si="157"/>
        <v>#DIV/0!</v>
      </c>
      <c r="AM959" s="6"/>
      <c r="AN959" s="6"/>
    </row>
    <row r="960" spans="2:40" s="5" customFormat="1" ht="20.100000000000001" hidden="1" customHeight="1">
      <c r="B960" s="22" t="str">
        <f>+$B$11</f>
        <v xml:space="preserve"> Α' ΠΛΑΝΗΤΗΣ</v>
      </c>
      <c r="C960" s="15">
        <f>+$C$11</f>
        <v>0</v>
      </c>
      <c r="D960" s="13">
        <f>+D955+1</f>
        <v>143</v>
      </c>
      <c r="E960" s="15">
        <f>+(H960+I960)/2</f>
        <v>0</v>
      </c>
      <c r="F960" s="15">
        <f>+SQRT(E960*E960-G960*G960)</f>
        <v>0</v>
      </c>
      <c r="G960" s="15">
        <f>+(-H960+I960)/2</f>
        <v>0</v>
      </c>
      <c r="H960" s="15">
        <f>+$J$40</f>
        <v>0</v>
      </c>
      <c r="I960" s="15">
        <f>+$J$39</f>
        <v>0</v>
      </c>
      <c r="J960" s="15">
        <f>+$D$22</f>
        <v>0</v>
      </c>
      <c r="K960" s="15">
        <f>+ABS( C960-D960)</f>
        <v>143</v>
      </c>
      <c r="L960" s="15" t="e">
        <f>(+F960*F960/E960)/( 1- J960*COS(K961))</f>
        <v>#DIV/0!</v>
      </c>
      <c r="M960" s="14" t="e">
        <f t="shared" si="158"/>
        <v>#DIV/0!</v>
      </c>
      <c r="N960" s="49"/>
      <c r="O960" s="238">
        <f t="shared" si="159"/>
        <v>0</v>
      </c>
      <c r="P960" s="5" t="e">
        <f t="shared" si="155"/>
        <v>#DIV/0!</v>
      </c>
      <c r="Q960" s="5" t="e">
        <f t="shared" si="155"/>
        <v>#DIV/0!</v>
      </c>
      <c r="R960" s="5" t="e">
        <f t="shared" si="155"/>
        <v>#DIV/0!</v>
      </c>
      <c r="S960" s="5" t="e">
        <f t="shared" si="154"/>
        <v>#DIV/0!</v>
      </c>
      <c r="T960" s="5" t="e">
        <f t="shared" si="154"/>
        <v>#DIV/0!</v>
      </c>
      <c r="U960" s="5" t="e">
        <f t="shared" si="154"/>
        <v>#DIV/0!</v>
      </c>
      <c r="V960" s="5" t="e">
        <f t="shared" si="154"/>
        <v>#DIV/0!</v>
      </c>
      <c r="W960" s="5" t="e">
        <f t="shared" si="154"/>
        <v>#DIV/0!</v>
      </c>
      <c r="X960" s="5" t="e">
        <f t="shared" si="154"/>
        <v>#DIV/0!</v>
      </c>
      <c r="Y960" s="5" t="e">
        <f t="shared" si="156"/>
        <v>#DIV/0!</v>
      </c>
      <c r="Z960" s="5" t="e">
        <f t="shared" si="157"/>
        <v>#DIV/0!</v>
      </c>
      <c r="AA960" s="5" t="e">
        <f t="shared" si="157"/>
        <v>#DIV/0!</v>
      </c>
      <c r="AM960" s="6"/>
      <c r="AN960" s="6"/>
    </row>
    <row r="961" spans="2:40" s="5" customFormat="1" ht="20.100000000000001" hidden="1" customHeight="1">
      <c r="B961" s="23" t="s">
        <v>32</v>
      </c>
      <c r="C961" s="24">
        <f>3.14/180*C960</f>
        <v>0</v>
      </c>
      <c r="D961" s="24">
        <v>143</v>
      </c>
      <c r="E961" s="25"/>
      <c r="F961" s="25"/>
      <c r="G961" s="25"/>
      <c r="H961" s="25"/>
      <c r="I961" s="25"/>
      <c r="J961" s="25"/>
      <c r="K961" s="25">
        <f>(3.14/180)*K960</f>
        <v>2.4945555555555559</v>
      </c>
      <c r="L961" s="14"/>
      <c r="M961" s="14" t="e">
        <f t="shared" si="158"/>
        <v>#DIV/0!</v>
      </c>
      <c r="N961" s="49"/>
      <c r="O961" s="238" t="e">
        <f t="shared" si="159"/>
        <v>#DIV/0!</v>
      </c>
      <c r="P961" s="5" t="e">
        <f t="shared" si="155"/>
        <v>#DIV/0!</v>
      </c>
      <c r="Q961" s="5" t="e">
        <f t="shared" si="155"/>
        <v>#DIV/0!</v>
      </c>
      <c r="R961" s="5" t="e">
        <f t="shared" si="155"/>
        <v>#DIV/0!</v>
      </c>
      <c r="S961" s="5" t="e">
        <f t="shared" si="154"/>
        <v>#DIV/0!</v>
      </c>
      <c r="T961" s="5" t="e">
        <f t="shared" si="154"/>
        <v>#DIV/0!</v>
      </c>
      <c r="U961" s="5" t="e">
        <f t="shared" si="154"/>
        <v>#DIV/0!</v>
      </c>
      <c r="V961" s="5" t="e">
        <f t="shared" si="154"/>
        <v>#DIV/0!</v>
      </c>
      <c r="W961" s="5" t="e">
        <f t="shared" si="154"/>
        <v>#DIV/0!</v>
      </c>
      <c r="X961" s="5" t="e">
        <f t="shared" si="154"/>
        <v>#DIV/0!</v>
      </c>
      <c r="Y961" s="5" t="e">
        <f t="shared" si="156"/>
        <v>#DIV/0!</v>
      </c>
      <c r="Z961" s="5" t="e">
        <f t="shared" si="157"/>
        <v>#DIV/0!</v>
      </c>
      <c r="AA961" s="5" t="e">
        <f t="shared" si="157"/>
        <v>#DIV/0!</v>
      </c>
      <c r="AM961" s="6"/>
      <c r="AN961" s="6"/>
    </row>
    <row r="962" spans="2:40" s="5" customFormat="1" ht="20.100000000000001" hidden="1" customHeight="1">
      <c r="B962" s="22" t="str">
        <f>+$B$13</f>
        <v xml:space="preserve"> Β' ΠΛΑΝΗΤΗΣ</v>
      </c>
      <c r="C962" s="15">
        <f>+$C$13</f>
        <v>0</v>
      </c>
      <c r="D962" s="13">
        <f>+D957+1</f>
        <v>143</v>
      </c>
      <c r="E962" s="15">
        <f>+(H962+I962)/2</f>
        <v>0</v>
      </c>
      <c r="F962" s="15">
        <f>+SQRT(E962*E962-G962*G962)</f>
        <v>0</v>
      </c>
      <c r="G962" s="15">
        <f>+(-H962+I962)/2</f>
        <v>0</v>
      </c>
      <c r="H962" s="15">
        <f>+$J$42</f>
        <v>0</v>
      </c>
      <c r="I962" s="15">
        <f>+$J$41</f>
        <v>0</v>
      </c>
      <c r="J962" s="15">
        <f>+$D$24</f>
        <v>0</v>
      </c>
      <c r="K962" s="15">
        <f>+ABS( C962-D962)</f>
        <v>143</v>
      </c>
      <c r="L962" s="15" t="e">
        <f>+F962*F962/E962/( 1- J962*COS(K963))</f>
        <v>#DIV/0!</v>
      </c>
      <c r="M962" s="14" t="e">
        <f t="shared" si="158"/>
        <v>#DIV/0!</v>
      </c>
      <c r="N962" s="49"/>
      <c r="O962" s="238">
        <f t="shared" si="159"/>
        <v>0</v>
      </c>
      <c r="P962" s="5" t="e">
        <f t="shared" si="155"/>
        <v>#DIV/0!</v>
      </c>
      <c r="Q962" s="5" t="e">
        <f t="shared" si="155"/>
        <v>#DIV/0!</v>
      </c>
      <c r="R962" s="5" t="e">
        <f t="shared" si="155"/>
        <v>#DIV/0!</v>
      </c>
      <c r="S962" s="5" t="e">
        <f t="shared" si="154"/>
        <v>#DIV/0!</v>
      </c>
      <c r="T962" s="5" t="e">
        <f t="shared" si="154"/>
        <v>#DIV/0!</v>
      </c>
      <c r="U962" s="5" t="e">
        <f t="shared" si="154"/>
        <v>#DIV/0!</v>
      </c>
      <c r="V962" s="5" t="e">
        <f t="shared" si="154"/>
        <v>#DIV/0!</v>
      </c>
      <c r="W962" s="5" t="e">
        <f t="shared" si="154"/>
        <v>#DIV/0!</v>
      </c>
      <c r="X962" s="5" t="e">
        <f t="shared" si="154"/>
        <v>#DIV/0!</v>
      </c>
      <c r="Y962" s="5" t="e">
        <f t="shared" si="156"/>
        <v>#DIV/0!</v>
      </c>
      <c r="Z962" s="5" t="e">
        <f t="shared" si="157"/>
        <v>#DIV/0!</v>
      </c>
      <c r="AA962" s="5" t="e">
        <f t="shared" si="157"/>
        <v>#DIV/0!</v>
      </c>
      <c r="AM962" s="6"/>
      <c r="AN962" s="6"/>
    </row>
    <row r="963" spans="2:40" s="5" customFormat="1" ht="20.100000000000001" hidden="1" customHeight="1">
      <c r="B963" s="26"/>
      <c r="C963" s="27">
        <f>3.14/180*C962</f>
        <v>0</v>
      </c>
      <c r="D963" s="27">
        <f>3.14/180*D962</f>
        <v>2.4945555555555559</v>
      </c>
      <c r="E963" s="28"/>
      <c r="F963" s="28"/>
      <c r="G963" s="28"/>
      <c r="H963" s="28"/>
      <c r="I963" s="28"/>
      <c r="J963" s="28"/>
      <c r="K963" s="28">
        <f>(3.14/180)*K962</f>
        <v>2.4945555555555559</v>
      </c>
      <c r="L963" s="14"/>
      <c r="M963" s="14" t="e">
        <f t="shared" si="158"/>
        <v>#DIV/0!</v>
      </c>
      <c r="N963" s="49"/>
      <c r="O963" s="238"/>
      <c r="P963" s="5" t="e">
        <f t="shared" si="155"/>
        <v>#DIV/0!</v>
      </c>
      <c r="Q963" s="5" t="e">
        <f t="shared" si="155"/>
        <v>#DIV/0!</v>
      </c>
      <c r="R963" s="5" t="e">
        <f t="shared" si="155"/>
        <v>#DIV/0!</v>
      </c>
      <c r="S963" s="5" t="e">
        <f t="shared" si="154"/>
        <v>#DIV/0!</v>
      </c>
      <c r="T963" s="5" t="e">
        <f t="shared" si="154"/>
        <v>#DIV/0!</v>
      </c>
      <c r="U963" s="5" t="e">
        <f t="shared" si="154"/>
        <v>#DIV/0!</v>
      </c>
      <c r="V963" s="5" t="e">
        <f t="shared" si="154"/>
        <v>#DIV/0!</v>
      </c>
      <c r="W963" s="5" t="e">
        <f t="shared" si="154"/>
        <v>#DIV/0!</v>
      </c>
      <c r="X963" s="5" t="e">
        <f t="shared" si="154"/>
        <v>#DIV/0!</v>
      </c>
      <c r="Y963" s="5" t="e">
        <f t="shared" si="156"/>
        <v>#DIV/0!</v>
      </c>
      <c r="Z963" s="5" t="e">
        <f t="shared" si="157"/>
        <v>#DIV/0!</v>
      </c>
      <c r="AA963" s="5" t="e">
        <f t="shared" si="157"/>
        <v>#DIV/0!</v>
      </c>
      <c r="AM963" s="6"/>
      <c r="AN963" s="6"/>
    </row>
    <row r="964" spans="2:40" s="5" customFormat="1" ht="20.100000000000001" hidden="1" customHeight="1">
      <c r="B964" s="15"/>
      <c r="C964" s="13"/>
      <c r="D964" s="13"/>
      <c r="E964" s="13"/>
      <c r="F964" s="13"/>
      <c r="G964" s="13"/>
      <c r="H964" s="13"/>
      <c r="I964" s="13"/>
      <c r="J964" s="13"/>
      <c r="K964" s="15"/>
      <c r="L964" s="14"/>
      <c r="M964" s="14" t="e">
        <f t="shared" si="158"/>
        <v>#DIV/0!</v>
      </c>
      <c r="N964" s="49"/>
      <c r="O964" s="238"/>
      <c r="P964" s="5" t="e">
        <f t="shared" si="155"/>
        <v>#DIV/0!</v>
      </c>
      <c r="Q964" s="5" t="e">
        <f t="shared" si="155"/>
        <v>#DIV/0!</v>
      </c>
      <c r="R964" s="5" t="e">
        <f t="shared" si="155"/>
        <v>#DIV/0!</v>
      </c>
      <c r="S964" s="5" t="e">
        <f t="shared" si="154"/>
        <v>#DIV/0!</v>
      </c>
      <c r="T964" s="5" t="e">
        <f t="shared" si="154"/>
        <v>#DIV/0!</v>
      </c>
      <c r="U964" s="5" t="e">
        <f t="shared" si="154"/>
        <v>#DIV/0!</v>
      </c>
      <c r="V964" s="5" t="e">
        <f t="shared" si="154"/>
        <v>#DIV/0!</v>
      </c>
      <c r="W964" s="5" t="e">
        <f t="shared" si="154"/>
        <v>#DIV/0!</v>
      </c>
      <c r="X964" s="5" t="e">
        <f t="shared" si="154"/>
        <v>#DIV/0!</v>
      </c>
      <c r="Y964" s="5" t="e">
        <f t="shared" si="156"/>
        <v>#DIV/0!</v>
      </c>
      <c r="Z964" s="5" t="e">
        <f t="shared" si="157"/>
        <v>#DIV/0!</v>
      </c>
      <c r="AA964" s="5" t="e">
        <f t="shared" si="157"/>
        <v>#DIV/0!</v>
      </c>
      <c r="AM964" s="6"/>
      <c r="AN964" s="6"/>
    </row>
    <row r="965" spans="2:40" s="5" customFormat="1" ht="20.100000000000001" hidden="1" customHeight="1">
      <c r="B965" s="22" t="str">
        <f>+$B$11</f>
        <v xml:space="preserve"> Α' ΠΛΑΝΗΤΗΣ</v>
      </c>
      <c r="C965" s="15">
        <f>+$C$11</f>
        <v>0</v>
      </c>
      <c r="D965" s="13">
        <f>+D960+1</f>
        <v>144</v>
      </c>
      <c r="E965" s="15">
        <f>+(H965+I965)/2</f>
        <v>0</v>
      </c>
      <c r="F965" s="15">
        <f>+SQRT(E965*E965-G965*G965)</f>
        <v>0</v>
      </c>
      <c r="G965" s="15">
        <f>+(-H965+I965)/2</f>
        <v>0</v>
      </c>
      <c r="H965" s="15">
        <f>+$J$40</f>
        <v>0</v>
      </c>
      <c r="I965" s="15">
        <f>+$J$39</f>
        <v>0</v>
      </c>
      <c r="J965" s="15">
        <f>+$D$22</f>
        <v>0</v>
      </c>
      <c r="K965" s="15">
        <f>+ABS( C965-D965)</f>
        <v>144</v>
      </c>
      <c r="L965" s="15" t="e">
        <f>(+F965*F965/E965)/( 1- J965*COS(K966))</f>
        <v>#DIV/0!</v>
      </c>
      <c r="M965" s="14" t="e">
        <f t="shared" si="158"/>
        <v>#DIV/0!</v>
      </c>
      <c r="N965" s="49"/>
      <c r="O965" s="238">
        <f t="shared" si="159"/>
        <v>0</v>
      </c>
      <c r="P965" s="5" t="e">
        <f t="shared" si="155"/>
        <v>#DIV/0!</v>
      </c>
      <c r="Q965" s="5" t="e">
        <f t="shared" si="155"/>
        <v>#DIV/0!</v>
      </c>
      <c r="R965" s="5" t="e">
        <f t="shared" si="155"/>
        <v>#DIV/0!</v>
      </c>
      <c r="S965" s="5" t="e">
        <f t="shared" si="154"/>
        <v>#DIV/0!</v>
      </c>
      <c r="T965" s="5" t="e">
        <f t="shared" si="154"/>
        <v>#DIV/0!</v>
      </c>
      <c r="U965" s="5" t="e">
        <f t="shared" si="154"/>
        <v>#DIV/0!</v>
      </c>
      <c r="V965" s="5" t="e">
        <f t="shared" si="154"/>
        <v>#DIV/0!</v>
      </c>
      <c r="W965" s="5" t="e">
        <f t="shared" si="154"/>
        <v>#DIV/0!</v>
      </c>
      <c r="X965" s="5" t="e">
        <f t="shared" si="154"/>
        <v>#DIV/0!</v>
      </c>
      <c r="Y965" s="5" t="e">
        <f t="shared" si="156"/>
        <v>#DIV/0!</v>
      </c>
      <c r="Z965" s="5" t="e">
        <f t="shared" si="157"/>
        <v>#DIV/0!</v>
      </c>
      <c r="AA965" s="5" t="e">
        <f t="shared" si="157"/>
        <v>#DIV/0!</v>
      </c>
      <c r="AM965" s="6"/>
      <c r="AN965" s="6"/>
    </row>
    <row r="966" spans="2:40" s="5" customFormat="1" ht="20.100000000000001" hidden="1" customHeight="1">
      <c r="B966" s="23" t="s">
        <v>32</v>
      </c>
      <c r="C966" s="24">
        <f>3.14/180*C965</f>
        <v>0</v>
      </c>
      <c r="D966" s="24">
        <v>144</v>
      </c>
      <c r="E966" s="25"/>
      <c r="F966" s="25"/>
      <c r="G966" s="25"/>
      <c r="H966" s="25"/>
      <c r="I966" s="25"/>
      <c r="J966" s="25"/>
      <c r="K966" s="25">
        <f>(3.14/180)*K965</f>
        <v>2.5120000000000005</v>
      </c>
      <c r="L966" s="14"/>
      <c r="M966" s="14" t="e">
        <f t="shared" si="158"/>
        <v>#DIV/0!</v>
      </c>
      <c r="N966" s="49"/>
      <c r="O966" s="238" t="e">
        <f t="shared" si="159"/>
        <v>#DIV/0!</v>
      </c>
      <c r="P966" s="5" t="e">
        <f t="shared" si="155"/>
        <v>#DIV/0!</v>
      </c>
      <c r="Q966" s="5" t="e">
        <f t="shared" si="155"/>
        <v>#DIV/0!</v>
      </c>
      <c r="R966" s="5" t="e">
        <f t="shared" si="155"/>
        <v>#DIV/0!</v>
      </c>
      <c r="S966" s="5" t="e">
        <f t="shared" si="154"/>
        <v>#DIV/0!</v>
      </c>
      <c r="T966" s="5" t="e">
        <f t="shared" si="154"/>
        <v>#DIV/0!</v>
      </c>
      <c r="U966" s="5" t="e">
        <f t="shared" si="154"/>
        <v>#DIV/0!</v>
      </c>
      <c r="V966" s="5" t="e">
        <f t="shared" si="154"/>
        <v>#DIV/0!</v>
      </c>
      <c r="W966" s="5" t="e">
        <f t="shared" si="154"/>
        <v>#DIV/0!</v>
      </c>
      <c r="X966" s="5" t="e">
        <f t="shared" si="154"/>
        <v>#DIV/0!</v>
      </c>
      <c r="Y966" s="5" t="e">
        <f t="shared" si="156"/>
        <v>#DIV/0!</v>
      </c>
      <c r="Z966" s="5" t="e">
        <f t="shared" si="157"/>
        <v>#DIV/0!</v>
      </c>
      <c r="AA966" s="5" t="e">
        <f t="shared" si="157"/>
        <v>#DIV/0!</v>
      </c>
      <c r="AM966" s="6"/>
      <c r="AN966" s="6"/>
    </row>
    <row r="967" spans="2:40" s="5" customFormat="1" ht="20.100000000000001" hidden="1" customHeight="1">
      <c r="B967" s="22" t="str">
        <f>+$B$13</f>
        <v xml:space="preserve"> Β' ΠΛΑΝΗΤΗΣ</v>
      </c>
      <c r="C967" s="15">
        <f>+$C$13</f>
        <v>0</v>
      </c>
      <c r="D967" s="13">
        <f>+D962+1</f>
        <v>144</v>
      </c>
      <c r="E967" s="15">
        <f>+(H967+I967)/2</f>
        <v>0</v>
      </c>
      <c r="F967" s="15">
        <f>+SQRT(E967*E967-G967*G967)</f>
        <v>0</v>
      </c>
      <c r="G967" s="15">
        <f>+(-H967+I967)/2</f>
        <v>0</v>
      </c>
      <c r="H967" s="15">
        <f>+$J$42</f>
        <v>0</v>
      </c>
      <c r="I967" s="15">
        <f>+$J$41</f>
        <v>0</v>
      </c>
      <c r="J967" s="15">
        <f>+$D$24</f>
        <v>0</v>
      </c>
      <c r="K967" s="15">
        <f>+ABS( C967-D967)</f>
        <v>144</v>
      </c>
      <c r="L967" s="15" t="e">
        <f>+F967*F967/E967/( 1- J967*COS(K968))</f>
        <v>#DIV/0!</v>
      </c>
      <c r="M967" s="14" t="e">
        <f t="shared" si="158"/>
        <v>#DIV/0!</v>
      </c>
      <c r="N967" s="49"/>
      <c r="O967" s="238">
        <f t="shared" si="159"/>
        <v>0</v>
      </c>
      <c r="P967" s="5" t="e">
        <f t="shared" si="155"/>
        <v>#DIV/0!</v>
      </c>
      <c r="Q967" s="5" t="e">
        <f t="shared" si="155"/>
        <v>#DIV/0!</v>
      </c>
      <c r="R967" s="5" t="e">
        <f t="shared" si="155"/>
        <v>#DIV/0!</v>
      </c>
      <c r="S967" s="5" t="e">
        <f t="shared" si="154"/>
        <v>#DIV/0!</v>
      </c>
      <c r="T967" s="5" t="e">
        <f t="shared" si="154"/>
        <v>#DIV/0!</v>
      </c>
      <c r="U967" s="5" t="e">
        <f t="shared" si="154"/>
        <v>#DIV/0!</v>
      </c>
      <c r="V967" s="5" t="e">
        <f t="shared" si="154"/>
        <v>#DIV/0!</v>
      </c>
      <c r="W967" s="5" t="e">
        <f t="shared" si="154"/>
        <v>#DIV/0!</v>
      </c>
      <c r="X967" s="5" t="e">
        <f t="shared" si="154"/>
        <v>#DIV/0!</v>
      </c>
      <c r="Y967" s="5" t="e">
        <f t="shared" si="156"/>
        <v>#DIV/0!</v>
      </c>
      <c r="Z967" s="5" t="e">
        <f t="shared" si="157"/>
        <v>#DIV/0!</v>
      </c>
      <c r="AA967" s="5" t="e">
        <f t="shared" si="157"/>
        <v>#DIV/0!</v>
      </c>
      <c r="AM967" s="6"/>
      <c r="AN967" s="6"/>
    </row>
    <row r="968" spans="2:40" s="5" customFormat="1" ht="20.100000000000001" hidden="1" customHeight="1">
      <c r="B968" s="26"/>
      <c r="C968" s="27">
        <f>3.14/180*C967</f>
        <v>0</v>
      </c>
      <c r="D968" s="27">
        <f>3.14/180*D967</f>
        <v>2.5120000000000005</v>
      </c>
      <c r="E968" s="28"/>
      <c r="F968" s="28"/>
      <c r="G968" s="28"/>
      <c r="H968" s="28"/>
      <c r="I968" s="28"/>
      <c r="J968" s="28"/>
      <c r="K968" s="28">
        <f>(3.14/180)*K967</f>
        <v>2.5120000000000005</v>
      </c>
      <c r="L968" s="14"/>
      <c r="M968" s="14" t="e">
        <f t="shared" si="158"/>
        <v>#DIV/0!</v>
      </c>
      <c r="N968" s="49"/>
      <c r="O968" s="238"/>
      <c r="P968" s="5" t="e">
        <f t="shared" si="155"/>
        <v>#DIV/0!</v>
      </c>
      <c r="Q968" s="5" t="e">
        <f t="shared" si="155"/>
        <v>#DIV/0!</v>
      </c>
      <c r="R968" s="5" t="e">
        <f t="shared" si="155"/>
        <v>#DIV/0!</v>
      </c>
      <c r="S968" s="5" t="e">
        <f t="shared" si="154"/>
        <v>#DIV/0!</v>
      </c>
      <c r="T968" s="5" t="e">
        <f t="shared" si="154"/>
        <v>#DIV/0!</v>
      </c>
      <c r="U968" s="5" t="e">
        <f t="shared" si="154"/>
        <v>#DIV/0!</v>
      </c>
      <c r="V968" s="5" t="e">
        <f t="shared" si="154"/>
        <v>#DIV/0!</v>
      </c>
      <c r="W968" s="5" t="e">
        <f t="shared" si="154"/>
        <v>#DIV/0!</v>
      </c>
      <c r="X968" s="5" t="e">
        <f t="shared" si="154"/>
        <v>#DIV/0!</v>
      </c>
      <c r="Y968" s="5" t="e">
        <f t="shared" si="156"/>
        <v>#DIV/0!</v>
      </c>
      <c r="Z968" s="5" t="e">
        <f t="shared" si="157"/>
        <v>#DIV/0!</v>
      </c>
      <c r="AA968" s="5" t="e">
        <f t="shared" si="157"/>
        <v>#DIV/0!</v>
      </c>
      <c r="AM968" s="6"/>
      <c r="AN968" s="6"/>
    </row>
    <row r="969" spans="2:40" s="5" customFormat="1" ht="20.100000000000001" hidden="1" customHeight="1">
      <c r="B969" s="15"/>
      <c r="C969" s="13"/>
      <c r="D969" s="13"/>
      <c r="E969" s="13"/>
      <c r="F969" s="13"/>
      <c r="G969" s="13"/>
      <c r="H969" s="13"/>
      <c r="I969" s="13"/>
      <c r="J969" s="13"/>
      <c r="K969" s="15"/>
      <c r="L969" s="14"/>
      <c r="M969" s="14" t="e">
        <f t="shared" si="158"/>
        <v>#DIV/0!</v>
      </c>
      <c r="N969" s="49"/>
      <c r="O969" s="238"/>
      <c r="P969" s="5" t="e">
        <f t="shared" si="155"/>
        <v>#DIV/0!</v>
      </c>
      <c r="Q969" s="5" t="e">
        <f t="shared" si="155"/>
        <v>#DIV/0!</v>
      </c>
      <c r="R969" s="5" t="e">
        <f t="shared" si="155"/>
        <v>#DIV/0!</v>
      </c>
      <c r="S969" s="5" t="e">
        <f t="shared" si="154"/>
        <v>#DIV/0!</v>
      </c>
      <c r="T969" s="5" t="e">
        <f t="shared" si="154"/>
        <v>#DIV/0!</v>
      </c>
      <c r="U969" s="5" t="e">
        <f t="shared" si="154"/>
        <v>#DIV/0!</v>
      </c>
      <c r="V969" s="5" t="e">
        <f t="shared" ref="V969:X1032" si="160">IF(AND(H969=MIN($B969:$M969),H969=MIN($O$176:$O$234)),AH968,0)</f>
        <v>#DIV/0!</v>
      </c>
      <c r="W969" s="5" t="e">
        <f t="shared" si="160"/>
        <v>#DIV/0!</v>
      </c>
      <c r="X969" s="5" t="e">
        <f t="shared" si="160"/>
        <v>#DIV/0!</v>
      </c>
      <c r="Y969" s="5" t="e">
        <f t="shared" si="156"/>
        <v>#DIV/0!</v>
      </c>
      <c r="Z969" s="5" t="e">
        <f t="shared" si="157"/>
        <v>#DIV/0!</v>
      </c>
      <c r="AA969" s="5" t="e">
        <f t="shared" si="157"/>
        <v>#DIV/0!</v>
      </c>
      <c r="AM969" s="6"/>
      <c r="AN969" s="6"/>
    </row>
    <row r="970" spans="2:40" s="5" customFormat="1" ht="20.100000000000001" hidden="1" customHeight="1">
      <c r="B970" s="22" t="str">
        <f>+$B$11</f>
        <v xml:space="preserve"> Α' ΠΛΑΝΗΤΗΣ</v>
      </c>
      <c r="C970" s="15">
        <f>+$C$11</f>
        <v>0</v>
      </c>
      <c r="D970" s="13">
        <f>+D965+1</f>
        <v>145</v>
      </c>
      <c r="E970" s="15">
        <f>+(H970+I970)/2</f>
        <v>0</v>
      </c>
      <c r="F970" s="15">
        <f>+SQRT(E970*E970-G970*G970)</f>
        <v>0</v>
      </c>
      <c r="G970" s="15">
        <f>+(-H970+I970)/2</f>
        <v>0</v>
      </c>
      <c r="H970" s="15">
        <f>+$J$40</f>
        <v>0</v>
      </c>
      <c r="I970" s="15">
        <f>+$J$39</f>
        <v>0</v>
      </c>
      <c r="J970" s="15">
        <f>+$D$22</f>
        <v>0</v>
      </c>
      <c r="K970" s="15">
        <f>+ABS( C970-D970)</f>
        <v>145</v>
      </c>
      <c r="L970" s="15" t="e">
        <f>(+F970*F970/E970)/( 1- J970*COS(K971))</f>
        <v>#DIV/0!</v>
      </c>
      <c r="M970" s="14" t="e">
        <f t="shared" si="158"/>
        <v>#DIV/0!</v>
      </c>
      <c r="N970" s="49"/>
      <c r="O970" s="238">
        <f t="shared" si="159"/>
        <v>0</v>
      </c>
      <c r="P970" s="5" t="e">
        <f t="shared" si="155"/>
        <v>#DIV/0!</v>
      </c>
      <c r="Q970" s="5" t="e">
        <f t="shared" si="155"/>
        <v>#DIV/0!</v>
      </c>
      <c r="R970" s="5" t="e">
        <f t="shared" si="155"/>
        <v>#DIV/0!</v>
      </c>
      <c r="S970" s="5" t="e">
        <f t="shared" si="155"/>
        <v>#DIV/0!</v>
      </c>
      <c r="T970" s="5" t="e">
        <f t="shared" si="155"/>
        <v>#DIV/0!</v>
      </c>
      <c r="U970" s="5" t="e">
        <f t="shared" si="155"/>
        <v>#DIV/0!</v>
      </c>
      <c r="V970" s="5" t="e">
        <f t="shared" si="160"/>
        <v>#DIV/0!</v>
      </c>
      <c r="W970" s="5" t="e">
        <f t="shared" si="160"/>
        <v>#DIV/0!</v>
      </c>
      <c r="X970" s="5" t="e">
        <f t="shared" si="160"/>
        <v>#DIV/0!</v>
      </c>
      <c r="Y970" s="5" t="e">
        <f t="shared" si="156"/>
        <v>#DIV/0!</v>
      </c>
      <c r="Z970" s="5" t="e">
        <f t="shared" si="157"/>
        <v>#DIV/0!</v>
      </c>
      <c r="AA970" s="5" t="e">
        <f t="shared" si="157"/>
        <v>#DIV/0!</v>
      </c>
      <c r="AM970" s="6"/>
      <c r="AN970" s="6"/>
    </row>
    <row r="971" spans="2:40" s="5" customFormat="1" ht="20.100000000000001" hidden="1" customHeight="1">
      <c r="B971" s="23" t="s">
        <v>32</v>
      </c>
      <c r="C971" s="24">
        <f>3.14/180*C970</f>
        <v>0</v>
      </c>
      <c r="D971" s="24">
        <v>145</v>
      </c>
      <c r="E971" s="25"/>
      <c r="F971" s="25"/>
      <c r="G971" s="25"/>
      <c r="H971" s="25"/>
      <c r="I971" s="25"/>
      <c r="J971" s="25"/>
      <c r="K971" s="25">
        <f>(3.14/180)*K970</f>
        <v>2.5294444444444446</v>
      </c>
      <c r="L971" s="14"/>
      <c r="M971" s="14" t="e">
        <f t="shared" si="158"/>
        <v>#DIV/0!</v>
      </c>
      <c r="N971" s="49"/>
      <c r="O971" s="238" t="e">
        <f t="shared" si="159"/>
        <v>#DIV/0!</v>
      </c>
      <c r="P971" s="5" t="e">
        <f t="shared" ref="P971:U1013" si="161">IF(AND(B971=MIN($B971:$M971),B971=MIN($O$176:$O$234)),AB970,0)</f>
        <v>#DIV/0!</v>
      </c>
      <c r="Q971" s="5" t="e">
        <f t="shared" si="161"/>
        <v>#DIV/0!</v>
      </c>
      <c r="R971" s="5" t="e">
        <f t="shared" si="161"/>
        <v>#DIV/0!</v>
      </c>
      <c r="S971" s="5" t="e">
        <f t="shared" si="161"/>
        <v>#DIV/0!</v>
      </c>
      <c r="T971" s="5" t="e">
        <f t="shared" si="161"/>
        <v>#DIV/0!</v>
      </c>
      <c r="U971" s="5" t="e">
        <f t="shared" si="161"/>
        <v>#DIV/0!</v>
      </c>
      <c r="V971" s="5" t="e">
        <f t="shared" si="160"/>
        <v>#DIV/0!</v>
      </c>
      <c r="W971" s="5" t="e">
        <f t="shared" si="160"/>
        <v>#DIV/0!</v>
      </c>
      <c r="X971" s="5" t="e">
        <f t="shared" si="160"/>
        <v>#DIV/0!</v>
      </c>
      <c r="Y971" s="5" t="e">
        <f t="shared" si="156"/>
        <v>#DIV/0!</v>
      </c>
      <c r="Z971" s="5" t="e">
        <f t="shared" si="157"/>
        <v>#DIV/0!</v>
      </c>
      <c r="AA971" s="5" t="e">
        <f t="shared" si="157"/>
        <v>#DIV/0!</v>
      </c>
      <c r="AM971" s="6"/>
      <c r="AN971" s="6"/>
    </row>
    <row r="972" spans="2:40" s="5" customFormat="1" ht="20.100000000000001" hidden="1" customHeight="1">
      <c r="B972" s="22" t="str">
        <f>+$B$13</f>
        <v xml:space="preserve"> Β' ΠΛΑΝΗΤΗΣ</v>
      </c>
      <c r="C972" s="15">
        <f>+$C$13</f>
        <v>0</v>
      </c>
      <c r="D972" s="13">
        <f>+D967+1</f>
        <v>145</v>
      </c>
      <c r="E972" s="15">
        <f>+(H972+I972)/2</f>
        <v>0</v>
      </c>
      <c r="F972" s="15">
        <f>+SQRT(E972*E972-G972*G972)</f>
        <v>0</v>
      </c>
      <c r="G972" s="15">
        <f>+(-H972+I972)/2</f>
        <v>0</v>
      </c>
      <c r="H972" s="15">
        <f>+$J$42</f>
        <v>0</v>
      </c>
      <c r="I972" s="15">
        <f>+$J$41</f>
        <v>0</v>
      </c>
      <c r="J972" s="15">
        <f>+$D$24</f>
        <v>0</v>
      </c>
      <c r="K972" s="15">
        <f>+ABS( C972-D972)</f>
        <v>145</v>
      </c>
      <c r="L972" s="15" t="e">
        <f>+F972*F972/E972/( 1- J972*COS(K973))</f>
        <v>#DIV/0!</v>
      </c>
      <c r="M972" s="14" t="e">
        <f t="shared" si="158"/>
        <v>#DIV/0!</v>
      </c>
      <c r="N972" s="49"/>
      <c r="O972" s="238">
        <f t="shared" si="159"/>
        <v>0</v>
      </c>
      <c r="P972" s="5" t="e">
        <f t="shared" si="161"/>
        <v>#DIV/0!</v>
      </c>
      <c r="Q972" s="5" t="e">
        <f t="shared" si="161"/>
        <v>#DIV/0!</v>
      </c>
      <c r="R972" s="5" t="e">
        <f t="shared" si="161"/>
        <v>#DIV/0!</v>
      </c>
      <c r="S972" s="5" t="e">
        <f t="shared" si="161"/>
        <v>#DIV/0!</v>
      </c>
      <c r="T972" s="5" t="e">
        <f t="shared" si="161"/>
        <v>#DIV/0!</v>
      </c>
      <c r="U972" s="5" t="e">
        <f t="shared" si="161"/>
        <v>#DIV/0!</v>
      </c>
      <c r="V972" s="5" t="e">
        <f t="shared" si="160"/>
        <v>#DIV/0!</v>
      </c>
      <c r="W972" s="5" t="e">
        <f t="shared" si="160"/>
        <v>#DIV/0!</v>
      </c>
      <c r="X972" s="5" t="e">
        <f t="shared" si="160"/>
        <v>#DIV/0!</v>
      </c>
      <c r="Y972" s="5" t="e">
        <f t="shared" si="156"/>
        <v>#DIV/0!</v>
      </c>
      <c r="Z972" s="5" t="e">
        <f t="shared" si="157"/>
        <v>#DIV/0!</v>
      </c>
      <c r="AA972" s="5" t="e">
        <f t="shared" si="157"/>
        <v>#DIV/0!</v>
      </c>
      <c r="AM972" s="6"/>
      <c r="AN972" s="6"/>
    </row>
    <row r="973" spans="2:40" s="5" customFormat="1" ht="20.100000000000001" hidden="1" customHeight="1">
      <c r="B973" s="26"/>
      <c r="C973" s="27">
        <f>3.14/180*C972</f>
        <v>0</v>
      </c>
      <c r="D973" s="27">
        <f>3.14/180*D972</f>
        <v>2.5294444444444446</v>
      </c>
      <c r="E973" s="28"/>
      <c r="F973" s="28"/>
      <c r="G973" s="28"/>
      <c r="H973" s="28"/>
      <c r="I973" s="28"/>
      <c r="J973" s="28"/>
      <c r="K973" s="28">
        <f>(3.14/180)*K972</f>
        <v>2.5294444444444446</v>
      </c>
      <c r="L973" s="14"/>
      <c r="M973" s="14" t="e">
        <f t="shared" si="158"/>
        <v>#DIV/0!</v>
      </c>
      <c r="N973" s="49"/>
      <c r="O973" s="238"/>
      <c r="P973" s="5" t="e">
        <f t="shared" si="161"/>
        <v>#DIV/0!</v>
      </c>
      <c r="Q973" s="5" t="e">
        <f t="shared" si="161"/>
        <v>#DIV/0!</v>
      </c>
      <c r="R973" s="5" t="e">
        <f t="shared" si="161"/>
        <v>#DIV/0!</v>
      </c>
      <c r="S973" s="5" t="e">
        <f t="shared" si="161"/>
        <v>#DIV/0!</v>
      </c>
      <c r="T973" s="5" t="e">
        <f t="shared" si="161"/>
        <v>#DIV/0!</v>
      </c>
      <c r="U973" s="5" t="e">
        <f t="shared" si="161"/>
        <v>#DIV/0!</v>
      </c>
      <c r="V973" s="5" t="e">
        <f t="shared" si="160"/>
        <v>#DIV/0!</v>
      </c>
      <c r="W973" s="5" t="e">
        <f t="shared" si="160"/>
        <v>#DIV/0!</v>
      </c>
      <c r="X973" s="5" t="e">
        <f t="shared" si="160"/>
        <v>#DIV/0!</v>
      </c>
      <c r="Y973" s="5" t="e">
        <f t="shared" si="156"/>
        <v>#DIV/0!</v>
      </c>
      <c r="Z973" s="5" t="e">
        <f t="shared" si="157"/>
        <v>#DIV/0!</v>
      </c>
      <c r="AA973" s="5" t="e">
        <f t="shared" si="157"/>
        <v>#DIV/0!</v>
      </c>
      <c r="AM973" s="6"/>
      <c r="AN973" s="6"/>
    </row>
    <row r="974" spans="2:40" s="5" customFormat="1" ht="20.100000000000001" hidden="1" customHeight="1">
      <c r="B974" s="15"/>
      <c r="C974" s="13"/>
      <c r="D974" s="13"/>
      <c r="E974" s="13"/>
      <c r="F974" s="13"/>
      <c r="G974" s="13"/>
      <c r="H974" s="13"/>
      <c r="I974" s="13"/>
      <c r="J974" s="13"/>
      <c r="K974" s="15"/>
      <c r="L974" s="14"/>
      <c r="M974" s="14" t="e">
        <f t="shared" si="158"/>
        <v>#DIV/0!</v>
      </c>
      <c r="N974" s="49"/>
      <c r="O974" s="238"/>
      <c r="P974" s="5" t="e">
        <f t="shared" si="161"/>
        <v>#DIV/0!</v>
      </c>
      <c r="Q974" s="5" t="e">
        <f t="shared" si="161"/>
        <v>#DIV/0!</v>
      </c>
      <c r="R974" s="5" t="e">
        <f t="shared" si="161"/>
        <v>#DIV/0!</v>
      </c>
      <c r="S974" s="5" t="e">
        <f t="shared" si="161"/>
        <v>#DIV/0!</v>
      </c>
      <c r="T974" s="5" t="e">
        <f t="shared" si="161"/>
        <v>#DIV/0!</v>
      </c>
      <c r="U974" s="5" t="e">
        <f t="shared" si="161"/>
        <v>#DIV/0!</v>
      </c>
      <c r="V974" s="5" t="e">
        <f t="shared" si="160"/>
        <v>#DIV/0!</v>
      </c>
      <c r="W974" s="5" t="e">
        <f t="shared" si="160"/>
        <v>#DIV/0!</v>
      </c>
      <c r="X974" s="5" t="e">
        <f t="shared" si="160"/>
        <v>#DIV/0!</v>
      </c>
      <c r="Y974" s="5" t="e">
        <f t="shared" si="156"/>
        <v>#DIV/0!</v>
      </c>
      <c r="Z974" s="5" t="e">
        <f t="shared" si="157"/>
        <v>#DIV/0!</v>
      </c>
      <c r="AA974" s="5" t="e">
        <f t="shared" si="157"/>
        <v>#DIV/0!</v>
      </c>
      <c r="AM974" s="6"/>
      <c r="AN974" s="6"/>
    </row>
    <row r="975" spans="2:40" s="5" customFormat="1" ht="20.100000000000001" hidden="1" customHeight="1">
      <c r="B975" s="22" t="str">
        <f>+$B$11</f>
        <v xml:space="preserve"> Α' ΠΛΑΝΗΤΗΣ</v>
      </c>
      <c r="C975" s="15">
        <f>+$C$11</f>
        <v>0</v>
      </c>
      <c r="D975" s="13">
        <f>+D970+1</f>
        <v>146</v>
      </c>
      <c r="E975" s="15">
        <f>+(H975+I975)/2</f>
        <v>0</v>
      </c>
      <c r="F975" s="15">
        <f>+SQRT(E975*E975-G975*G975)</f>
        <v>0</v>
      </c>
      <c r="G975" s="15">
        <f>+(-H975+I975)/2</f>
        <v>0</v>
      </c>
      <c r="H975" s="15">
        <f>+$J$40</f>
        <v>0</v>
      </c>
      <c r="I975" s="15">
        <f>+$J$39</f>
        <v>0</v>
      </c>
      <c r="J975" s="15">
        <f>+$D$22</f>
        <v>0</v>
      </c>
      <c r="K975" s="15">
        <f>+ABS( C975-D975)</f>
        <v>146</v>
      </c>
      <c r="L975" s="15" t="e">
        <f>(+F975*F975/E975)/( 1- J975*COS(K976))</f>
        <v>#DIV/0!</v>
      </c>
      <c r="M975" s="14" t="e">
        <f t="shared" si="158"/>
        <v>#DIV/0!</v>
      </c>
      <c r="N975" s="49"/>
      <c r="O975" s="238">
        <f t="shared" si="159"/>
        <v>0</v>
      </c>
      <c r="P975" s="5" t="e">
        <f t="shared" si="161"/>
        <v>#DIV/0!</v>
      </c>
      <c r="Q975" s="5" t="e">
        <f t="shared" si="161"/>
        <v>#DIV/0!</v>
      </c>
      <c r="R975" s="5" t="e">
        <f t="shared" si="161"/>
        <v>#DIV/0!</v>
      </c>
      <c r="S975" s="5" t="e">
        <f t="shared" si="161"/>
        <v>#DIV/0!</v>
      </c>
      <c r="T975" s="5" t="e">
        <f t="shared" si="161"/>
        <v>#DIV/0!</v>
      </c>
      <c r="U975" s="5" t="e">
        <f t="shared" si="161"/>
        <v>#DIV/0!</v>
      </c>
      <c r="V975" s="5" t="e">
        <f t="shared" si="160"/>
        <v>#DIV/0!</v>
      </c>
      <c r="W975" s="5" t="e">
        <f t="shared" si="160"/>
        <v>#DIV/0!</v>
      </c>
      <c r="X975" s="5" t="e">
        <f t="shared" si="160"/>
        <v>#DIV/0!</v>
      </c>
      <c r="Y975" s="5" t="e">
        <f t="shared" si="156"/>
        <v>#DIV/0!</v>
      </c>
      <c r="Z975" s="5" t="e">
        <f t="shared" si="157"/>
        <v>#DIV/0!</v>
      </c>
      <c r="AA975" s="5" t="e">
        <f t="shared" si="157"/>
        <v>#DIV/0!</v>
      </c>
      <c r="AM975" s="6"/>
      <c r="AN975" s="6"/>
    </row>
    <row r="976" spans="2:40" s="5" customFormat="1" ht="20.100000000000001" hidden="1" customHeight="1">
      <c r="B976" s="23" t="s">
        <v>32</v>
      </c>
      <c r="C976" s="24">
        <f>3.14/180*C975</f>
        <v>0</v>
      </c>
      <c r="D976" s="24">
        <v>146</v>
      </c>
      <c r="E976" s="25"/>
      <c r="F976" s="25"/>
      <c r="G976" s="25"/>
      <c r="H976" s="25"/>
      <c r="I976" s="25"/>
      <c r="J976" s="25"/>
      <c r="K976" s="25">
        <f>(3.14/180)*K975</f>
        <v>2.5468888888888892</v>
      </c>
      <c r="L976" s="14"/>
      <c r="M976" s="14" t="e">
        <f t="shared" si="158"/>
        <v>#DIV/0!</v>
      </c>
      <c r="N976" s="49"/>
      <c r="O976" s="238" t="e">
        <f t="shared" si="159"/>
        <v>#DIV/0!</v>
      </c>
      <c r="P976" s="5" t="e">
        <f t="shared" si="161"/>
        <v>#DIV/0!</v>
      </c>
      <c r="Q976" s="5" t="e">
        <f t="shared" si="161"/>
        <v>#DIV/0!</v>
      </c>
      <c r="R976" s="5" t="e">
        <f t="shared" si="161"/>
        <v>#DIV/0!</v>
      </c>
      <c r="S976" s="5" t="e">
        <f t="shared" si="161"/>
        <v>#DIV/0!</v>
      </c>
      <c r="T976" s="5" t="e">
        <f t="shared" si="161"/>
        <v>#DIV/0!</v>
      </c>
      <c r="U976" s="5" t="e">
        <f t="shared" si="161"/>
        <v>#DIV/0!</v>
      </c>
      <c r="V976" s="5" t="e">
        <f t="shared" si="160"/>
        <v>#DIV/0!</v>
      </c>
      <c r="W976" s="5" t="e">
        <f t="shared" si="160"/>
        <v>#DIV/0!</v>
      </c>
      <c r="X976" s="5" t="e">
        <f t="shared" si="160"/>
        <v>#DIV/0!</v>
      </c>
      <c r="Y976" s="5" t="e">
        <f t="shared" si="156"/>
        <v>#DIV/0!</v>
      </c>
      <c r="Z976" s="5" t="e">
        <f t="shared" si="157"/>
        <v>#DIV/0!</v>
      </c>
      <c r="AA976" s="5" t="e">
        <f t="shared" si="157"/>
        <v>#DIV/0!</v>
      </c>
      <c r="AM976" s="6"/>
      <c r="AN976" s="6"/>
    </row>
    <row r="977" spans="2:40" s="5" customFormat="1" ht="20.100000000000001" hidden="1" customHeight="1">
      <c r="B977" s="22" t="str">
        <f>+$B$13</f>
        <v xml:space="preserve"> Β' ΠΛΑΝΗΤΗΣ</v>
      </c>
      <c r="C977" s="15">
        <f>+$C$13</f>
        <v>0</v>
      </c>
      <c r="D977" s="13">
        <f>+D972+1</f>
        <v>146</v>
      </c>
      <c r="E977" s="15">
        <f>+(H977+I977)/2</f>
        <v>0</v>
      </c>
      <c r="F977" s="15">
        <f>+SQRT(E977*E977-G977*G977)</f>
        <v>0</v>
      </c>
      <c r="G977" s="15">
        <f>+(-H977+I977)/2</f>
        <v>0</v>
      </c>
      <c r="H977" s="15">
        <f>+$J$42</f>
        <v>0</v>
      </c>
      <c r="I977" s="15">
        <f>+$J$41</f>
        <v>0</v>
      </c>
      <c r="J977" s="15">
        <f>+$D$24</f>
        <v>0</v>
      </c>
      <c r="K977" s="15">
        <f>+ABS( C977-D977)</f>
        <v>146</v>
      </c>
      <c r="L977" s="15" t="e">
        <f>+F977*F977/E977/( 1- J977*COS(K978))</f>
        <v>#DIV/0!</v>
      </c>
      <c r="M977" s="14" t="e">
        <f t="shared" si="158"/>
        <v>#DIV/0!</v>
      </c>
      <c r="N977" s="49"/>
      <c r="O977" s="238">
        <f t="shared" si="159"/>
        <v>0</v>
      </c>
      <c r="P977" s="5" t="e">
        <f t="shared" si="161"/>
        <v>#DIV/0!</v>
      </c>
      <c r="Q977" s="5" t="e">
        <f t="shared" si="161"/>
        <v>#DIV/0!</v>
      </c>
      <c r="R977" s="5" t="e">
        <f t="shared" si="161"/>
        <v>#DIV/0!</v>
      </c>
      <c r="S977" s="5" t="e">
        <f t="shared" si="161"/>
        <v>#DIV/0!</v>
      </c>
      <c r="T977" s="5" t="e">
        <f t="shared" si="161"/>
        <v>#DIV/0!</v>
      </c>
      <c r="U977" s="5" t="e">
        <f t="shared" si="161"/>
        <v>#DIV/0!</v>
      </c>
      <c r="V977" s="5" t="e">
        <f t="shared" si="160"/>
        <v>#DIV/0!</v>
      </c>
      <c r="W977" s="5" t="e">
        <f t="shared" si="160"/>
        <v>#DIV/0!</v>
      </c>
      <c r="X977" s="5" t="e">
        <f t="shared" si="160"/>
        <v>#DIV/0!</v>
      </c>
      <c r="Y977" s="5" t="e">
        <f t="shared" si="156"/>
        <v>#DIV/0!</v>
      </c>
      <c r="Z977" s="5" t="e">
        <f t="shared" si="157"/>
        <v>#DIV/0!</v>
      </c>
      <c r="AA977" s="5" t="e">
        <f t="shared" si="157"/>
        <v>#DIV/0!</v>
      </c>
      <c r="AM977" s="6"/>
      <c r="AN977" s="6"/>
    </row>
    <row r="978" spans="2:40" s="5" customFormat="1" ht="20.100000000000001" hidden="1" customHeight="1">
      <c r="B978" s="26"/>
      <c r="C978" s="27">
        <f>3.14/180*C977</f>
        <v>0</v>
      </c>
      <c r="D978" s="27">
        <f>3.14/180*D977</f>
        <v>2.5468888888888892</v>
      </c>
      <c r="E978" s="28"/>
      <c r="F978" s="28"/>
      <c r="G978" s="28"/>
      <c r="H978" s="28"/>
      <c r="I978" s="28"/>
      <c r="J978" s="28"/>
      <c r="K978" s="28">
        <f>(3.14/180)*K977</f>
        <v>2.5468888888888892</v>
      </c>
      <c r="L978" s="14"/>
      <c r="M978" s="14" t="e">
        <f t="shared" si="158"/>
        <v>#DIV/0!</v>
      </c>
      <c r="N978" s="49"/>
      <c r="O978" s="238"/>
      <c r="P978" s="5" t="e">
        <f t="shared" si="161"/>
        <v>#DIV/0!</v>
      </c>
      <c r="Q978" s="5" t="e">
        <f t="shared" si="161"/>
        <v>#DIV/0!</v>
      </c>
      <c r="R978" s="5" t="e">
        <f t="shared" si="161"/>
        <v>#DIV/0!</v>
      </c>
      <c r="S978" s="5" t="e">
        <f t="shared" si="161"/>
        <v>#DIV/0!</v>
      </c>
      <c r="T978" s="5" t="e">
        <f t="shared" si="161"/>
        <v>#DIV/0!</v>
      </c>
      <c r="U978" s="5" t="e">
        <f t="shared" si="161"/>
        <v>#DIV/0!</v>
      </c>
      <c r="V978" s="5" t="e">
        <f t="shared" si="160"/>
        <v>#DIV/0!</v>
      </c>
      <c r="W978" s="5" t="e">
        <f t="shared" si="160"/>
        <v>#DIV/0!</v>
      </c>
      <c r="X978" s="5" t="e">
        <f t="shared" si="160"/>
        <v>#DIV/0!</v>
      </c>
      <c r="Y978" s="5" t="e">
        <f t="shared" si="156"/>
        <v>#DIV/0!</v>
      </c>
      <c r="Z978" s="5" t="e">
        <f t="shared" si="157"/>
        <v>#DIV/0!</v>
      </c>
      <c r="AA978" s="5" t="e">
        <f t="shared" si="157"/>
        <v>#DIV/0!</v>
      </c>
      <c r="AM978" s="6"/>
      <c r="AN978" s="6"/>
    </row>
    <row r="979" spans="2:40" s="5" customFormat="1" ht="20.100000000000001" hidden="1" customHeight="1">
      <c r="B979" s="15"/>
      <c r="C979" s="13"/>
      <c r="D979" s="13"/>
      <c r="E979" s="13"/>
      <c r="F979" s="13"/>
      <c r="G979" s="13"/>
      <c r="H979" s="13"/>
      <c r="I979" s="13"/>
      <c r="J979" s="13"/>
      <c r="K979" s="15"/>
      <c r="L979" s="14"/>
      <c r="M979" s="14" t="e">
        <f t="shared" si="158"/>
        <v>#DIV/0!</v>
      </c>
      <c r="N979" s="49"/>
      <c r="O979" s="238"/>
      <c r="P979" s="5" t="e">
        <f t="shared" si="161"/>
        <v>#DIV/0!</v>
      </c>
      <c r="Q979" s="5" t="e">
        <f t="shared" si="161"/>
        <v>#DIV/0!</v>
      </c>
      <c r="R979" s="5" t="e">
        <f t="shared" si="161"/>
        <v>#DIV/0!</v>
      </c>
      <c r="S979" s="5" t="e">
        <f t="shared" si="161"/>
        <v>#DIV/0!</v>
      </c>
      <c r="T979" s="5" t="e">
        <f t="shared" si="161"/>
        <v>#DIV/0!</v>
      </c>
      <c r="U979" s="5" t="e">
        <f t="shared" si="161"/>
        <v>#DIV/0!</v>
      </c>
      <c r="V979" s="5" t="e">
        <f t="shared" si="160"/>
        <v>#DIV/0!</v>
      </c>
      <c r="W979" s="5" t="e">
        <f t="shared" si="160"/>
        <v>#DIV/0!</v>
      </c>
      <c r="X979" s="5" t="e">
        <f t="shared" si="160"/>
        <v>#DIV/0!</v>
      </c>
      <c r="Y979" s="5" t="e">
        <f t="shared" si="156"/>
        <v>#DIV/0!</v>
      </c>
      <c r="Z979" s="5" t="e">
        <f t="shared" si="157"/>
        <v>#DIV/0!</v>
      </c>
      <c r="AA979" s="5" t="e">
        <f t="shared" si="157"/>
        <v>#DIV/0!</v>
      </c>
      <c r="AM979" s="6"/>
      <c r="AN979" s="6"/>
    </row>
    <row r="980" spans="2:40" s="5" customFormat="1" ht="20.100000000000001" hidden="1" customHeight="1">
      <c r="B980" s="22" t="str">
        <f>+$B$11</f>
        <v xml:space="preserve"> Α' ΠΛΑΝΗΤΗΣ</v>
      </c>
      <c r="C980" s="15">
        <f>+$C$11</f>
        <v>0</v>
      </c>
      <c r="D980" s="13">
        <f>+D975+1</f>
        <v>147</v>
      </c>
      <c r="E980" s="15">
        <f>+(H980+I980)/2</f>
        <v>0</v>
      </c>
      <c r="F980" s="15">
        <f>+SQRT(E980*E980-G980*G980)</f>
        <v>0</v>
      </c>
      <c r="G980" s="15">
        <f>+(-H980+I980)/2</f>
        <v>0</v>
      </c>
      <c r="H980" s="15">
        <f>+$J$40</f>
        <v>0</v>
      </c>
      <c r="I980" s="15">
        <f>+$J$39</f>
        <v>0</v>
      </c>
      <c r="J980" s="15">
        <f>+$D$22</f>
        <v>0</v>
      </c>
      <c r="K980" s="15">
        <f>+ABS( C980-D980)</f>
        <v>147</v>
      </c>
      <c r="L980" s="15" t="e">
        <f>(+F980*F980/E980)/( 1- J980*COS(K981))</f>
        <v>#DIV/0!</v>
      </c>
      <c r="M980" s="14" t="e">
        <f t="shared" si="158"/>
        <v>#DIV/0!</v>
      </c>
      <c r="N980" s="49"/>
      <c r="O980" s="238">
        <f t="shared" si="159"/>
        <v>0</v>
      </c>
      <c r="P980" s="5" t="e">
        <f t="shared" si="161"/>
        <v>#DIV/0!</v>
      </c>
      <c r="Q980" s="5" t="e">
        <f t="shared" si="161"/>
        <v>#DIV/0!</v>
      </c>
      <c r="R980" s="5" t="e">
        <f t="shared" si="161"/>
        <v>#DIV/0!</v>
      </c>
      <c r="S980" s="5" t="e">
        <f t="shared" si="161"/>
        <v>#DIV/0!</v>
      </c>
      <c r="T980" s="5" t="e">
        <f t="shared" si="161"/>
        <v>#DIV/0!</v>
      </c>
      <c r="U980" s="5" t="e">
        <f t="shared" si="161"/>
        <v>#DIV/0!</v>
      </c>
      <c r="V980" s="5" t="e">
        <f t="shared" si="160"/>
        <v>#DIV/0!</v>
      </c>
      <c r="W980" s="5" t="e">
        <f t="shared" si="160"/>
        <v>#DIV/0!</v>
      </c>
      <c r="X980" s="5" t="e">
        <f t="shared" si="160"/>
        <v>#DIV/0!</v>
      </c>
      <c r="Y980" s="5" t="e">
        <f t="shared" si="156"/>
        <v>#DIV/0!</v>
      </c>
      <c r="Z980" s="5" t="e">
        <f t="shared" si="157"/>
        <v>#DIV/0!</v>
      </c>
      <c r="AA980" s="5" t="e">
        <f t="shared" si="157"/>
        <v>#DIV/0!</v>
      </c>
      <c r="AM980" s="6"/>
      <c r="AN980" s="6"/>
    </row>
    <row r="981" spans="2:40" s="5" customFormat="1" ht="20.100000000000001" hidden="1" customHeight="1">
      <c r="B981" s="23" t="s">
        <v>32</v>
      </c>
      <c r="C981" s="24">
        <f>3.14/180*C980</f>
        <v>0</v>
      </c>
      <c r="D981" s="24">
        <v>147</v>
      </c>
      <c r="E981" s="25"/>
      <c r="F981" s="25"/>
      <c r="G981" s="25"/>
      <c r="H981" s="25"/>
      <c r="I981" s="25"/>
      <c r="J981" s="25"/>
      <c r="K981" s="25">
        <f>(3.14/180)*K980</f>
        <v>2.5643333333333338</v>
      </c>
      <c r="L981" s="14"/>
      <c r="M981" s="14" t="e">
        <f t="shared" si="158"/>
        <v>#DIV/0!</v>
      </c>
      <c r="N981" s="49"/>
      <c r="O981" s="238" t="e">
        <f t="shared" si="159"/>
        <v>#DIV/0!</v>
      </c>
      <c r="P981" s="5" t="e">
        <f t="shared" si="161"/>
        <v>#DIV/0!</v>
      </c>
      <c r="Q981" s="5" t="e">
        <f t="shared" si="161"/>
        <v>#DIV/0!</v>
      </c>
      <c r="R981" s="5" t="e">
        <f t="shared" si="161"/>
        <v>#DIV/0!</v>
      </c>
      <c r="S981" s="5" t="e">
        <f t="shared" si="161"/>
        <v>#DIV/0!</v>
      </c>
      <c r="T981" s="5" t="e">
        <f t="shared" si="161"/>
        <v>#DIV/0!</v>
      </c>
      <c r="U981" s="5" t="e">
        <f t="shared" si="161"/>
        <v>#DIV/0!</v>
      </c>
      <c r="V981" s="5" t="e">
        <f t="shared" si="160"/>
        <v>#DIV/0!</v>
      </c>
      <c r="W981" s="5" t="e">
        <f t="shared" si="160"/>
        <v>#DIV/0!</v>
      </c>
      <c r="X981" s="5" t="e">
        <f t="shared" si="160"/>
        <v>#DIV/0!</v>
      </c>
      <c r="Y981" s="5" t="e">
        <f t="shared" si="156"/>
        <v>#DIV/0!</v>
      </c>
      <c r="Z981" s="5" t="e">
        <f t="shared" si="157"/>
        <v>#DIV/0!</v>
      </c>
      <c r="AA981" s="5" t="e">
        <f t="shared" si="157"/>
        <v>#DIV/0!</v>
      </c>
      <c r="AM981" s="6"/>
      <c r="AN981" s="6"/>
    </row>
    <row r="982" spans="2:40" s="5" customFormat="1" ht="20.100000000000001" hidden="1" customHeight="1">
      <c r="B982" s="22" t="str">
        <f>+$B$13</f>
        <v xml:space="preserve"> Β' ΠΛΑΝΗΤΗΣ</v>
      </c>
      <c r="C982" s="15">
        <f>+$C$13</f>
        <v>0</v>
      </c>
      <c r="D982" s="13">
        <f>+D977+1</f>
        <v>147</v>
      </c>
      <c r="E982" s="15">
        <f>+(H982+I982)/2</f>
        <v>0</v>
      </c>
      <c r="F982" s="15">
        <f>+SQRT(E982*E982-G982*G982)</f>
        <v>0</v>
      </c>
      <c r="G982" s="15">
        <f>+(-H982+I982)/2</f>
        <v>0</v>
      </c>
      <c r="H982" s="15">
        <f>+$J$42</f>
        <v>0</v>
      </c>
      <c r="I982" s="15">
        <f>+$J$41</f>
        <v>0</v>
      </c>
      <c r="J982" s="15">
        <f>+$D$24</f>
        <v>0</v>
      </c>
      <c r="K982" s="15">
        <f>+ABS( C982-D982)</f>
        <v>147</v>
      </c>
      <c r="L982" s="15" t="e">
        <f>+F982*F982/E982/( 1- J982*COS(K983))</f>
        <v>#DIV/0!</v>
      </c>
      <c r="M982" s="14" t="e">
        <f t="shared" si="158"/>
        <v>#DIV/0!</v>
      </c>
      <c r="N982" s="49"/>
      <c r="O982" s="238">
        <f t="shared" si="159"/>
        <v>0</v>
      </c>
      <c r="P982" s="5" t="e">
        <f t="shared" si="161"/>
        <v>#DIV/0!</v>
      </c>
      <c r="Q982" s="5" t="e">
        <f t="shared" si="161"/>
        <v>#DIV/0!</v>
      </c>
      <c r="R982" s="5" t="e">
        <f t="shared" si="161"/>
        <v>#DIV/0!</v>
      </c>
      <c r="S982" s="5" t="e">
        <f t="shared" si="161"/>
        <v>#DIV/0!</v>
      </c>
      <c r="T982" s="5" t="e">
        <f t="shared" si="161"/>
        <v>#DIV/0!</v>
      </c>
      <c r="U982" s="5" t="e">
        <f t="shared" si="161"/>
        <v>#DIV/0!</v>
      </c>
      <c r="V982" s="5" t="e">
        <f t="shared" si="160"/>
        <v>#DIV/0!</v>
      </c>
      <c r="W982" s="5" t="e">
        <f t="shared" si="160"/>
        <v>#DIV/0!</v>
      </c>
      <c r="X982" s="5" t="e">
        <f t="shared" si="160"/>
        <v>#DIV/0!</v>
      </c>
      <c r="Y982" s="5" t="e">
        <f t="shared" si="156"/>
        <v>#DIV/0!</v>
      </c>
      <c r="Z982" s="5" t="e">
        <f t="shared" si="157"/>
        <v>#DIV/0!</v>
      </c>
      <c r="AA982" s="5" t="e">
        <f t="shared" si="157"/>
        <v>#DIV/0!</v>
      </c>
      <c r="AM982" s="6"/>
      <c r="AN982" s="6"/>
    </row>
    <row r="983" spans="2:40" s="5" customFormat="1" ht="20.100000000000001" hidden="1" customHeight="1">
      <c r="B983" s="26"/>
      <c r="C983" s="27">
        <f>3.14/180*C982</f>
        <v>0</v>
      </c>
      <c r="D983" s="27">
        <f>3.14/180*D982</f>
        <v>2.5643333333333338</v>
      </c>
      <c r="E983" s="28"/>
      <c r="F983" s="28"/>
      <c r="G983" s="28"/>
      <c r="H983" s="28"/>
      <c r="I983" s="28"/>
      <c r="J983" s="28"/>
      <c r="K983" s="28">
        <f>(3.14/180)*K982</f>
        <v>2.5643333333333338</v>
      </c>
      <c r="L983" s="14"/>
      <c r="M983" s="14" t="e">
        <f t="shared" si="158"/>
        <v>#DIV/0!</v>
      </c>
      <c r="N983" s="49"/>
      <c r="O983" s="238"/>
      <c r="P983" s="5" t="e">
        <f t="shared" si="161"/>
        <v>#DIV/0!</v>
      </c>
      <c r="Q983" s="5" t="e">
        <f t="shared" si="161"/>
        <v>#DIV/0!</v>
      </c>
      <c r="R983" s="5" t="e">
        <f t="shared" si="161"/>
        <v>#DIV/0!</v>
      </c>
      <c r="S983" s="5" t="e">
        <f t="shared" si="161"/>
        <v>#DIV/0!</v>
      </c>
      <c r="T983" s="5" t="e">
        <f t="shared" si="161"/>
        <v>#DIV/0!</v>
      </c>
      <c r="U983" s="5" t="e">
        <f t="shared" si="161"/>
        <v>#DIV/0!</v>
      </c>
      <c r="V983" s="5" t="e">
        <f t="shared" si="160"/>
        <v>#DIV/0!</v>
      </c>
      <c r="W983" s="5" t="e">
        <f t="shared" si="160"/>
        <v>#DIV/0!</v>
      </c>
      <c r="X983" s="5" t="e">
        <f t="shared" si="160"/>
        <v>#DIV/0!</v>
      </c>
      <c r="Y983" s="5" t="e">
        <f t="shared" si="156"/>
        <v>#DIV/0!</v>
      </c>
      <c r="Z983" s="5" t="e">
        <f t="shared" si="157"/>
        <v>#DIV/0!</v>
      </c>
      <c r="AA983" s="5" t="e">
        <f t="shared" si="157"/>
        <v>#DIV/0!</v>
      </c>
      <c r="AM983" s="6"/>
      <c r="AN983" s="6"/>
    </row>
    <row r="984" spans="2:40" s="5" customFormat="1" ht="20.100000000000001" hidden="1" customHeight="1">
      <c r="B984" s="15"/>
      <c r="C984" s="13"/>
      <c r="D984" s="13"/>
      <c r="E984" s="13"/>
      <c r="F984" s="13"/>
      <c r="G984" s="13"/>
      <c r="H984" s="13"/>
      <c r="I984" s="13"/>
      <c r="J984" s="13"/>
      <c r="K984" s="15"/>
      <c r="L984" s="14"/>
      <c r="M984" s="14" t="e">
        <f t="shared" si="158"/>
        <v>#DIV/0!</v>
      </c>
      <c r="N984" s="49"/>
      <c r="O984" s="238"/>
      <c r="P984" s="5" t="e">
        <f t="shared" si="161"/>
        <v>#DIV/0!</v>
      </c>
      <c r="Q984" s="5" t="e">
        <f t="shared" si="161"/>
        <v>#DIV/0!</v>
      </c>
      <c r="R984" s="5" t="e">
        <f t="shared" si="161"/>
        <v>#DIV/0!</v>
      </c>
      <c r="S984" s="5" t="e">
        <f t="shared" si="161"/>
        <v>#DIV/0!</v>
      </c>
      <c r="T984" s="5" t="e">
        <f t="shared" si="161"/>
        <v>#DIV/0!</v>
      </c>
      <c r="U984" s="5" t="e">
        <f t="shared" si="161"/>
        <v>#DIV/0!</v>
      </c>
      <c r="V984" s="5" t="e">
        <f t="shared" si="160"/>
        <v>#DIV/0!</v>
      </c>
      <c r="W984" s="5" t="e">
        <f t="shared" si="160"/>
        <v>#DIV/0!</v>
      </c>
      <c r="X984" s="5" t="e">
        <f t="shared" si="160"/>
        <v>#DIV/0!</v>
      </c>
      <c r="Y984" s="5" t="e">
        <f t="shared" si="156"/>
        <v>#DIV/0!</v>
      </c>
      <c r="Z984" s="5" t="e">
        <f t="shared" si="157"/>
        <v>#DIV/0!</v>
      </c>
      <c r="AA984" s="5" t="e">
        <f t="shared" si="157"/>
        <v>#DIV/0!</v>
      </c>
      <c r="AM984" s="6"/>
      <c r="AN984" s="6"/>
    </row>
    <row r="985" spans="2:40" s="5" customFormat="1" ht="20.100000000000001" hidden="1" customHeight="1">
      <c r="B985" s="22" t="str">
        <f>+$B$11</f>
        <v xml:space="preserve"> Α' ΠΛΑΝΗΤΗΣ</v>
      </c>
      <c r="C985" s="15">
        <f>+$C$11</f>
        <v>0</v>
      </c>
      <c r="D985" s="13">
        <f>+D980+1</f>
        <v>148</v>
      </c>
      <c r="E985" s="15">
        <f>+(H985+I985)/2</f>
        <v>0</v>
      </c>
      <c r="F985" s="15">
        <f>+SQRT(E985*E985-G985*G985)</f>
        <v>0</v>
      </c>
      <c r="G985" s="15">
        <f>+(-H985+I985)/2</f>
        <v>0</v>
      </c>
      <c r="H985" s="15">
        <f>+$J$40</f>
        <v>0</v>
      </c>
      <c r="I985" s="15">
        <f>+$J$39</f>
        <v>0</v>
      </c>
      <c r="J985" s="15">
        <f>+$D$22</f>
        <v>0</v>
      </c>
      <c r="K985" s="15">
        <f>+ABS( C985-D985)</f>
        <v>148</v>
      </c>
      <c r="L985" s="15" t="e">
        <f>(+F985*F985/E985)/( 1- J985*COS(K986))</f>
        <v>#DIV/0!</v>
      </c>
      <c r="M985" s="14" t="e">
        <f t="shared" si="158"/>
        <v>#DIV/0!</v>
      </c>
      <c r="N985" s="49"/>
      <c r="O985" s="238">
        <f t="shared" si="159"/>
        <v>0</v>
      </c>
      <c r="P985" s="5" t="e">
        <f t="shared" si="161"/>
        <v>#DIV/0!</v>
      </c>
      <c r="Q985" s="5" t="e">
        <f t="shared" si="161"/>
        <v>#DIV/0!</v>
      </c>
      <c r="R985" s="5" t="e">
        <f t="shared" si="161"/>
        <v>#DIV/0!</v>
      </c>
      <c r="S985" s="5" t="e">
        <f t="shared" si="161"/>
        <v>#DIV/0!</v>
      </c>
      <c r="T985" s="5" t="e">
        <f t="shared" si="161"/>
        <v>#DIV/0!</v>
      </c>
      <c r="U985" s="5" t="e">
        <f t="shared" si="161"/>
        <v>#DIV/0!</v>
      </c>
      <c r="V985" s="5" t="e">
        <f t="shared" si="160"/>
        <v>#DIV/0!</v>
      </c>
      <c r="W985" s="5" t="e">
        <f t="shared" si="160"/>
        <v>#DIV/0!</v>
      </c>
      <c r="X985" s="5" t="e">
        <f t="shared" si="160"/>
        <v>#DIV/0!</v>
      </c>
      <c r="Y985" s="5" t="e">
        <f t="shared" si="156"/>
        <v>#DIV/0!</v>
      </c>
      <c r="Z985" s="5" t="e">
        <f t="shared" si="157"/>
        <v>#DIV/0!</v>
      </c>
      <c r="AA985" s="5" t="e">
        <f t="shared" si="157"/>
        <v>#DIV/0!</v>
      </c>
      <c r="AM985" s="6"/>
      <c r="AN985" s="6"/>
    </row>
    <row r="986" spans="2:40" s="5" customFormat="1" ht="20.100000000000001" hidden="1" customHeight="1">
      <c r="B986" s="23" t="s">
        <v>32</v>
      </c>
      <c r="C986" s="24">
        <f>3.14/180*C985</f>
        <v>0</v>
      </c>
      <c r="D986" s="24">
        <v>148</v>
      </c>
      <c r="E986" s="25"/>
      <c r="F986" s="25"/>
      <c r="G986" s="25"/>
      <c r="H986" s="25"/>
      <c r="I986" s="25"/>
      <c r="J986" s="25"/>
      <c r="K986" s="25">
        <f>(3.14/180)*K985</f>
        <v>2.5817777777777779</v>
      </c>
      <c r="L986" s="14"/>
      <c r="M986" s="14" t="e">
        <f t="shared" si="158"/>
        <v>#DIV/0!</v>
      </c>
      <c r="N986" s="49"/>
      <c r="O986" s="238" t="e">
        <f t="shared" si="159"/>
        <v>#DIV/0!</v>
      </c>
      <c r="P986" s="5" t="e">
        <f t="shared" si="161"/>
        <v>#DIV/0!</v>
      </c>
      <c r="Q986" s="5" t="e">
        <f t="shared" si="161"/>
        <v>#DIV/0!</v>
      </c>
      <c r="R986" s="5" t="e">
        <f t="shared" si="161"/>
        <v>#DIV/0!</v>
      </c>
      <c r="S986" s="5" t="e">
        <f t="shared" si="161"/>
        <v>#DIV/0!</v>
      </c>
      <c r="T986" s="5" t="e">
        <f t="shared" si="161"/>
        <v>#DIV/0!</v>
      </c>
      <c r="U986" s="5" t="e">
        <f t="shared" si="161"/>
        <v>#DIV/0!</v>
      </c>
      <c r="V986" s="5" t="e">
        <f t="shared" si="160"/>
        <v>#DIV/0!</v>
      </c>
      <c r="W986" s="5" t="e">
        <f t="shared" si="160"/>
        <v>#DIV/0!</v>
      </c>
      <c r="X986" s="5" t="e">
        <f t="shared" si="160"/>
        <v>#DIV/0!</v>
      </c>
      <c r="Y986" s="5" t="e">
        <f t="shared" si="156"/>
        <v>#DIV/0!</v>
      </c>
      <c r="Z986" s="5" t="e">
        <f t="shared" si="157"/>
        <v>#DIV/0!</v>
      </c>
      <c r="AA986" s="5" t="e">
        <f t="shared" si="157"/>
        <v>#DIV/0!</v>
      </c>
      <c r="AM986" s="6"/>
      <c r="AN986" s="6"/>
    </row>
    <row r="987" spans="2:40" s="5" customFormat="1" ht="20.100000000000001" hidden="1" customHeight="1">
      <c r="B987" s="22" t="str">
        <f>+$B$13</f>
        <v xml:space="preserve"> Β' ΠΛΑΝΗΤΗΣ</v>
      </c>
      <c r="C987" s="15">
        <f>+$C$13</f>
        <v>0</v>
      </c>
      <c r="D987" s="13">
        <f>+D982+1</f>
        <v>148</v>
      </c>
      <c r="E987" s="15">
        <f>+(H987+I987)/2</f>
        <v>0</v>
      </c>
      <c r="F987" s="15">
        <f>+SQRT(E987*E987-G987*G987)</f>
        <v>0</v>
      </c>
      <c r="G987" s="15">
        <f>+(-H987+I987)/2</f>
        <v>0</v>
      </c>
      <c r="H987" s="15">
        <f>+$J$42</f>
        <v>0</v>
      </c>
      <c r="I987" s="15">
        <f>+$J$41</f>
        <v>0</v>
      </c>
      <c r="J987" s="15">
        <f>+$D$24</f>
        <v>0</v>
      </c>
      <c r="K987" s="15">
        <f>+ABS( C987-D987)</f>
        <v>148</v>
      </c>
      <c r="L987" s="15" t="e">
        <f>+F987*F987/E987/( 1- J987*COS(K988))</f>
        <v>#DIV/0!</v>
      </c>
      <c r="M987" s="14" t="e">
        <f t="shared" si="158"/>
        <v>#DIV/0!</v>
      </c>
      <c r="N987" s="49"/>
      <c r="O987" s="238">
        <f t="shared" si="159"/>
        <v>0</v>
      </c>
      <c r="P987" s="5" t="e">
        <f t="shared" si="161"/>
        <v>#DIV/0!</v>
      </c>
      <c r="Q987" s="5" t="e">
        <f t="shared" si="161"/>
        <v>#DIV/0!</v>
      </c>
      <c r="R987" s="5" t="e">
        <f t="shared" si="161"/>
        <v>#DIV/0!</v>
      </c>
      <c r="S987" s="5" t="e">
        <f t="shared" si="161"/>
        <v>#DIV/0!</v>
      </c>
      <c r="T987" s="5" t="e">
        <f t="shared" si="161"/>
        <v>#DIV/0!</v>
      </c>
      <c r="U987" s="5" t="e">
        <f t="shared" si="161"/>
        <v>#DIV/0!</v>
      </c>
      <c r="V987" s="5" t="e">
        <f t="shared" si="160"/>
        <v>#DIV/0!</v>
      </c>
      <c r="W987" s="5" t="e">
        <f t="shared" si="160"/>
        <v>#DIV/0!</v>
      </c>
      <c r="X987" s="5" t="e">
        <f t="shared" si="160"/>
        <v>#DIV/0!</v>
      </c>
      <c r="Y987" s="5" t="e">
        <f t="shared" si="156"/>
        <v>#DIV/0!</v>
      </c>
      <c r="Z987" s="5" t="e">
        <f t="shared" si="157"/>
        <v>#DIV/0!</v>
      </c>
      <c r="AA987" s="5" t="e">
        <f t="shared" si="157"/>
        <v>#DIV/0!</v>
      </c>
      <c r="AM987" s="6"/>
      <c r="AN987" s="6"/>
    </row>
    <row r="988" spans="2:40" s="5" customFormat="1" ht="20.100000000000001" hidden="1" customHeight="1">
      <c r="B988" s="26"/>
      <c r="C988" s="27">
        <f>3.14/180*C987</f>
        <v>0</v>
      </c>
      <c r="D988" s="27">
        <f>3.14/180*D987</f>
        <v>2.5817777777777779</v>
      </c>
      <c r="E988" s="28"/>
      <c r="F988" s="28"/>
      <c r="G988" s="28"/>
      <c r="H988" s="28"/>
      <c r="I988" s="28"/>
      <c r="J988" s="28"/>
      <c r="K988" s="28">
        <f>(3.14/180)*K987</f>
        <v>2.5817777777777779</v>
      </c>
      <c r="L988" s="14"/>
      <c r="M988" s="14" t="e">
        <f t="shared" si="158"/>
        <v>#DIV/0!</v>
      </c>
      <c r="N988" s="49"/>
      <c r="O988" s="238"/>
      <c r="P988" s="5" t="e">
        <f t="shared" si="161"/>
        <v>#DIV/0!</v>
      </c>
      <c r="Q988" s="5" t="e">
        <f t="shared" si="161"/>
        <v>#DIV/0!</v>
      </c>
      <c r="R988" s="5" t="e">
        <f t="shared" si="161"/>
        <v>#DIV/0!</v>
      </c>
      <c r="S988" s="5" t="e">
        <f t="shared" si="161"/>
        <v>#DIV/0!</v>
      </c>
      <c r="T988" s="5" t="e">
        <f t="shared" si="161"/>
        <v>#DIV/0!</v>
      </c>
      <c r="U988" s="5" t="e">
        <f t="shared" si="161"/>
        <v>#DIV/0!</v>
      </c>
      <c r="V988" s="5" t="e">
        <f t="shared" si="160"/>
        <v>#DIV/0!</v>
      </c>
      <c r="W988" s="5" t="e">
        <f t="shared" si="160"/>
        <v>#DIV/0!</v>
      </c>
      <c r="X988" s="5" t="e">
        <f t="shared" si="160"/>
        <v>#DIV/0!</v>
      </c>
      <c r="Y988" s="5" t="e">
        <f t="shared" si="156"/>
        <v>#DIV/0!</v>
      </c>
      <c r="Z988" s="5" t="e">
        <f t="shared" si="157"/>
        <v>#DIV/0!</v>
      </c>
      <c r="AA988" s="5" t="e">
        <f t="shared" si="157"/>
        <v>#DIV/0!</v>
      </c>
      <c r="AM988" s="6"/>
      <c r="AN988" s="6"/>
    </row>
    <row r="989" spans="2:40" s="5" customFormat="1" ht="20.100000000000001" hidden="1" customHeight="1">
      <c r="B989" s="15"/>
      <c r="C989" s="13"/>
      <c r="D989" s="13"/>
      <c r="E989" s="13"/>
      <c r="F989" s="13"/>
      <c r="G989" s="13"/>
      <c r="H989" s="13"/>
      <c r="I989" s="13"/>
      <c r="J989" s="13"/>
      <c r="K989" s="15"/>
      <c r="L989" s="14"/>
      <c r="M989" s="14" t="e">
        <f t="shared" si="158"/>
        <v>#DIV/0!</v>
      </c>
      <c r="N989" s="49"/>
      <c r="O989" s="238"/>
      <c r="P989" s="5" t="e">
        <f t="shared" si="161"/>
        <v>#DIV/0!</v>
      </c>
      <c r="Q989" s="5" t="e">
        <f t="shared" si="161"/>
        <v>#DIV/0!</v>
      </c>
      <c r="R989" s="5" t="e">
        <f t="shared" si="161"/>
        <v>#DIV/0!</v>
      </c>
      <c r="S989" s="5" t="e">
        <f t="shared" si="161"/>
        <v>#DIV/0!</v>
      </c>
      <c r="T989" s="5" t="e">
        <f t="shared" si="161"/>
        <v>#DIV/0!</v>
      </c>
      <c r="U989" s="5" t="e">
        <f t="shared" si="161"/>
        <v>#DIV/0!</v>
      </c>
      <c r="V989" s="5" t="e">
        <f t="shared" si="160"/>
        <v>#DIV/0!</v>
      </c>
      <c r="W989" s="5" t="e">
        <f t="shared" si="160"/>
        <v>#DIV/0!</v>
      </c>
      <c r="X989" s="5" t="e">
        <f t="shared" si="160"/>
        <v>#DIV/0!</v>
      </c>
      <c r="Y989" s="5" t="e">
        <f t="shared" si="156"/>
        <v>#DIV/0!</v>
      </c>
      <c r="Z989" s="5" t="e">
        <f t="shared" si="157"/>
        <v>#DIV/0!</v>
      </c>
      <c r="AA989" s="5" t="e">
        <f t="shared" si="157"/>
        <v>#DIV/0!</v>
      </c>
      <c r="AM989" s="6"/>
      <c r="AN989" s="6"/>
    </row>
    <row r="990" spans="2:40" s="5" customFormat="1" ht="20.100000000000001" hidden="1" customHeight="1">
      <c r="B990" s="22" t="str">
        <f>+$B$11</f>
        <v xml:space="preserve"> Α' ΠΛΑΝΗΤΗΣ</v>
      </c>
      <c r="C990" s="15">
        <f>+$C$11</f>
        <v>0</v>
      </c>
      <c r="D990" s="13">
        <f>+D985+1</f>
        <v>149</v>
      </c>
      <c r="E990" s="15">
        <f>+(H990+I990)/2</f>
        <v>0</v>
      </c>
      <c r="F990" s="15">
        <f>+SQRT(E990*E990-G990*G990)</f>
        <v>0</v>
      </c>
      <c r="G990" s="15">
        <f>+(-H990+I990)/2</f>
        <v>0</v>
      </c>
      <c r="H990" s="15">
        <f>+$J$40</f>
        <v>0</v>
      </c>
      <c r="I990" s="15">
        <f>+$J$39</f>
        <v>0</v>
      </c>
      <c r="J990" s="15">
        <f>+$D$22</f>
        <v>0</v>
      </c>
      <c r="K990" s="15">
        <f>+ABS( C990-D990)</f>
        <v>149</v>
      </c>
      <c r="L990" s="15" t="e">
        <f>(+F990*F990/E990)/( 1- J990*COS(K991))</f>
        <v>#DIV/0!</v>
      </c>
      <c r="M990" s="14" t="e">
        <f t="shared" si="158"/>
        <v>#DIV/0!</v>
      </c>
      <c r="N990" s="49"/>
      <c r="O990" s="238">
        <f t="shared" si="159"/>
        <v>0</v>
      </c>
      <c r="P990" s="5" t="e">
        <f t="shared" si="161"/>
        <v>#DIV/0!</v>
      </c>
      <c r="Q990" s="5" t="e">
        <f t="shared" si="161"/>
        <v>#DIV/0!</v>
      </c>
      <c r="R990" s="5" t="e">
        <f t="shared" si="161"/>
        <v>#DIV/0!</v>
      </c>
      <c r="S990" s="5" t="e">
        <f t="shared" si="161"/>
        <v>#DIV/0!</v>
      </c>
      <c r="T990" s="5" t="e">
        <f t="shared" si="161"/>
        <v>#DIV/0!</v>
      </c>
      <c r="U990" s="5" t="e">
        <f t="shared" si="161"/>
        <v>#DIV/0!</v>
      </c>
      <c r="V990" s="5" t="e">
        <f t="shared" si="160"/>
        <v>#DIV/0!</v>
      </c>
      <c r="W990" s="5" t="e">
        <f t="shared" si="160"/>
        <v>#DIV/0!</v>
      </c>
      <c r="X990" s="5" t="e">
        <f t="shared" si="160"/>
        <v>#DIV/0!</v>
      </c>
      <c r="Y990" s="5" t="e">
        <f t="shared" si="156"/>
        <v>#DIV/0!</v>
      </c>
      <c r="Z990" s="5" t="e">
        <f t="shared" si="157"/>
        <v>#DIV/0!</v>
      </c>
      <c r="AA990" s="5" t="e">
        <f t="shared" si="157"/>
        <v>#DIV/0!</v>
      </c>
      <c r="AM990" s="6"/>
      <c r="AN990" s="6"/>
    </row>
    <row r="991" spans="2:40" s="5" customFormat="1" ht="20.100000000000001" hidden="1" customHeight="1">
      <c r="B991" s="23" t="s">
        <v>32</v>
      </c>
      <c r="C991" s="24">
        <f>3.14/180*C990</f>
        <v>0</v>
      </c>
      <c r="D991" s="24">
        <v>149</v>
      </c>
      <c r="E991" s="25"/>
      <c r="F991" s="25"/>
      <c r="G991" s="25"/>
      <c r="H991" s="25"/>
      <c r="I991" s="25"/>
      <c r="J991" s="25"/>
      <c r="K991" s="25">
        <f>(3.14/180)*K990</f>
        <v>2.5992222222222225</v>
      </c>
      <c r="L991" s="14"/>
      <c r="M991" s="14" t="e">
        <f t="shared" si="158"/>
        <v>#DIV/0!</v>
      </c>
      <c r="N991" s="49"/>
      <c r="O991" s="238" t="e">
        <f t="shared" si="159"/>
        <v>#DIV/0!</v>
      </c>
      <c r="P991" s="5" t="e">
        <f t="shared" si="161"/>
        <v>#DIV/0!</v>
      </c>
      <c r="Q991" s="5" t="e">
        <f t="shared" si="161"/>
        <v>#DIV/0!</v>
      </c>
      <c r="R991" s="5" t="e">
        <f t="shared" si="161"/>
        <v>#DIV/0!</v>
      </c>
      <c r="S991" s="5" t="e">
        <f t="shared" si="161"/>
        <v>#DIV/0!</v>
      </c>
      <c r="T991" s="5" t="e">
        <f t="shared" si="161"/>
        <v>#DIV/0!</v>
      </c>
      <c r="U991" s="5" t="e">
        <f t="shared" si="161"/>
        <v>#DIV/0!</v>
      </c>
      <c r="V991" s="5" t="e">
        <f t="shared" si="160"/>
        <v>#DIV/0!</v>
      </c>
      <c r="W991" s="5" t="e">
        <f t="shared" si="160"/>
        <v>#DIV/0!</v>
      </c>
      <c r="X991" s="5" t="e">
        <f t="shared" si="160"/>
        <v>#DIV/0!</v>
      </c>
      <c r="Y991" s="5" t="e">
        <f t="shared" si="156"/>
        <v>#DIV/0!</v>
      </c>
      <c r="Z991" s="5" t="e">
        <f t="shared" si="157"/>
        <v>#DIV/0!</v>
      </c>
      <c r="AA991" s="5" t="e">
        <f t="shared" si="157"/>
        <v>#DIV/0!</v>
      </c>
      <c r="AM991" s="6"/>
      <c r="AN991" s="6"/>
    </row>
    <row r="992" spans="2:40" s="5" customFormat="1" ht="20.100000000000001" hidden="1" customHeight="1">
      <c r="B992" s="22" t="str">
        <f>+$B$13</f>
        <v xml:space="preserve"> Β' ΠΛΑΝΗΤΗΣ</v>
      </c>
      <c r="C992" s="15">
        <f>+$C$13</f>
        <v>0</v>
      </c>
      <c r="D992" s="13">
        <f>+D987+1</f>
        <v>149</v>
      </c>
      <c r="E992" s="15">
        <f>+(H992+I992)/2</f>
        <v>0</v>
      </c>
      <c r="F992" s="15">
        <f>+SQRT(E992*E992-G992*G992)</f>
        <v>0</v>
      </c>
      <c r="G992" s="15">
        <f>+(-H992+I992)/2</f>
        <v>0</v>
      </c>
      <c r="H992" s="15">
        <f>+$J$42</f>
        <v>0</v>
      </c>
      <c r="I992" s="15">
        <f>+$J$41</f>
        <v>0</v>
      </c>
      <c r="J992" s="15">
        <f>+$D$24</f>
        <v>0</v>
      </c>
      <c r="K992" s="15">
        <f>+ABS( C992-D992)</f>
        <v>149</v>
      </c>
      <c r="L992" s="15" t="e">
        <f>+F992*F992/E992/( 1- J992*COS(K993))</f>
        <v>#DIV/0!</v>
      </c>
      <c r="M992" s="14" t="e">
        <f t="shared" si="158"/>
        <v>#DIV/0!</v>
      </c>
      <c r="N992" s="49"/>
      <c r="O992" s="238">
        <f t="shared" si="159"/>
        <v>0</v>
      </c>
      <c r="P992" s="5" t="e">
        <f t="shared" si="161"/>
        <v>#DIV/0!</v>
      </c>
      <c r="Q992" s="5" t="e">
        <f t="shared" si="161"/>
        <v>#DIV/0!</v>
      </c>
      <c r="R992" s="5" t="e">
        <f t="shared" si="161"/>
        <v>#DIV/0!</v>
      </c>
      <c r="S992" s="5" t="e">
        <f t="shared" si="161"/>
        <v>#DIV/0!</v>
      </c>
      <c r="T992" s="5" t="e">
        <f t="shared" si="161"/>
        <v>#DIV/0!</v>
      </c>
      <c r="U992" s="5" t="e">
        <f t="shared" si="161"/>
        <v>#DIV/0!</v>
      </c>
      <c r="V992" s="5" t="e">
        <f t="shared" si="160"/>
        <v>#DIV/0!</v>
      </c>
      <c r="W992" s="5" t="e">
        <f t="shared" si="160"/>
        <v>#DIV/0!</v>
      </c>
      <c r="X992" s="5" t="e">
        <f t="shared" si="160"/>
        <v>#DIV/0!</v>
      </c>
      <c r="Y992" s="5" t="e">
        <f t="shared" si="156"/>
        <v>#DIV/0!</v>
      </c>
      <c r="Z992" s="5" t="e">
        <f t="shared" si="157"/>
        <v>#DIV/0!</v>
      </c>
      <c r="AA992" s="5" t="e">
        <f t="shared" si="157"/>
        <v>#DIV/0!</v>
      </c>
      <c r="AM992" s="6"/>
      <c r="AN992" s="6"/>
    </row>
    <row r="993" spans="2:40" s="5" customFormat="1" ht="20.100000000000001" hidden="1" customHeight="1">
      <c r="B993" s="26"/>
      <c r="C993" s="27">
        <f>3.14/180*C992</f>
        <v>0</v>
      </c>
      <c r="D993" s="27">
        <f>3.14/180*D992</f>
        <v>2.5992222222222225</v>
      </c>
      <c r="E993" s="28"/>
      <c r="F993" s="28"/>
      <c r="G993" s="28"/>
      <c r="H993" s="28"/>
      <c r="I993" s="28"/>
      <c r="J993" s="28"/>
      <c r="K993" s="28">
        <f>(3.14/180)*K992</f>
        <v>2.5992222222222225</v>
      </c>
      <c r="L993" s="14"/>
      <c r="M993" s="14" t="e">
        <f t="shared" si="158"/>
        <v>#DIV/0!</v>
      </c>
      <c r="N993" s="49"/>
      <c r="O993" s="238"/>
      <c r="P993" s="5" t="e">
        <f t="shared" si="161"/>
        <v>#DIV/0!</v>
      </c>
      <c r="Q993" s="5" t="e">
        <f t="shared" si="161"/>
        <v>#DIV/0!</v>
      </c>
      <c r="R993" s="5" t="e">
        <f t="shared" si="161"/>
        <v>#DIV/0!</v>
      </c>
      <c r="S993" s="5" t="e">
        <f t="shared" si="161"/>
        <v>#DIV/0!</v>
      </c>
      <c r="T993" s="5" t="e">
        <f t="shared" si="161"/>
        <v>#DIV/0!</v>
      </c>
      <c r="U993" s="5" t="e">
        <f t="shared" si="161"/>
        <v>#DIV/0!</v>
      </c>
      <c r="V993" s="5" t="e">
        <f t="shared" si="160"/>
        <v>#DIV/0!</v>
      </c>
      <c r="W993" s="5" t="e">
        <f t="shared" si="160"/>
        <v>#DIV/0!</v>
      </c>
      <c r="X993" s="5" t="e">
        <f t="shared" si="160"/>
        <v>#DIV/0!</v>
      </c>
      <c r="Y993" s="5" t="e">
        <f t="shared" si="156"/>
        <v>#DIV/0!</v>
      </c>
      <c r="Z993" s="5" t="e">
        <f t="shared" si="157"/>
        <v>#DIV/0!</v>
      </c>
      <c r="AA993" s="5" t="e">
        <f t="shared" si="157"/>
        <v>#DIV/0!</v>
      </c>
      <c r="AM993" s="6"/>
      <c r="AN993" s="6"/>
    </row>
    <row r="994" spans="2:40" s="5" customFormat="1" ht="20.100000000000001" hidden="1" customHeight="1">
      <c r="B994" s="15"/>
      <c r="C994" s="13"/>
      <c r="D994" s="13"/>
      <c r="E994" s="13"/>
      <c r="F994" s="13"/>
      <c r="G994" s="13"/>
      <c r="H994" s="13"/>
      <c r="I994" s="13"/>
      <c r="J994" s="13"/>
      <c r="K994" s="15"/>
      <c r="L994" s="14"/>
      <c r="M994" s="14" t="e">
        <f t="shared" si="158"/>
        <v>#DIV/0!</v>
      </c>
      <c r="N994" s="49"/>
      <c r="O994" s="238"/>
      <c r="P994" s="5" t="e">
        <f t="shared" si="161"/>
        <v>#DIV/0!</v>
      </c>
      <c r="Q994" s="5" t="e">
        <f t="shared" si="161"/>
        <v>#DIV/0!</v>
      </c>
      <c r="R994" s="5" t="e">
        <f t="shared" si="161"/>
        <v>#DIV/0!</v>
      </c>
      <c r="S994" s="5" t="e">
        <f t="shared" si="161"/>
        <v>#DIV/0!</v>
      </c>
      <c r="T994" s="5" t="e">
        <f t="shared" si="161"/>
        <v>#DIV/0!</v>
      </c>
      <c r="U994" s="5" t="e">
        <f t="shared" si="161"/>
        <v>#DIV/0!</v>
      </c>
      <c r="V994" s="5" t="e">
        <f t="shared" si="160"/>
        <v>#DIV/0!</v>
      </c>
      <c r="W994" s="5" t="e">
        <f t="shared" si="160"/>
        <v>#DIV/0!</v>
      </c>
      <c r="X994" s="5" t="e">
        <f t="shared" si="160"/>
        <v>#DIV/0!</v>
      </c>
      <c r="Y994" s="5" t="e">
        <f t="shared" si="156"/>
        <v>#DIV/0!</v>
      </c>
      <c r="Z994" s="5" t="e">
        <f t="shared" si="157"/>
        <v>#DIV/0!</v>
      </c>
      <c r="AA994" s="5" t="e">
        <f t="shared" si="157"/>
        <v>#DIV/0!</v>
      </c>
      <c r="AM994" s="6"/>
      <c r="AN994" s="6"/>
    </row>
    <row r="995" spans="2:40" s="5" customFormat="1" ht="20.100000000000001" hidden="1" customHeight="1">
      <c r="B995" s="22" t="str">
        <f>+$B$11</f>
        <v xml:space="preserve"> Α' ΠΛΑΝΗΤΗΣ</v>
      </c>
      <c r="C995" s="15">
        <f>+$C$11</f>
        <v>0</v>
      </c>
      <c r="D995" s="13">
        <f>+D990+1</f>
        <v>150</v>
      </c>
      <c r="E995" s="15">
        <f>+(H995+I995)/2</f>
        <v>0</v>
      </c>
      <c r="F995" s="15">
        <f>+SQRT(E995*E995-G995*G995)</f>
        <v>0</v>
      </c>
      <c r="G995" s="15">
        <f>+(-H995+I995)/2</f>
        <v>0</v>
      </c>
      <c r="H995" s="15">
        <f>+$J$40</f>
        <v>0</v>
      </c>
      <c r="I995" s="15">
        <f>+$J$39</f>
        <v>0</v>
      </c>
      <c r="J995" s="15">
        <f>+$D$22</f>
        <v>0</v>
      </c>
      <c r="K995" s="15">
        <f>+ABS( C995-D995)</f>
        <v>150</v>
      </c>
      <c r="L995" s="15" t="e">
        <f>(+F995*F995/E995)/( 1- J995*COS(K996))</f>
        <v>#DIV/0!</v>
      </c>
      <c r="M995" s="14" t="e">
        <f t="shared" si="158"/>
        <v>#DIV/0!</v>
      </c>
      <c r="N995" s="49"/>
      <c r="O995" s="238">
        <f t="shared" si="159"/>
        <v>0</v>
      </c>
      <c r="P995" s="5" t="e">
        <f t="shared" si="161"/>
        <v>#DIV/0!</v>
      </c>
      <c r="Q995" s="5" t="e">
        <f t="shared" si="161"/>
        <v>#DIV/0!</v>
      </c>
      <c r="R995" s="5" t="e">
        <f t="shared" si="161"/>
        <v>#DIV/0!</v>
      </c>
      <c r="S995" s="5" t="e">
        <f t="shared" si="161"/>
        <v>#DIV/0!</v>
      </c>
      <c r="T995" s="5" t="e">
        <f t="shared" si="161"/>
        <v>#DIV/0!</v>
      </c>
      <c r="U995" s="5" t="e">
        <f t="shared" si="161"/>
        <v>#DIV/0!</v>
      </c>
      <c r="V995" s="5" t="e">
        <f t="shared" si="160"/>
        <v>#DIV/0!</v>
      </c>
      <c r="W995" s="5" t="e">
        <f t="shared" si="160"/>
        <v>#DIV/0!</v>
      </c>
      <c r="X995" s="5" t="e">
        <f t="shared" si="160"/>
        <v>#DIV/0!</v>
      </c>
      <c r="Y995" s="5" t="e">
        <f t="shared" si="156"/>
        <v>#DIV/0!</v>
      </c>
      <c r="Z995" s="5" t="e">
        <f t="shared" si="157"/>
        <v>#DIV/0!</v>
      </c>
      <c r="AA995" s="5" t="e">
        <f t="shared" si="157"/>
        <v>#DIV/0!</v>
      </c>
      <c r="AM995" s="6"/>
      <c r="AN995" s="6"/>
    </row>
    <row r="996" spans="2:40" s="5" customFormat="1" ht="20.100000000000001" hidden="1" customHeight="1">
      <c r="B996" s="23" t="s">
        <v>32</v>
      </c>
      <c r="C996" s="24">
        <f>3.14/180*C995</f>
        <v>0</v>
      </c>
      <c r="D996" s="24">
        <v>150</v>
      </c>
      <c r="E996" s="25"/>
      <c r="F996" s="25"/>
      <c r="G996" s="25"/>
      <c r="H996" s="25"/>
      <c r="I996" s="25"/>
      <c r="J996" s="25"/>
      <c r="K996" s="25">
        <f>(3.14/180)*K995</f>
        <v>2.6166666666666671</v>
      </c>
      <c r="L996" s="14"/>
      <c r="M996" s="14" t="e">
        <f t="shared" si="158"/>
        <v>#DIV/0!</v>
      </c>
      <c r="N996" s="49"/>
      <c r="O996" s="238" t="e">
        <f t="shared" si="159"/>
        <v>#DIV/0!</v>
      </c>
      <c r="P996" s="5" t="e">
        <f t="shared" si="161"/>
        <v>#DIV/0!</v>
      </c>
      <c r="Q996" s="5" t="e">
        <f t="shared" si="161"/>
        <v>#DIV/0!</v>
      </c>
      <c r="R996" s="5" t="e">
        <f t="shared" si="161"/>
        <v>#DIV/0!</v>
      </c>
      <c r="S996" s="5" t="e">
        <f t="shared" si="161"/>
        <v>#DIV/0!</v>
      </c>
      <c r="T996" s="5" t="e">
        <f t="shared" si="161"/>
        <v>#DIV/0!</v>
      </c>
      <c r="U996" s="5" t="e">
        <f t="shared" si="161"/>
        <v>#DIV/0!</v>
      </c>
      <c r="V996" s="5" t="e">
        <f t="shared" si="160"/>
        <v>#DIV/0!</v>
      </c>
      <c r="W996" s="5" t="e">
        <f t="shared" si="160"/>
        <v>#DIV/0!</v>
      </c>
      <c r="X996" s="5" t="e">
        <f t="shared" si="160"/>
        <v>#DIV/0!</v>
      </c>
      <c r="Y996" s="5" t="e">
        <f t="shared" si="156"/>
        <v>#DIV/0!</v>
      </c>
      <c r="Z996" s="5" t="e">
        <f t="shared" si="157"/>
        <v>#DIV/0!</v>
      </c>
      <c r="AA996" s="5" t="e">
        <f t="shared" si="157"/>
        <v>#DIV/0!</v>
      </c>
      <c r="AM996" s="6"/>
      <c r="AN996" s="6"/>
    </row>
    <row r="997" spans="2:40" s="5" customFormat="1" ht="20.100000000000001" hidden="1" customHeight="1">
      <c r="B997" s="22" t="str">
        <f>+$B$13</f>
        <v xml:space="preserve"> Β' ΠΛΑΝΗΤΗΣ</v>
      </c>
      <c r="C997" s="15">
        <f>+$C$13</f>
        <v>0</v>
      </c>
      <c r="D997" s="13">
        <f>+D992+1</f>
        <v>150</v>
      </c>
      <c r="E997" s="15">
        <f>+(H997+I997)/2</f>
        <v>0</v>
      </c>
      <c r="F997" s="15">
        <f>+SQRT(E997*E997-G997*G997)</f>
        <v>0</v>
      </c>
      <c r="G997" s="15">
        <f>+(-H997+I997)/2</f>
        <v>0</v>
      </c>
      <c r="H997" s="15">
        <f>+$J$42</f>
        <v>0</v>
      </c>
      <c r="I997" s="15">
        <f>+$J$41</f>
        <v>0</v>
      </c>
      <c r="J997" s="15">
        <f>+$D$24</f>
        <v>0</v>
      </c>
      <c r="K997" s="15">
        <f>+ABS( C997-D997)</f>
        <v>150</v>
      </c>
      <c r="L997" s="15" t="e">
        <f>+F997*F997/E997/( 1- J997*COS(K998))</f>
        <v>#DIV/0!</v>
      </c>
      <c r="M997" s="14" t="e">
        <f t="shared" si="158"/>
        <v>#DIV/0!</v>
      </c>
      <c r="N997" s="49"/>
      <c r="O997" s="238">
        <f t="shared" si="159"/>
        <v>0</v>
      </c>
      <c r="P997" s="5" t="e">
        <f t="shared" si="161"/>
        <v>#DIV/0!</v>
      </c>
      <c r="Q997" s="5" t="e">
        <f t="shared" si="161"/>
        <v>#DIV/0!</v>
      </c>
      <c r="R997" s="5" t="e">
        <f t="shared" si="161"/>
        <v>#DIV/0!</v>
      </c>
      <c r="S997" s="5" t="e">
        <f t="shared" si="161"/>
        <v>#DIV/0!</v>
      </c>
      <c r="T997" s="5" t="e">
        <f t="shared" si="161"/>
        <v>#DIV/0!</v>
      </c>
      <c r="U997" s="5" t="e">
        <f t="shared" si="161"/>
        <v>#DIV/0!</v>
      </c>
      <c r="V997" s="5" t="e">
        <f t="shared" si="160"/>
        <v>#DIV/0!</v>
      </c>
      <c r="W997" s="5" t="e">
        <f t="shared" si="160"/>
        <v>#DIV/0!</v>
      </c>
      <c r="X997" s="5" t="e">
        <f t="shared" si="160"/>
        <v>#DIV/0!</v>
      </c>
      <c r="Y997" s="5" t="e">
        <f t="shared" si="156"/>
        <v>#DIV/0!</v>
      </c>
      <c r="Z997" s="5" t="e">
        <f t="shared" si="157"/>
        <v>#DIV/0!</v>
      </c>
      <c r="AA997" s="5" t="e">
        <f t="shared" si="157"/>
        <v>#DIV/0!</v>
      </c>
      <c r="AM997" s="6"/>
      <c r="AN997" s="6"/>
    </row>
    <row r="998" spans="2:40" s="5" customFormat="1" ht="20.100000000000001" hidden="1" customHeight="1">
      <c r="B998" s="26"/>
      <c r="C998" s="27">
        <f>3.14/180*C997</f>
        <v>0</v>
      </c>
      <c r="D998" s="27">
        <f>3.14/180*D997</f>
        <v>2.6166666666666671</v>
      </c>
      <c r="E998" s="28"/>
      <c r="F998" s="28"/>
      <c r="G998" s="28"/>
      <c r="H998" s="28"/>
      <c r="I998" s="28"/>
      <c r="J998" s="28"/>
      <c r="K998" s="28">
        <f>(3.14/180)*K997</f>
        <v>2.6166666666666671</v>
      </c>
      <c r="L998" s="14"/>
      <c r="M998" s="14" t="e">
        <f t="shared" si="158"/>
        <v>#DIV/0!</v>
      </c>
      <c r="N998" s="49"/>
      <c r="O998" s="238"/>
      <c r="P998" s="5" t="e">
        <f t="shared" si="161"/>
        <v>#DIV/0!</v>
      </c>
      <c r="Q998" s="5" t="e">
        <f t="shared" si="161"/>
        <v>#DIV/0!</v>
      </c>
      <c r="R998" s="5" t="e">
        <f t="shared" si="161"/>
        <v>#DIV/0!</v>
      </c>
      <c r="S998" s="5" t="e">
        <f t="shared" si="161"/>
        <v>#DIV/0!</v>
      </c>
      <c r="T998" s="5" t="e">
        <f t="shared" si="161"/>
        <v>#DIV/0!</v>
      </c>
      <c r="U998" s="5" t="e">
        <f t="shared" si="161"/>
        <v>#DIV/0!</v>
      </c>
      <c r="V998" s="5" t="e">
        <f t="shared" si="160"/>
        <v>#DIV/0!</v>
      </c>
      <c r="W998" s="5" t="e">
        <f t="shared" si="160"/>
        <v>#DIV/0!</v>
      </c>
      <c r="X998" s="5" t="e">
        <f t="shared" si="160"/>
        <v>#DIV/0!</v>
      </c>
      <c r="Y998" s="5" t="e">
        <f t="shared" si="156"/>
        <v>#DIV/0!</v>
      </c>
      <c r="Z998" s="5" t="e">
        <f t="shared" si="157"/>
        <v>#DIV/0!</v>
      </c>
      <c r="AA998" s="5" t="e">
        <f t="shared" si="157"/>
        <v>#DIV/0!</v>
      </c>
      <c r="AM998" s="6"/>
      <c r="AN998" s="6"/>
    </row>
    <row r="999" spans="2:40" s="5" customFormat="1" ht="20.100000000000001" hidden="1" customHeight="1">
      <c r="B999" s="15"/>
      <c r="C999" s="13"/>
      <c r="D999" s="13"/>
      <c r="E999" s="13"/>
      <c r="F999" s="13"/>
      <c r="G999" s="13"/>
      <c r="H999" s="13"/>
      <c r="I999" s="13"/>
      <c r="J999" s="13"/>
      <c r="K999" s="15"/>
      <c r="L999" s="14"/>
      <c r="M999" s="14" t="e">
        <f t="shared" si="158"/>
        <v>#DIV/0!</v>
      </c>
      <c r="N999" s="49"/>
      <c r="O999" s="238"/>
      <c r="P999" s="5" t="e">
        <f t="shared" si="161"/>
        <v>#DIV/0!</v>
      </c>
      <c r="Q999" s="5" t="e">
        <f t="shared" si="161"/>
        <v>#DIV/0!</v>
      </c>
      <c r="R999" s="5" t="e">
        <f t="shared" si="161"/>
        <v>#DIV/0!</v>
      </c>
      <c r="S999" s="5" t="e">
        <f t="shared" si="161"/>
        <v>#DIV/0!</v>
      </c>
      <c r="T999" s="5" t="e">
        <f t="shared" si="161"/>
        <v>#DIV/0!</v>
      </c>
      <c r="U999" s="5" t="e">
        <f t="shared" si="161"/>
        <v>#DIV/0!</v>
      </c>
      <c r="V999" s="5" t="e">
        <f t="shared" si="160"/>
        <v>#DIV/0!</v>
      </c>
      <c r="W999" s="5" t="e">
        <f t="shared" si="160"/>
        <v>#DIV/0!</v>
      </c>
      <c r="X999" s="5" t="e">
        <f t="shared" si="160"/>
        <v>#DIV/0!</v>
      </c>
      <c r="Y999" s="5" t="e">
        <f t="shared" si="156"/>
        <v>#DIV/0!</v>
      </c>
      <c r="Z999" s="5" t="e">
        <f t="shared" si="157"/>
        <v>#DIV/0!</v>
      </c>
      <c r="AA999" s="5" t="e">
        <f t="shared" si="157"/>
        <v>#DIV/0!</v>
      </c>
      <c r="AM999" s="6"/>
      <c r="AN999" s="6"/>
    </row>
    <row r="1000" spans="2:40" s="5" customFormat="1" ht="20.100000000000001" hidden="1" customHeight="1">
      <c r="B1000" s="22" t="str">
        <f>+$B$11</f>
        <v xml:space="preserve"> Α' ΠΛΑΝΗΤΗΣ</v>
      </c>
      <c r="C1000" s="15">
        <f>+$C$11</f>
        <v>0</v>
      </c>
      <c r="D1000" s="13">
        <f>+D995+1</f>
        <v>151</v>
      </c>
      <c r="E1000" s="15">
        <f>+(H1000+I1000)/2</f>
        <v>0</v>
      </c>
      <c r="F1000" s="15">
        <f>+SQRT(E1000*E1000-G1000*G1000)</f>
        <v>0</v>
      </c>
      <c r="G1000" s="15">
        <f>+(-H1000+I1000)/2</f>
        <v>0</v>
      </c>
      <c r="H1000" s="15">
        <f>+$J$40</f>
        <v>0</v>
      </c>
      <c r="I1000" s="15">
        <f>+$J$39</f>
        <v>0</v>
      </c>
      <c r="J1000" s="15">
        <f>+$D$22</f>
        <v>0</v>
      </c>
      <c r="K1000" s="15">
        <f>+ABS( C1000-D1000)</f>
        <v>151</v>
      </c>
      <c r="L1000" s="15" t="e">
        <f>(+F1000*F1000/E1000)/( 1- J1000*COS(K1001))</f>
        <v>#DIV/0!</v>
      </c>
      <c r="M1000" s="14" t="e">
        <f t="shared" si="158"/>
        <v>#DIV/0!</v>
      </c>
      <c r="N1000" s="49"/>
      <c r="O1000" s="238">
        <f t="shared" si="159"/>
        <v>0</v>
      </c>
      <c r="P1000" s="5" t="e">
        <f t="shared" si="161"/>
        <v>#DIV/0!</v>
      </c>
      <c r="Q1000" s="5" t="e">
        <f t="shared" si="161"/>
        <v>#DIV/0!</v>
      </c>
      <c r="R1000" s="5" t="e">
        <f t="shared" si="161"/>
        <v>#DIV/0!</v>
      </c>
      <c r="S1000" s="5" t="e">
        <f t="shared" si="161"/>
        <v>#DIV/0!</v>
      </c>
      <c r="T1000" s="5" t="e">
        <f t="shared" si="161"/>
        <v>#DIV/0!</v>
      </c>
      <c r="U1000" s="5" t="e">
        <f t="shared" si="161"/>
        <v>#DIV/0!</v>
      </c>
      <c r="V1000" s="5" t="e">
        <f t="shared" si="160"/>
        <v>#DIV/0!</v>
      </c>
      <c r="W1000" s="5" t="e">
        <f t="shared" si="160"/>
        <v>#DIV/0!</v>
      </c>
      <c r="X1000" s="5" t="e">
        <f t="shared" si="160"/>
        <v>#DIV/0!</v>
      </c>
      <c r="Y1000" s="5" t="e">
        <f t="shared" si="156"/>
        <v>#DIV/0!</v>
      </c>
      <c r="Z1000" s="5" t="e">
        <f t="shared" si="157"/>
        <v>#DIV/0!</v>
      </c>
      <c r="AA1000" s="5" t="e">
        <f t="shared" si="157"/>
        <v>#DIV/0!</v>
      </c>
      <c r="AM1000" s="6"/>
      <c r="AN1000" s="6"/>
    </row>
    <row r="1001" spans="2:40" s="5" customFormat="1" ht="20.100000000000001" hidden="1" customHeight="1">
      <c r="B1001" s="23" t="s">
        <v>32</v>
      </c>
      <c r="C1001" s="24">
        <f>3.14/180*C1000</f>
        <v>0</v>
      </c>
      <c r="D1001" s="24">
        <v>151</v>
      </c>
      <c r="E1001" s="25"/>
      <c r="F1001" s="25"/>
      <c r="G1001" s="25"/>
      <c r="H1001" s="25"/>
      <c r="I1001" s="25"/>
      <c r="J1001" s="25"/>
      <c r="K1001" s="25">
        <f>(3.14/180)*K1000</f>
        <v>2.6341111111111113</v>
      </c>
      <c r="L1001" s="14"/>
      <c r="M1001" s="14" t="e">
        <f t="shared" si="158"/>
        <v>#DIV/0!</v>
      </c>
      <c r="N1001" s="49"/>
      <c r="O1001" s="238" t="e">
        <f t="shared" si="159"/>
        <v>#DIV/0!</v>
      </c>
      <c r="P1001" s="5" t="e">
        <f t="shared" si="161"/>
        <v>#DIV/0!</v>
      </c>
      <c r="Q1001" s="5" t="e">
        <f t="shared" si="161"/>
        <v>#DIV/0!</v>
      </c>
      <c r="R1001" s="5" t="e">
        <f t="shared" si="161"/>
        <v>#DIV/0!</v>
      </c>
      <c r="S1001" s="5" t="e">
        <f t="shared" si="161"/>
        <v>#DIV/0!</v>
      </c>
      <c r="T1001" s="5" t="e">
        <f t="shared" si="161"/>
        <v>#DIV/0!</v>
      </c>
      <c r="U1001" s="5" t="e">
        <f t="shared" si="161"/>
        <v>#DIV/0!</v>
      </c>
      <c r="V1001" s="5" t="e">
        <f t="shared" si="160"/>
        <v>#DIV/0!</v>
      </c>
      <c r="W1001" s="5" t="e">
        <f t="shared" si="160"/>
        <v>#DIV/0!</v>
      </c>
      <c r="X1001" s="5" t="e">
        <f t="shared" si="160"/>
        <v>#DIV/0!</v>
      </c>
      <c r="Y1001" s="5" t="e">
        <f t="shared" si="156"/>
        <v>#DIV/0!</v>
      </c>
      <c r="Z1001" s="5" t="e">
        <f t="shared" si="157"/>
        <v>#DIV/0!</v>
      </c>
      <c r="AA1001" s="5" t="e">
        <f t="shared" si="157"/>
        <v>#DIV/0!</v>
      </c>
      <c r="AM1001" s="6"/>
      <c r="AN1001" s="6"/>
    </row>
    <row r="1002" spans="2:40" s="5" customFormat="1" ht="20.100000000000001" hidden="1" customHeight="1">
      <c r="B1002" s="22" t="str">
        <f>+$B$13</f>
        <v xml:space="preserve"> Β' ΠΛΑΝΗΤΗΣ</v>
      </c>
      <c r="C1002" s="15">
        <f>+$C$13</f>
        <v>0</v>
      </c>
      <c r="D1002" s="13">
        <f>+D997+1</f>
        <v>151</v>
      </c>
      <c r="E1002" s="15">
        <f>+(H1002+I1002)/2</f>
        <v>0</v>
      </c>
      <c r="F1002" s="15">
        <f>+SQRT(E1002*E1002-G1002*G1002)</f>
        <v>0</v>
      </c>
      <c r="G1002" s="15">
        <f>+(-H1002+I1002)/2</f>
        <v>0</v>
      </c>
      <c r="H1002" s="15">
        <f>+$J$42</f>
        <v>0</v>
      </c>
      <c r="I1002" s="15">
        <f>+$J$41</f>
        <v>0</v>
      </c>
      <c r="J1002" s="15">
        <f>+$D$24</f>
        <v>0</v>
      </c>
      <c r="K1002" s="15">
        <f>+ABS( C1002-D1002)</f>
        <v>151</v>
      </c>
      <c r="L1002" s="15" t="e">
        <f>+F1002*F1002/E1002/( 1- J1002*COS(K1003))</f>
        <v>#DIV/0!</v>
      </c>
      <c r="M1002" s="14" t="e">
        <f t="shared" si="158"/>
        <v>#DIV/0!</v>
      </c>
      <c r="N1002" s="49"/>
      <c r="O1002" s="238">
        <f t="shared" si="159"/>
        <v>0</v>
      </c>
      <c r="P1002" s="5" t="e">
        <f t="shared" si="161"/>
        <v>#DIV/0!</v>
      </c>
      <c r="Q1002" s="5" t="e">
        <f t="shared" si="161"/>
        <v>#DIV/0!</v>
      </c>
      <c r="R1002" s="5" t="e">
        <f t="shared" si="161"/>
        <v>#DIV/0!</v>
      </c>
      <c r="S1002" s="5" t="e">
        <f t="shared" si="161"/>
        <v>#DIV/0!</v>
      </c>
      <c r="T1002" s="5" t="e">
        <f t="shared" si="161"/>
        <v>#DIV/0!</v>
      </c>
      <c r="U1002" s="5" t="e">
        <f t="shared" si="161"/>
        <v>#DIV/0!</v>
      </c>
      <c r="V1002" s="5" t="e">
        <f t="shared" si="160"/>
        <v>#DIV/0!</v>
      </c>
      <c r="W1002" s="5" t="e">
        <f t="shared" si="160"/>
        <v>#DIV/0!</v>
      </c>
      <c r="X1002" s="5" t="e">
        <f t="shared" si="160"/>
        <v>#DIV/0!</v>
      </c>
      <c r="Y1002" s="5" t="e">
        <f t="shared" si="156"/>
        <v>#DIV/0!</v>
      </c>
      <c r="Z1002" s="5" t="e">
        <f t="shared" si="157"/>
        <v>#DIV/0!</v>
      </c>
      <c r="AA1002" s="5" t="e">
        <f t="shared" si="157"/>
        <v>#DIV/0!</v>
      </c>
      <c r="AM1002" s="6"/>
      <c r="AN1002" s="6"/>
    </row>
    <row r="1003" spans="2:40" s="5" customFormat="1" ht="20.100000000000001" hidden="1" customHeight="1">
      <c r="B1003" s="26"/>
      <c r="C1003" s="27">
        <f>3.14/180*C1002</f>
        <v>0</v>
      </c>
      <c r="D1003" s="27">
        <f>3.14/180*D1002</f>
        <v>2.6341111111111113</v>
      </c>
      <c r="E1003" s="28"/>
      <c r="F1003" s="28"/>
      <c r="G1003" s="28"/>
      <c r="H1003" s="28"/>
      <c r="I1003" s="28"/>
      <c r="J1003" s="28"/>
      <c r="K1003" s="28">
        <f>(3.14/180)*K1002</f>
        <v>2.6341111111111113</v>
      </c>
      <c r="L1003" s="14"/>
      <c r="M1003" s="14" t="e">
        <f t="shared" si="158"/>
        <v>#DIV/0!</v>
      </c>
      <c r="N1003" s="49"/>
      <c r="O1003" s="238"/>
      <c r="P1003" s="5" t="e">
        <f t="shared" si="161"/>
        <v>#DIV/0!</v>
      </c>
      <c r="Q1003" s="5" t="e">
        <f t="shared" si="161"/>
        <v>#DIV/0!</v>
      </c>
      <c r="R1003" s="5" t="e">
        <f t="shared" si="161"/>
        <v>#DIV/0!</v>
      </c>
      <c r="S1003" s="5" t="e">
        <f t="shared" si="161"/>
        <v>#DIV/0!</v>
      </c>
      <c r="T1003" s="5" t="e">
        <f t="shared" si="161"/>
        <v>#DIV/0!</v>
      </c>
      <c r="U1003" s="5" t="e">
        <f t="shared" si="161"/>
        <v>#DIV/0!</v>
      </c>
      <c r="V1003" s="5" t="e">
        <f t="shared" si="160"/>
        <v>#DIV/0!</v>
      </c>
      <c r="W1003" s="5" t="e">
        <f t="shared" si="160"/>
        <v>#DIV/0!</v>
      </c>
      <c r="X1003" s="5" t="e">
        <f t="shared" si="160"/>
        <v>#DIV/0!</v>
      </c>
      <c r="Y1003" s="5" t="e">
        <f t="shared" si="156"/>
        <v>#DIV/0!</v>
      </c>
      <c r="Z1003" s="5" t="e">
        <f t="shared" si="157"/>
        <v>#DIV/0!</v>
      </c>
      <c r="AA1003" s="5" t="e">
        <f t="shared" si="157"/>
        <v>#DIV/0!</v>
      </c>
      <c r="AM1003" s="6"/>
      <c r="AN1003" s="6"/>
    </row>
    <row r="1004" spans="2:40" s="5" customFormat="1" ht="20.100000000000001" hidden="1" customHeight="1">
      <c r="B1004" s="15"/>
      <c r="C1004" s="13"/>
      <c r="D1004" s="13"/>
      <c r="E1004" s="13"/>
      <c r="F1004" s="13"/>
      <c r="G1004" s="13"/>
      <c r="H1004" s="13"/>
      <c r="I1004" s="13"/>
      <c r="J1004" s="13"/>
      <c r="K1004" s="15"/>
      <c r="L1004" s="14"/>
      <c r="M1004" s="14" t="e">
        <f t="shared" si="158"/>
        <v>#DIV/0!</v>
      </c>
      <c r="N1004" s="49"/>
      <c r="O1004" s="238"/>
      <c r="P1004" s="5" t="e">
        <f t="shared" si="161"/>
        <v>#DIV/0!</v>
      </c>
      <c r="Q1004" s="5" t="e">
        <f t="shared" si="161"/>
        <v>#DIV/0!</v>
      </c>
      <c r="R1004" s="5" t="e">
        <f t="shared" si="161"/>
        <v>#DIV/0!</v>
      </c>
      <c r="S1004" s="5" t="e">
        <f t="shared" si="161"/>
        <v>#DIV/0!</v>
      </c>
      <c r="T1004" s="5" t="e">
        <f t="shared" si="161"/>
        <v>#DIV/0!</v>
      </c>
      <c r="U1004" s="5" t="e">
        <f t="shared" si="161"/>
        <v>#DIV/0!</v>
      </c>
      <c r="V1004" s="5" t="e">
        <f t="shared" si="160"/>
        <v>#DIV/0!</v>
      </c>
      <c r="W1004" s="5" t="e">
        <f t="shared" si="160"/>
        <v>#DIV/0!</v>
      </c>
      <c r="X1004" s="5" t="e">
        <f t="shared" si="160"/>
        <v>#DIV/0!</v>
      </c>
      <c r="Y1004" s="5" t="e">
        <f t="shared" si="156"/>
        <v>#DIV/0!</v>
      </c>
      <c r="Z1004" s="5" t="e">
        <f t="shared" si="157"/>
        <v>#DIV/0!</v>
      </c>
      <c r="AA1004" s="5" t="e">
        <f t="shared" si="157"/>
        <v>#DIV/0!</v>
      </c>
      <c r="AM1004" s="6"/>
      <c r="AN1004" s="6"/>
    </row>
    <row r="1005" spans="2:40" s="5" customFormat="1" ht="20.100000000000001" hidden="1" customHeight="1">
      <c r="B1005" s="22" t="str">
        <f>+$B$11</f>
        <v xml:space="preserve"> Α' ΠΛΑΝΗΤΗΣ</v>
      </c>
      <c r="C1005" s="15">
        <f>+$C$11</f>
        <v>0</v>
      </c>
      <c r="D1005" s="13">
        <f>+D1000+1</f>
        <v>152</v>
      </c>
      <c r="E1005" s="15">
        <f>+(H1005+I1005)/2</f>
        <v>0</v>
      </c>
      <c r="F1005" s="15">
        <f>+SQRT(E1005*E1005-G1005*G1005)</f>
        <v>0</v>
      </c>
      <c r="G1005" s="15">
        <f>+(-H1005+I1005)/2</f>
        <v>0</v>
      </c>
      <c r="H1005" s="15">
        <f>+$J$40</f>
        <v>0</v>
      </c>
      <c r="I1005" s="15">
        <f>+$J$39</f>
        <v>0</v>
      </c>
      <c r="J1005" s="15">
        <f>+$D$22</f>
        <v>0</v>
      </c>
      <c r="K1005" s="15">
        <f>+ABS( C1005-D1005)</f>
        <v>152</v>
      </c>
      <c r="L1005" s="15" t="e">
        <f>(+F1005*F1005/E1005)/( 1- J1005*COS(K1006))</f>
        <v>#DIV/0!</v>
      </c>
      <c r="M1005" s="14" t="e">
        <f t="shared" si="158"/>
        <v>#DIV/0!</v>
      </c>
      <c r="N1005" s="49"/>
      <c r="O1005" s="238">
        <f t="shared" si="159"/>
        <v>0</v>
      </c>
      <c r="P1005" s="5" t="e">
        <f t="shared" si="161"/>
        <v>#DIV/0!</v>
      </c>
      <c r="Q1005" s="5" t="e">
        <f t="shared" si="161"/>
        <v>#DIV/0!</v>
      </c>
      <c r="R1005" s="5" t="e">
        <f t="shared" si="161"/>
        <v>#DIV/0!</v>
      </c>
      <c r="S1005" s="5" t="e">
        <f t="shared" si="161"/>
        <v>#DIV/0!</v>
      </c>
      <c r="T1005" s="5" t="e">
        <f t="shared" si="161"/>
        <v>#DIV/0!</v>
      </c>
      <c r="U1005" s="5" t="e">
        <f t="shared" si="161"/>
        <v>#DIV/0!</v>
      </c>
      <c r="V1005" s="5" t="e">
        <f t="shared" si="160"/>
        <v>#DIV/0!</v>
      </c>
      <c r="W1005" s="5" t="e">
        <f t="shared" si="160"/>
        <v>#DIV/0!</v>
      </c>
      <c r="X1005" s="5" t="e">
        <f t="shared" si="160"/>
        <v>#DIV/0!</v>
      </c>
      <c r="Y1005" s="5" t="e">
        <f t="shared" ref="Y1005:Y1068" si="162">IF(AND(K1005=MIN($B1005:$M1005),K1005=MIN($O$176:$O$234)),AK1004,0)</f>
        <v>#DIV/0!</v>
      </c>
      <c r="Z1005" s="5" t="e">
        <f t="shared" ref="Z1005:AA1068" si="163">IF(AND(L1005=MIN($B1005:$M1005),L1005=MIN($O$176:$O$234)),AL1004,0)</f>
        <v>#DIV/0!</v>
      </c>
      <c r="AA1005" s="5" t="e">
        <f t="shared" si="163"/>
        <v>#DIV/0!</v>
      </c>
      <c r="AM1005" s="6"/>
      <c r="AN1005" s="6"/>
    </row>
    <row r="1006" spans="2:40" s="5" customFormat="1" ht="20.100000000000001" hidden="1" customHeight="1">
      <c r="B1006" s="23" t="s">
        <v>32</v>
      </c>
      <c r="C1006" s="24">
        <f>3.14/180*C1005</f>
        <v>0</v>
      </c>
      <c r="D1006" s="24">
        <v>152</v>
      </c>
      <c r="E1006" s="25"/>
      <c r="F1006" s="25"/>
      <c r="G1006" s="25"/>
      <c r="H1006" s="25"/>
      <c r="I1006" s="25"/>
      <c r="J1006" s="25"/>
      <c r="K1006" s="25">
        <f>(3.14/180)*K1005</f>
        <v>2.6515555555555559</v>
      </c>
      <c r="L1006" s="14"/>
      <c r="M1006" s="14" t="e">
        <f t="shared" si="158"/>
        <v>#DIV/0!</v>
      </c>
      <c r="N1006" s="49"/>
      <c r="O1006" s="238" t="e">
        <f t="shared" si="159"/>
        <v>#DIV/0!</v>
      </c>
      <c r="P1006" s="5" t="e">
        <f t="shared" si="161"/>
        <v>#DIV/0!</v>
      </c>
      <c r="Q1006" s="5" t="e">
        <f t="shared" si="161"/>
        <v>#DIV/0!</v>
      </c>
      <c r="R1006" s="5" t="e">
        <f t="shared" si="161"/>
        <v>#DIV/0!</v>
      </c>
      <c r="S1006" s="5" t="e">
        <f t="shared" si="161"/>
        <v>#DIV/0!</v>
      </c>
      <c r="T1006" s="5" t="e">
        <f t="shared" si="161"/>
        <v>#DIV/0!</v>
      </c>
      <c r="U1006" s="5" t="e">
        <f t="shared" si="161"/>
        <v>#DIV/0!</v>
      </c>
      <c r="V1006" s="5" t="e">
        <f t="shared" si="160"/>
        <v>#DIV/0!</v>
      </c>
      <c r="W1006" s="5" t="e">
        <f t="shared" si="160"/>
        <v>#DIV/0!</v>
      </c>
      <c r="X1006" s="5" t="e">
        <f t="shared" si="160"/>
        <v>#DIV/0!</v>
      </c>
      <c r="Y1006" s="5" t="e">
        <f t="shared" si="162"/>
        <v>#DIV/0!</v>
      </c>
      <c r="Z1006" s="5" t="e">
        <f t="shared" si="163"/>
        <v>#DIV/0!</v>
      </c>
      <c r="AA1006" s="5" t="e">
        <f t="shared" si="163"/>
        <v>#DIV/0!</v>
      </c>
      <c r="AM1006" s="6"/>
      <c r="AN1006" s="6"/>
    </row>
    <row r="1007" spans="2:40" s="5" customFormat="1" ht="20.100000000000001" hidden="1" customHeight="1">
      <c r="B1007" s="22" t="str">
        <f>+$B$13</f>
        <v xml:space="preserve"> Β' ΠΛΑΝΗΤΗΣ</v>
      </c>
      <c r="C1007" s="15">
        <f>+$C$13</f>
        <v>0</v>
      </c>
      <c r="D1007" s="13">
        <f>+D1002+1</f>
        <v>152</v>
      </c>
      <c r="E1007" s="15">
        <f>+(H1007+I1007)/2</f>
        <v>0</v>
      </c>
      <c r="F1007" s="15">
        <f>+SQRT(E1007*E1007-G1007*G1007)</f>
        <v>0</v>
      </c>
      <c r="G1007" s="15">
        <f>+(-H1007+I1007)/2</f>
        <v>0</v>
      </c>
      <c r="H1007" s="15">
        <f>+$J$42</f>
        <v>0</v>
      </c>
      <c r="I1007" s="15">
        <f>+$J$41</f>
        <v>0</v>
      </c>
      <c r="J1007" s="15">
        <f>+$D$24</f>
        <v>0</v>
      </c>
      <c r="K1007" s="15">
        <f>+ABS( C1007-D1007)</f>
        <v>152</v>
      </c>
      <c r="L1007" s="15" t="e">
        <f>+F1007*F1007/E1007/( 1- J1007*COS(K1008))</f>
        <v>#DIV/0!</v>
      </c>
      <c r="M1007" s="14" t="e">
        <f t="shared" si="158"/>
        <v>#DIV/0!</v>
      </c>
      <c r="N1007" s="49"/>
      <c r="O1007" s="238">
        <f t="shared" si="159"/>
        <v>0</v>
      </c>
      <c r="P1007" s="5" t="e">
        <f t="shared" si="161"/>
        <v>#DIV/0!</v>
      </c>
      <c r="Q1007" s="5" t="e">
        <f t="shared" si="161"/>
        <v>#DIV/0!</v>
      </c>
      <c r="R1007" s="5" t="e">
        <f t="shared" si="161"/>
        <v>#DIV/0!</v>
      </c>
      <c r="S1007" s="5" t="e">
        <f t="shared" si="161"/>
        <v>#DIV/0!</v>
      </c>
      <c r="T1007" s="5" t="e">
        <f t="shared" si="161"/>
        <v>#DIV/0!</v>
      </c>
      <c r="U1007" s="5" t="e">
        <f t="shared" si="161"/>
        <v>#DIV/0!</v>
      </c>
      <c r="V1007" s="5" t="e">
        <f t="shared" si="160"/>
        <v>#DIV/0!</v>
      </c>
      <c r="W1007" s="5" t="e">
        <f t="shared" si="160"/>
        <v>#DIV/0!</v>
      </c>
      <c r="X1007" s="5" t="e">
        <f t="shared" si="160"/>
        <v>#DIV/0!</v>
      </c>
      <c r="Y1007" s="5" t="e">
        <f t="shared" si="162"/>
        <v>#DIV/0!</v>
      </c>
      <c r="Z1007" s="5" t="e">
        <f t="shared" si="163"/>
        <v>#DIV/0!</v>
      </c>
      <c r="AA1007" s="5" t="e">
        <f t="shared" si="163"/>
        <v>#DIV/0!</v>
      </c>
      <c r="AM1007" s="6"/>
      <c r="AN1007" s="6"/>
    </row>
    <row r="1008" spans="2:40" s="5" customFormat="1" ht="20.100000000000001" hidden="1" customHeight="1">
      <c r="B1008" s="26"/>
      <c r="C1008" s="27">
        <f>3.14/180*C1007</f>
        <v>0</v>
      </c>
      <c r="D1008" s="27">
        <f>3.14/180*D1007</f>
        <v>2.6515555555555559</v>
      </c>
      <c r="E1008" s="28"/>
      <c r="F1008" s="28"/>
      <c r="G1008" s="28"/>
      <c r="H1008" s="28"/>
      <c r="I1008" s="28"/>
      <c r="J1008" s="28"/>
      <c r="K1008" s="28">
        <f>(3.14/180)*K1007</f>
        <v>2.6515555555555559</v>
      </c>
      <c r="L1008" s="14"/>
      <c r="M1008" s="14" t="e">
        <f t="shared" si="158"/>
        <v>#DIV/0!</v>
      </c>
      <c r="N1008" s="49"/>
      <c r="O1008" s="238"/>
      <c r="P1008" s="5" t="e">
        <f t="shared" si="161"/>
        <v>#DIV/0!</v>
      </c>
      <c r="Q1008" s="5" t="e">
        <f t="shared" si="161"/>
        <v>#DIV/0!</v>
      </c>
      <c r="R1008" s="5" t="e">
        <f t="shared" si="161"/>
        <v>#DIV/0!</v>
      </c>
      <c r="S1008" s="5" t="e">
        <f t="shared" si="161"/>
        <v>#DIV/0!</v>
      </c>
      <c r="T1008" s="5" t="e">
        <f t="shared" si="161"/>
        <v>#DIV/0!</v>
      </c>
      <c r="U1008" s="5" t="e">
        <f t="shared" si="161"/>
        <v>#DIV/0!</v>
      </c>
      <c r="V1008" s="5" t="e">
        <f t="shared" si="160"/>
        <v>#DIV/0!</v>
      </c>
      <c r="W1008" s="5" t="e">
        <f t="shared" si="160"/>
        <v>#DIV/0!</v>
      </c>
      <c r="X1008" s="5" t="e">
        <f t="shared" si="160"/>
        <v>#DIV/0!</v>
      </c>
      <c r="Y1008" s="5" t="e">
        <f t="shared" si="162"/>
        <v>#DIV/0!</v>
      </c>
      <c r="Z1008" s="5" t="e">
        <f t="shared" si="163"/>
        <v>#DIV/0!</v>
      </c>
      <c r="AA1008" s="5" t="e">
        <f t="shared" si="163"/>
        <v>#DIV/0!</v>
      </c>
      <c r="AM1008" s="6"/>
      <c r="AN1008" s="6"/>
    </row>
    <row r="1009" spans="2:40" s="5" customFormat="1" ht="20.100000000000001" hidden="1" customHeight="1">
      <c r="B1009" s="15"/>
      <c r="C1009" s="13"/>
      <c r="D1009" s="13"/>
      <c r="E1009" s="13"/>
      <c r="F1009" s="13"/>
      <c r="G1009" s="13"/>
      <c r="H1009" s="13"/>
      <c r="I1009" s="13"/>
      <c r="J1009" s="13"/>
      <c r="K1009" s="15"/>
      <c r="L1009" s="14"/>
      <c r="M1009" s="14" t="e">
        <f t="shared" si="158"/>
        <v>#DIV/0!</v>
      </c>
      <c r="N1009" s="49"/>
      <c r="O1009" s="238"/>
      <c r="P1009" s="5" t="e">
        <f t="shared" si="161"/>
        <v>#DIV/0!</v>
      </c>
      <c r="Q1009" s="5" t="e">
        <f t="shared" si="161"/>
        <v>#DIV/0!</v>
      </c>
      <c r="R1009" s="5" t="e">
        <f t="shared" si="161"/>
        <v>#DIV/0!</v>
      </c>
      <c r="S1009" s="5" t="e">
        <f t="shared" si="161"/>
        <v>#DIV/0!</v>
      </c>
      <c r="T1009" s="5" t="e">
        <f t="shared" si="161"/>
        <v>#DIV/0!</v>
      </c>
      <c r="U1009" s="5" t="e">
        <f t="shared" si="161"/>
        <v>#DIV/0!</v>
      </c>
      <c r="V1009" s="5" t="e">
        <f t="shared" si="160"/>
        <v>#DIV/0!</v>
      </c>
      <c r="W1009" s="5" t="e">
        <f t="shared" si="160"/>
        <v>#DIV/0!</v>
      </c>
      <c r="X1009" s="5" t="e">
        <f t="shared" si="160"/>
        <v>#DIV/0!</v>
      </c>
      <c r="Y1009" s="5" t="e">
        <f t="shared" si="162"/>
        <v>#DIV/0!</v>
      </c>
      <c r="Z1009" s="5" t="e">
        <f t="shared" si="163"/>
        <v>#DIV/0!</v>
      </c>
      <c r="AA1009" s="5" t="e">
        <f t="shared" si="163"/>
        <v>#DIV/0!</v>
      </c>
      <c r="AM1009" s="6"/>
      <c r="AN1009" s="6"/>
    </row>
    <row r="1010" spans="2:40" s="5" customFormat="1" ht="20.100000000000001" hidden="1" customHeight="1">
      <c r="B1010" s="22" t="str">
        <f>+$B$11</f>
        <v xml:space="preserve"> Α' ΠΛΑΝΗΤΗΣ</v>
      </c>
      <c r="C1010" s="15">
        <f>+$C$11</f>
        <v>0</v>
      </c>
      <c r="D1010" s="13">
        <f>+D1005+1</f>
        <v>153</v>
      </c>
      <c r="E1010" s="15">
        <f>+(H1010+I1010)/2</f>
        <v>0</v>
      </c>
      <c r="F1010" s="15">
        <f>+SQRT(E1010*E1010-G1010*G1010)</f>
        <v>0</v>
      </c>
      <c r="G1010" s="15">
        <f>+(-H1010+I1010)/2</f>
        <v>0</v>
      </c>
      <c r="H1010" s="15">
        <f>+$J$40</f>
        <v>0</v>
      </c>
      <c r="I1010" s="15">
        <f>+$J$39</f>
        <v>0</v>
      </c>
      <c r="J1010" s="15">
        <f>+$D$22</f>
        <v>0</v>
      </c>
      <c r="K1010" s="15">
        <f>+ABS( C1010-D1010)</f>
        <v>153</v>
      </c>
      <c r="L1010" s="15" t="e">
        <f>(+F1010*F1010/E1010)/( 1- J1010*COS(K1011))</f>
        <v>#DIV/0!</v>
      </c>
      <c r="M1010" s="14" t="e">
        <f t="shared" si="158"/>
        <v>#DIV/0!</v>
      </c>
      <c r="N1010" s="49"/>
      <c r="O1010" s="238">
        <f t="shared" si="159"/>
        <v>0</v>
      </c>
      <c r="P1010" s="5" t="e">
        <f t="shared" si="161"/>
        <v>#DIV/0!</v>
      </c>
      <c r="Q1010" s="5" t="e">
        <f t="shared" si="161"/>
        <v>#DIV/0!</v>
      </c>
      <c r="R1010" s="5" t="e">
        <f t="shared" si="161"/>
        <v>#DIV/0!</v>
      </c>
      <c r="S1010" s="5" t="e">
        <f t="shared" si="161"/>
        <v>#DIV/0!</v>
      </c>
      <c r="T1010" s="5" t="e">
        <f t="shared" si="161"/>
        <v>#DIV/0!</v>
      </c>
      <c r="U1010" s="5" t="e">
        <f t="shared" si="161"/>
        <v>#DIV/0!</v>
      </c>
      <c r="V1010" s="5" t="e">
        <f t="shared" si="160"/>
        <v>#DIV/0!</v>
      </c>
      <c r="W1010" s="5" t="e">
        <f t="shared" si="160"/>
        <v>#DIV/0!</v>
      </c>
      <c r="X1010" s="5" t="e">
        <f t="shared" si="160"/>
        <v>#DIV/0!</v>
      </c>
      <c r="Y1010" s="5" t="e">
        <f t="shared" si="162"/>
        <v>#DIV/0!</v>
      </c>
      <c r="Z1010" s="5" t="e">
        <f t="shared" si="163"/>
        <v>#DIV/0!</v>
      </c>
      <c r="AA1010" s="5" t="e">
        <f t="shared" si="163"/>
        <v>#DIV/0!</v>
      </c>
      <c r="AM1010" s="6"/>
      <c r="AN1010" s="6"/>
    </row>
    <row r="1011" spans="2:40" s="5" customFormat="1" ht="20.100000000000001" hidden="1" customHeight="1">
      <c r="B1011" s="23" t="s">
        <v>32</v>
      </c>
      <c r="C1011" s="24">
        <f>3.14/180*C1010</f>
        <v>0</v>
      </c>
      <c r="D1011" s="24">
        <v>153</v>
      </c>
      <c r="E1011" s="25"/>
      <c r="F1011" s="25"/>
      <c r="G1011" s="25"/>
      <c r="H1011" s="25"/>
      <c r="I1011" s="25"/>
      <c r="J1011" s="25"/>
      <c r="K1011" s="25">
        <f>(3.14/180)*K1010</f>
        <v>2.6690000000000005</v>
      </c>
      <c r="L1011" s="14"/>
      <c r="M1011" s="14" t="e">
        <f t="shared" si="158"/>
        <v>#DIV/0!</v>
      </c>
      <c r="N1011" s="49"/>
      <c r="O1011" s="238" t="e">
        <f t="shared" si="159"/>
        <v>#DIV/0!</v>
      </c>
      <c r="P1011" s="5" t="e">
        <f t="shared" si="161"/>
        <v>#DIV/0!</v>
      </c>
      <c r="Q1011" s="5" t="e">
        <f t="shared" si="161"/>
        <v>#DIV/0!</v>
      </c>
      <c r="R1011" s="5" t="e">
        <f t="shared" si="161"/>
        <v>#DIV/0!</v>
      </c>
      <c r="S1011" s="5" t="e">
        <f t="shared" si="161"/>
        <v>#DIV/0!</v>
      </c>
      <c r="T1011" s="5" t="e">
        <f t="shared" si="161"/>
        <v>#DIV/0!</v>
      </c>
      <c r="U1011" s="5" t="e">
        <f t="shared" si="161"/>
        <v>#DIV/0!</v>
      </c>
      <c r="V1011" s="5" t="e">
        <f t="shared" si="160"/>
        <v>#DIV/0!</v>
      </c>
      <c r="W1011" s="5" t="e">
        <f t="shared" si="160"/>
        <v>#DIV/0!</v>
      </c>
      <c r="X1011" s="5" t="e">
        <f t="shared" si="160"/>
        <v>#DIV/0!</v>
      </c>
      <c r="Y1011" s="5" t="e">
        <f t="shared" si="162"/>
        <v>#DIV/0!</v>
      </c>
      <c r="Z1011" s="5" t="e">
        <f t="shared" si="163"/>
        <v>#DIV/0!</v>
      </c>
      <c r="AA1011" s="5" t="e">
        <f t="shared" si="163"/>
        <v>#DIV/0!</v>
      </c>
      <c r="AM1011" s="6"/>
      <c r="AN1011" s="6"/>
    </row>
    <row r="1012" spans="2:40" s="5" customFormat="1" ht="20.100000000000001" hidden="1" customHeight="1">
      <c r="B1012" s="22" t="str">
        <f>+$B$13</f>
        <v xml:space="preserve"> Β' ΠΛΑΝΗΤΗΣ</v>
      </c>
      <c r="C1012" s="15">
        <f>+$C$13</f>
        <v>0</v>
      </c>
      <c r="D1012" s="13">
        <f>+D1007+1</f>
        <v>153</v>
      </c>
      <c r="E1012" s="15">
        <f>+(H1012+I1012)/2</f>
        <v>0</v>
      </c>
      <c r="F1012" s="15">
        <f>+SQRT(E1012*E1012-G1012*G1012)</f>
        <v>0</v>
      </c>
      <c r="G1012" s="15">
        <f>+(-H1012+I1012)/2</f>
        <v>0</v>
      </c>
      <c r="H1012" s="15">
        <f>+$J$42</f>
        <v>0</v>
      </c>
      <c r="I1012" s="15">
        <f>+$J$41</f>
        <v>0</v>
      </c>
      <c r="J1012" s="15">
        <f>+$D$24</f>
        <v>0</v>
      </c>
      <c r="K1012" s="15">
        <f>+ABS( C1012-D1012)</f>
        <v>153</v>
      </c>
      <c r="L1012" s="15" t="e">
        <f>+F1012*F1012/E1012/( 1- J1012*COS(K1013))</f>
        <v>#DIV/0!</v>
      </c>
      <c r="M1012" s="14" t="e">
        <f t="shared" si="158"/>
        <v>#DIV/0!</v>
      </c>
      <c r="N1012" s="49"/>
      <c r="O1012" s="238">
        <f t="shared" si="159"/>
        <v>0</v>
      </c>
      <c r="P1012" s="5" t="e">
        <f t="shared" si="161"/>
        <v>#DIV/0!</v>
      </c>
      <c r="Q1012" s="5" t="e">
        <f t="shared" si="161"/>
        <v>#DIV/0!</v>
      </c>
      <c r="R1012" s="5" t="e">
        <f t="shared" si="161"/>
        <v>#DIV/0!</v>
      </c>
      <c r="S1012" s="5" t="e">
        <f t="shared" si="161"/>
        <v>#DIV/0!</v>
      </c>
      <c r="T1012" s="5" t="e">
        <f t="shared" si="161"/>
        <v>#DIV/0!</v>
      </c>
      <c r="U1012" s="5" t="e">
        <f t="shared" si="161"/>
        <v>#DIV/0!</v>
      </c>
      <c r="V1012" s="5" t="e">
        <f t="shared" si="160"/>
        <v>#DIV/0!</v>
      </c>
      <c r="W1012" s="5" t="e">
        <f t="shared" si="160"/>
        <v>#DIV/0!</v>
      </c>
      <c r="X1012" s="5" t="e">
        <f t="shared" si="160"/>
        <v>#DIV/0!</v>
      </c>
      <c r="Y1012" s="5" t="e">
        <f t="shared" si="162"/>
        <v>#DIV/0!</v>
      </c>
      <c r="Z1012" s="5" t="e">
        <f t="shared" si="163"/>
        <v>#DIV/0!</v>
      </c>
      <c r="AA1012" s="5" t="e">
        <f t="shared" si="163"/>
        <v>#DIV/0!</v>
      </c>
      <c r="AM1012" s="6"/>
      <c r="AN1012" s="6"/>
    </row>
    <row r="1013" spans="2:40" s="5" customFormat="1" ht="20.100000000000001" hidden="1" customHeight="1">
      <c r="B1013" s="26"/>
      <c r="C1013" s="27">
        <f>3.14/180*C1012</f>
        <v>0</v>
      </c>
      <c r="D1013" s="27">
        <f>3.14/180*D1012</f>
        <v>2.6690000000000005</v>
      </c>
      <c r="E1013" s="28"/>
      <c r="F1013" s="28"/>
      <c r="G1013" s="28"/>
      <c r="H1013" s="28"/>
      <c r="I1013" s="28"/>
      <c r="J1013" s="28"/>
      <c r="K1013" s="28">
        <f>(3.14/180)*K1012</f>
        <v>2.6690000000000005</v>
      </c>
      <c r="L1013" s="14"/>
      <c r="M1013" s="14" t="e">
        <f t="shared" si="158"/>
        <v>#DIV/0!</v>
      </c>
      <c r="N1013" s="49"/>
      <c r="O1013" s="238"/>
      <c r="P1013" s="5" t="e">
        <f t="shared" si="161"/>
        <v>#DIV/0!</v>
      </c>
      <c r="Q1013" s="5" t="e">
        <f t="shared" si="161"/>
        <v>#DIV/0!</v>
      </c>
      <c r="R1013" s="5" t="e">
        <f t="shared" si="161"/>
        <v>#DIV/0!</v>
      </c>
      <c r="S1013" s="5" t="e">
        <f t="shared" ref="S1013:X1065" si="164">IF(AND(E1013=MIN($B1013:$M1013),E1013=MIN($O$176:$O$234)),AE1012,0)</f>
        <v>#DIV/0!</v>
      </c>
      <c r="T1013" s="5" t="e">
        <f t="shared" si="164"/>
        <v>#DIV/0!</v>
      </c>
      <c r="U1013" s="5" t="e">
        <f t="shared" si="164"/>
        <v>#DIV/0!</v>
      </c>
      <c r="V1013" s="5" t="e">
        <f t="shared" si="160"/>
        <v>#DIV/0!</v>
      </c>
      <c r="W1013" s="5" t="e">
        <f t="shared" si="160"/>
        <v>#DIV/0!</v>
      </c>
      <c r="X1013" s="5" t="e">
        <f t="shared" si="160"/>
        <v>#DIV/0!</v>
      </c>
      <c r="Y1013" s="5" t="e">
        <f t="shared" si="162"/>
        <v>#DIV/0!</v>
      </c>
      <c r="Z1013" s="5" t="e">
        <f t="shared" si="163"/>
        <v>#DIV/0!</v>
      </c>
      <c r="AA1013" s="5" t="e">
        <f t="shared" si="163"/>
        <v>#DIV/0!</v>
      </c>
      <c r="AM1013" s="6"/>
      <c r="AN1013" s="6"/>
    </row>
    <row r="1014" spans="2:40" s="5" customFormat="1" ht="20.100000000000001" hidden="1" customHeight="1">
      <c r="B1014" s="15"/>
      <c r="C1014" s="13"/>
      <c r="D1014" s="13"/>
      <c r="E1014" s="13"/>
      <c r="F1014" s="13"/>
      <c r="G1014" s="13"/>
      <c r="H1014" s="13"/>
      <c r="I1014" s="13"/>
      <c r="J1014" s="13"/>
      <c r="K1014" s="15"/>
      <c r="L1014" s="14"/>
      <c r="M1014" s="14" t="e">
        <f t="shared" si="158"/>
        <v>#DIV/0!</v>
      </c>
      <c r="N1014" s="49"/>
      <c r="O1014" s="238"/>
      <c r="P1014" s="5" t="e">
        <f t="shared" ref="P1014:U1077" si="165">IF(AND(B1014=MIN($B1014:$M1014),B1014=MIN($O$176:$O$234)),AB1013,0)</f>
        <v>#DIV/0!</v>
      </c>
      <c r="Q1014" s="5" t="e">
        <f t="shared" si="165"/>
        <v>#DIV/0!</v>
      </c>
      <c r="R1014" s="5" t="e">
        <f t="shared" si="165"/>
        <v>#DIV/0!</v>
      </c>
      <c r="S1014" s="5" t="e">
        <f t="shared" si="164"/>
        <v>#DIV/0!</v>
      </c>
      <c r="T1014" s="5" t="e">
        <f t="shared" si="164"/>
        <v>#DIV/0!</v>
      </c>
      <c r="U1014" s="5" t="e">
        <f t="shared" si="164"/>
        <v>#DIV/0!</v>
      </c>
      <c r="V1014" s="5" t="e">
        <f t="shared" si="160"/>
        <v>#DIV/0!</v>
      </c>
      <c r="W1014" s="5" t="e">
        <f t="shared" si="160"/>
        <v>#DIV/0!</v>
      </c>
      <c r="X1014" s="5" t="e">
        <f t="shared" si="160"/>
        <v>#DIV/0!</v>
      </c>
      <c r="Y1014" s="5" t="e">
        <f t="shared" si="162"/>
        <v>#DIV/0!</v>
      </c>
      <c r="Z1014" s="5" t="e">
        <f t="shared" si="163"/>
        <v>#DIV/0!</v>
      </c>
      <c r="AA1014" s="5" t="e">
        <f t="shared" si="163"/>
        <v>#DIV/0!</v>
      </c>
      <c r="AM1014" s="6"/>
      <c r="AN1014" s="6"/>
    </row>
    <row r="1015" spans="2:40" s="5" customFormat="1" ht="20.100000000000001" hidden="1" customHeight="1">
      <c r="B1015" s="22" t="str">
        <f>+$B$11</f>
        <v xml:space="preserve"> Α' ΠΛΑΝΗΤΗΣ</v>
      </c>
      <c r="C1015" s="15">
        <f>+$C$11</f>
        <v>0</v>
      </c>
      <c r="D1015" s="13">
        <f>+D1010+1</f>
        <v>154</v>
      </c>
      <c r="E1015" s="15">
        <f>+(H1015+I1015)/2</f>
        <v>0</v>
      </c>
      <c r="F1015" s="15">
        <f>+SQRT(E1015*E1015-G1015*G1015)</f>
        <v>0</v>
      </c>
      <c r="G1015" s="15">
        <f>+(-H1015+I1015)/2</f>
        <v>0</v>
      </c>
      <c r="H1015" s="15">
        <f>+$J$40</f>
        <v>0</v>
      </c>
      <c r="I1015" s="15">
        <f>+$J$39</f>
        <v>0</v>
      </c>
      <c r="J1015" s="15">
        <f>+$D$22</f>
        <v>0</v>
      </c>
      <c r="K1015" s="15">
        <f>+ABS( C1015-D1015)</f>
        <v>154</v>
      </c>
      <c r="L1015" s="15" t="e">
        <f>(+F1015*F1015/E1015)/( 1- J1015*COS(K1016))</f>
        <v>#DIV/0!</v>
      </c>
      <c r="M1015" s="14" t="e">
        <f t="shared" ref="M1015:M1078" si="166">IF(O1015=$O$2051,$D1014,0)</f>
        <v>#DIV/0!</v>
      </c>
      <c r="N1015" s="49"/>
      <c r="O1015" s="238">
        <f t="shared" ref="O1015:O1077" si="167">+ABS(L1014-L1016)</f>
        <v>0</v>
      </c>
      <c r="P1015" s="5" t="e">
        <f t="shared" si="165"/>
        <v>#DIV/0!</v>
      </c>
      <c r="Q1015" s="5" t="e">
        <f t="shared" si="165"/>
        <v>#DIV/0!</v>
      </c>
      <c r="R1015" s="5" t="e">
        <f t="shared" si="165"/>
        <v>#DIV/0!</v>
      </c>
      <c r="S1015" s="5" t="e">
        <f t="shared" si="164"/>
        <v>#DIV/0!</v>
      </c>
      <c r="T1015" s="5" t="e">
        <f t="shared" si="164"/>
        <v>#DIV/0!</v>
      </c>
      <c r="U1015" s="5" t="e">
        <f t="shared" si="164"/>
        <v>#DIV/0!</v>
      </c>
      <c r="V1015" s="5" t="e">
        <f t="shared" si="160"/>
        <v>#DIV/0!</v>
      </c>
      <c r="W1015" s="5" t="e">
        <f t="shared" si="160"/>
        <v>#DIV/0!</v>
      </c>
      <c r="X1015" s="5" t="e">
        <f t="shared" si="160"/>
        <v>#DIV/0!</v>
      </c>
      <c r="Y1015" s="5" t="e">
        <f t="shared" si="162"/>
        <v>#DIV/0!</v>
      </c>
      <c r="Z1015" s="5" t="e">
        <f t="shared" si="163"/>
        <v>#DIV/0!</v>
      </c>
      <c r="AA1015" s="5" t="e">
        <f t="shared" si="163"/>
        <v>#DIV/0!</v>
      </c>
      <c r="AM1015" s="6"/>
      <c r="AN1015" s="6"/>
    </row>
    <row r="1016" spans="2:40" s="5" customFormat="1" ht="20.100000000000001" hidden="1" customHeight="1">
      <c r="B1016" s="23" t="s">
        <v>32</v>
      </c>
      <c r="C1016" s="24">
        <f>3.14/180*C1015</f>
        <v>0</v>
      </c>
      <c r="D1016" s="24">
        <v>154</v>
      </c>
      <c r="E1016" s="25"/>
      <c r="F1016" s="25"/>
      <c r="G1016" s="25"/>
      <c r="H1016" s="25"/>
      <c r="I1016" s="25"/>
      <c r="J1016" s="25"/>
      <c r="K1016" s="25">
        <f>(3.14/180)*K1015</f>
        <v>2.6864444444444446</v>
      </c>
      <c r="L1016" s="14"/>
      <c r="M1016" s="14" t="e">
        <f t="shared" si="166"/>
        <v>#DIV/0!</v>
      </c>
      <c r="N1016" s="49"/>
      <c r="O1016" s="238" t="e">
        <f t="shared" si="167"/>
        <v>#DIV/0!</v>
      </c>
      <c r="P1016" s="5" t="e">
        <f t="shared" si="165"/>
        <v>#DIV/0!</v>
      </c>
      <c r="Q1016" s="5" t="e">
        <f t="shared" si="165"/>
        <v>#DIV/0!</v>
      </c>
      <c r="R1016" s="5" t="e">
        <f t="shared" si="165"/>
        <v>#DIV/0!</v>
      </c>
      <c r="S1016" s="5" t="e">
        <f t="shared" si="164"/>
        <v>#DIV/0!</v>
      </c>
      <c r="T1016" s="5" t="e">
        <f t="shared" si="164"/>
        <v>#DIV/0!</v>
      </c>
      <c r="U1016" s="5" t="e">
        <f t="shared" si="164"/>
        <v>#DIV/0!</v>
      </c>
      <c r="V1016" s="5" t="e">
        <f t="shared" si="160"/>
        <v>#DIV/0!</v>
      </c>
      <c r="W1016" s="5" t="e">
        <f t="shared" si="160"/>
        <v>#DIV/0!</v>
      </c>
      <c r="X1016" s="5" t="e">
        <f t="shared" si="160"/>
        <v>#DIV/0!</v>
      </c>
      <c r="Y1016" s="5" t="e">
        <f t="shared" si="162"/>
        <v>#DIV/0!</v>
      </c>
      <c r="Z1016" s="5" t="e">
        <f t="shared" si="163"/>
        <v>#DIV/0!</v>
      </c>
      <c r="AA1016" s="5" t="e">
        <f t="shared" si="163"/>
        <v>#DIV/0!</v>
      </c>
      <c r="AM1016" s="6"/>
      <c r="AN1016" s="6"/>
    </row>
    <row r="1017" spans="2:40" s="5" customFormat="1" ht="20.100000000000001" hidden="1" customHeight="1">
      <c r="B1017" s="22" t="str">
        <f>+$B$13</f>
        <v xml:space="preserve"> Β' ΠΛΑΝΗΤΗΣ</v>
      </c>
      <c r="C1017" s="15">
        <f>+$C$13</f>
        <v>0</v>
      </c>
      <c r="D1017" s="13">
        <f>+D1012+1</f>
        <v>154</v>
      </c>
      <c r="E1017" s="15">
        <f>+(H1017+I1017)/2</f>
        <v>0</v>
      </c>
      <c r="F1017" s="15">
        <f>+SQRT(E1017*E1017-G1017*G1017)</f>
        <v>0</v>
      </c>
      <c r="G1017" s="15">
        <f>+(-H1017+I1017)/2</f>
        <v>0</v>
      </c>
      <c r="H1017" s="15">
        <f>+$J$42</f>
        <v>0</v>
      </c>
      <c r="I1017" s="15">
        <f>+$J$41</f>
        <v>0</v>
      </c>
      <c r="J1017" s="15">
        <f>+$D$24</f>
        <v>0</v>
      </c>
      <c r="K1017" s="15">
        <f>+ABS( C1017-D1017)</f>
        <v>154</v>
      </c>
      <c r="L1017" s="15" t="e">
        <f>+F1017*F1017/E1017/( 1- J1017*COS(K1018))</f>
        <v>#DIV/0!</v>
      </c>
      <c r="M1017" s="14" t="e">
        <f t="shared" si="166"/>
        <v>#DIV/0!</v>
      </c>
      <c r="N1017" s="49"/>
      <c r="O1017" s="238">
        <f t="shared" si="167"/>
        <v>0</v>
      </c>
      <c r="P1017" s="5" t="e">
        <f t="shared" si="165"/>
        <v>#DIV/0!</v>
      </c>
      <c r="Q1017" s="5" t="e">
        <f t="shared" si="165"/>
        <v>#DIV/0!</v>
      </c>
      <c r="R1017" s="5" t="e">
        <f t="shared" si="165"/>
        <v>#DIV/0!</v>
      </c>
      <c r="S1017" s="5" t="e">
        <f t="shared" si="164"/>
        <v>#DIV/0!</v>
      </c>
      <c r="T1017" s="5" t="e">
        <f t="shared" si="164"/>
        <v>#DIV/0!</v>
      </c>
      <c r="U1017" s="5" t="e">
        <f t="shared" si="164"/>
        <v>#DIV/0!</v>
      </c>
      <c r="V1017" s="5" t="e">
        <f t="shared" si="160"/>
        <v>#DIV/0!</v>
      </c>
      <c r="W1017" s="5" t="e">
        <f t="shared" si="160"/>
        <v>#DIV/0!</v>
      </c>
      <c r="X1017" s="5" t="e">
        <f t="shared" si="160"/>
        <v>#DIV/0!</v>
      </c>
      <c r="Y1017" s="5" t="e">
        <f t="shared" si="162"/>
        <v>#DIV/0!</v>
      </c>
      <c r="Z1017" s="5" t="e">
        <f t="shared" si="163"/>
        <v>#DIV/0!</v>
      </c>
      <c r="AA1017" s="5" t="e">
        <f t="shared" si="163"/>
        <v>#DIV/0!</v>
      </c>
      <c r="AM1017" s="6"/>
      <c r="AN1017" s="6"/>
    </row>
    <row r="1018" spans="2:40" s="5" customFormat="1" ht="20.100000000000001" hidden="1" customHeight="1">
      <c r="B1018" s="26"/>
      <c r="C1018" s="27">
        <f>3.14/180*C1017</f>
        <v>0</v>
      </c>
      <c r="D1018" s="27">
        <f>3.14/180*D1017</f>
        <v>2.6864444444444446</v>
      </c>
      <c r="E1018" s="28"/>
      <c r="F1018" s="28"/>
      <c r="G1018" s="28"/>
      <c r="H1018" s="28"/>
      <c r="I1018" s="28"/>
      <c r="J1018" s="28"/>
      <c r="K1018" s="28">
        <f>(3.14/180)*K1017</f>
        <v>2.6864444444444446</v>
      </c>
      <c r="L1018" s="14"/>
      <c r="M1018" s="14" t="e">
        <f t="shared" si="166"/>
        <v>#DIV/0!</v>
      </c>
      <c r="N1018" s="49"/>
      <c r="O1018" s="238"/>
      <c r="P1018" s="5" t="e">
        <f t="shared" si="165"/>
        <v>#DIV/0!</v>
      </c>
      <c r="Q1018" s="5" t="e">
        <f t="shared" si="165"/>
        <v>#DIV/0!</v>
      </c>
      <c r="R1018" s="5" t="e">
        <f t="shared" si="165"/>
        <v>#DIV/0!</v>
      </c>
      <c r="S1018" s="5" t="e">
        <f t="shared" si="164"/>
        <v>#DIV/0!</v>
      </c>
      <c r="T1018" s="5" t="e">
        <f t="shared" si="164"/>
        <v>#DIV/0!</v>
      </c>
      <c r="U1018" s="5" t="e">
        <f t="shared" si="164"/>
        <v>#DIV/0!</v>
      </c>
      <c r="V1018" s="5" t="e">
        <f t="shared" si="160"/>
        <v>#DIV/0!</v>
      </c>
      <c r="W1018" s="5" t="e">
        <f t="shared" si="160"/>
        <v>#DIV/0!</v>
      </c>
      <c r="X1018" s="5" t="e">
        <f t="shared" si="160"/>
        <v>#DIV/0!</v>
      </c>
      <c r="Y1018" s="5" t="e">
        <f t="shared" si="162"/>
        <v>#DIV/0!</v>
      </c>
      <c r="Z1018" s="5" t="e">
        <f t="shared" si="163"/>
        <v>#DIV/0!</v>
      </c>
      <c r="AA1018" s="5" t="e">
        <f t="shared" si="163"/>
        <v>#DIV/0!</v>
      </c>
      <c r="AM1018" s="6"/>
      <c r="AN1018" s="6"/>
    </row>
    <row r="1019" spans="2:40" s="5" customFormat="1" ht="20.100000000000001" hidden="1" customHeight="1">
      <c r="B1019" s="15"/>
      <c r="C1019" s="13"/>
      <c r="D1019" s="13"/>
      <c r="E1019" s="13"/>
      <c r="F1019" s="13"/>
      <c r="G1019" s="13"/>
      <c r="H1019" s="13"/>
      <c r="I1019" s="13"/>
      <c r="J1019" s="13"/>
      <c r="K1019" s="15"/>
      <c r="L1019" s="14"/>
      <c r="M1019" s="14" t="e">
        <f t="shared" si="166"/>
        <v>#DIV/0!</v>
      </c>
      <c r="N1019" s="49"/>
      <c r="O1019" s="238"/>
      <c r="P1019" s="5" t="e">
        <f t="shared" si="165"/>
        <v>#DIV/0!</v>
      </c>
      <c r="Q1019" s="5" t="e">
        <f t="shared" si="165"/>
        <v>#DIV/0!</v>
      </c>
      <c r="R1019" s="5" t="e">
        <f t="shared" si="165"/>
        <v>#DIV/0!</v>
      </c>
      <c r="S1019" s="5" t="e">
        <f t="shared" si="164"/>
        <v>#DIV/0!</v>
      </c>
      <c r="T1019" s="5" t="e">
        <f t="shared" si="164"/>
        <v>#DIV/0!</v>
      </c>
      <c r="U1019" s="5" t="e">
        <f t="shared" si="164"/>
        <v>#DIV/0!</v>
      </c>
      <c r="V1019" s="5" t="e">
        <f t="shared" si="160"/>
        <v>#DIV/0!</v>
      </c>
      <c r="W1019" s="5" t="e">
        <f t="shared" si="160"/>
        <v>#DIV/0!</v>
      </c>
      <c r="X1019" s="5" t="e">
        <f t="shared" si="160"/>
        <v>#DIV/0!</v>
      </c>
      <c r="Y1019" s="5" t="e">
        <f t="shared" si="162"/>
        <v>#DIV/0!</v>
      </c>
      <c r="Z1019" s="5" t="e">
        <f t="shared" si="163"/>
        <v>#DIV/0!</v>
      </c>
      <c r="AA1019" s="5" t="e">
        <f t="shared" si="163"/>
        <v>#DIV/0!</v>
      </c>
      <c r="AM1019" s="6"/>
      <c r="AN1019" s="6"/>
    </row>
    <row r="1020" spans="2:40" s="5" customFormat="1" ht="20.100000000000001" hidden="1" customHeight="1">
      <c r="B1020" s="22" t="str">
        <f>+$B$11</f>
        <v xml:space="preserve"> Α' ΠΛΑΝΗΤΗΣ</v>
      </c>
      <c r="C1020" s="15">
        <f>+$C$11</f>
        <v>0</v>
      </c>
      <c r="D1020" s="13">
        <f>+D1015+1</f>
        <v>155</v>
      </c>
      <c r="E1020" s="15">
        <f>+(H1020+I1020)/2</f>
        <v>0</v>
      </c>
      <c r="F1020" s="15">
        <f>+SQRT(E1020*E1020-G1020*G1020)</f>
        <v>0</v>
      </c>
      <c r="G1020" s="15">
        <f>+(-H1020+I1020)/2</f>
        <v>0</v>
      </c>
      <c r="H1020" s="15">
        <f>+$J$40</f>
        <v>0</v>
      </c>
      <c r="I1020" s="15">
        <f>+$J$39</f>
        <v>0</v>
      </c>
      <c r="J1020" s="15">
        <f>+$D$22</f>
        <v>0</v>
      </c>
      <c r="K1020" s="15">
        <f>+ABS( C1020-D1020)</f>
        <v>155</v>
      </c>
      <c r="L1020" s="15" t="e">
        <f>(+F1020*F1020/E1020)/( 1- J1020*COS(K1021))</f>
        <v>#DIV/0!</v>
      </c>
      <c r="M1020" s="14" t="e">
        <f t="shared" si="166"/>
        <v>#DIV/0!</v>
      </c>
      <c r="N1020" s="49"/>
      <c r="O1020" s="238">
        <f t="shared" si="167"/>
        <v>0</v>
      </c>
      <c r="P1020" s="5" t="e">
        <f t="shared" si="165"/>
        <v>#DIV/0!</v>
      </c>
      <c r="Q1020" s="5" t="e">
        <f t="shared" si="165"/>
        <v>#DIV/0!</v>
      </c>
      <c r="R1020" s="5" t="e">
        <f t="shared" si="165"/>
        <v>#DIV/0!</v>
      </c>
      <c r="S1020" s="5" t="e">
        <f t="shared" si="164"/>
        <v>#DIV/0!</v>
      </c>
      <c r="T1020" s="5" t="e">
        <f t="shared" si="164"/>
        <v>#DIV/0!</v>
      </c>
      <c r="U1020" s="5" t="e">
        <f t="shared" si="164"/>
        <v>#DIV/0!</v>
      </c>
      <c r="V1020" s="5" t="e">
        <f t="shared" si="160"/>
        <v>#DIV/0!</v>
      </c>
      <c r="W1020" s="5" t="e">
        <f t="shared" si="160"/>
        <v>#DIV/0!</v>
      </c>
      <c r="X1020" s="5" t="e">
        <f t="shared" si="160"/>
        <v>#DIV/0!</v>
      </c>
      <c r="Y1020" s="5" t="e">
        <f t="shared" si="162"/>
        <v>#DIV/0!</v>
      </c>
      <c r="Z1020" s="5" t="e">
        <f t="shared" si="163"/>
        <v>#DIV/0!</v>
      </c>
      <c r="AA1020" s="5" t="e">
        <f t="shared" si="163"/>
        <v>#DIV/0!</v>
      </c>
      <c r="AM1020" s="6"/>
      <c r="AN1020" s="6"/>
    </row>
    <row r="1021" spans="2:40" s="5" customFormat="1" ht="20.100000000000001" hidden="1" customHeight="1">
      <c r="B1021" s="23" t="s">
        <v>32</v>
      </c>
      <c r="C1021" s="24">
        <f>3.14/180*C1020</f>
        <v>0</v>
      </c>
      <c r="D1021" s="24">
        <v>155</v>
      </c>
      <c r="E1021" s="25"/>
      <c r="F1021" s="25"/>
      <c r="G1021" s="25"/>
      <c r="H1021" s="25"/>
      <c r="I1021" s="25"/>
      <c r="J1021" s="25"/>
      <c r="K1021" s="25">
        <f>(3.14/180)*K1020</f>
        <v>2.7038888888888892</v>
      </c>
      <c r="L1021" s="14"/>
      <c r="M1021" s="14" t="e">
        <f t="shared" si="166"/>
        <v>#DIV/0!</v>
      </c>
      <c r="N1021" s="49"/>
      <c r="O1021" s="238" t="e">
        <f t="shared" si="167"/>
        <v>#DIV/0!</v>
      </c>
      <c r="P1021" s="5" t="e">
        <f t="shared" si="165"/>
        <v>#DIV/0!</v>
      </c>
      <c r="Q1021" s="5" t="e">
        <f t="shared" si="165"/>
        <v>#DIV/0!</v>
      </c>
      <c r="R1021" s="5" t="e">
        <f t="shared" si="165"/>
        <v>#DIV/0!</v>
      </c>
      <c r="S1021" s="5" t="e">
        <f t="shared" si="164"/>
        <v>#DIV/0!</v>
      </c>
      <c r="T1021" s="5" t="e">
        <f t="shared" si="164"/>
        <v>#DIV/0!</v>
      </c>
      <c r="U1021" s="5" t="e">
        <f t="shared" si="164"/>
        <v>#DIV/0!</v>
      </c>
      <c r="V1021" s="5" t="e">
        <f t="shared" si="160"/>
        <v>#DIV/0!</v>
      </c>
      <c r="W1021" s="5" t="e">
        <f t="shared" si="160"/>
        <v>#DIV/0!</v>
      </c>
      <c r="X1021" s="5" t="e">
        <f t="shared" si="160"/>
        <v>#DIV/0!</v>
      </c>
      <c r="Y1021" s="5" t="e">
        <f t="shared" si="162"/>
        <v>#DIV/0!</v>
      </c>
      <c r="Z1021" s="5" t="e">
        <f t="shared" si="163"/>
        <v>#DIV/0!</v>
      </c>
      <c r="AA1021" s="5" t="e">
        <f t="shared" si="163"/>
        <v>#DIV/0!</v>
      </c>
      <c r="AM1021" s="6"/>
      <c r="AN1021" s="6"/>
    </row>
    <row r="1022" spans="2:40" s="5" customFormat="1" ht="20.100000000000001" hidden="1" customHeight="1">
      <c r="B1022" s="22" t="str">
        <f>+$B$13</f>
        <v xml:space="preserve"> Β' ΠΛΑΝΗΤΗΣ</v>
      </c>
      <c r="C1022" s="15">
        <f>+$C$13</f>
        <v>0</v>
      </c>
      <c r="D1022" s="13">
        <f>+D1017+1</f>
        <v>155</v>
      </c>
      <c r="E1022" s="15">
        <f>+(H1022+I1022)/2</f>
        <v>0</v>
      </c>
      <c r="F1022" s="15">
        <f>+SQRT(E1022*E1022-G1022*G1022)</f>
        <v>0</v>
      </c>
      <c r="G1022" s="15">
        <f>+(-H1022+I1022)/2</f>
        <v>0</v>
      </c>
      <c r="H1022" s="15">
        <f>+$J$42</f>
        <v>0</v>
      </c>
      <c r="I1022" s="15">
        <f>+$J$41</f>
        <v>0</v>
      </c>
      <c r="J1022" s="15">
        <f>+$D$24</f>
        <v>0</v>
      </c>
      <c r="K1022" s="15">
        <f>+ABS( C1022-D1022)</f>
        <v>155</v>
      </c>
      <c r="L1022" s="15" t="e">
        <f>+F1022*F1022/E1022/( 1- J1022*COS(K1023))</f>
        <v>#DIV/0!</v>
      </c>
      <c r="M1022" s="14" t="e">
        <f t="shared" si="166"/>
        <v>#DIV/0!</v>
      </c>
      <c r="N1022" s="49"/>
      <c r="O1022" s="238">
        <f t="shared" si="167"/>
        <v>0</v>
      </c>
      <c r="P1022" s="5" t="e">
        <f t="shared" si="165"/>
        <v>#DIV/0!</v>
      </c>
      <c r="Q1022" s="5" t="e">
        <f t="shared" si="165"/>
        <v>#DIV/0!</v>
      </c>
      <c r="R1022" s="5" t="e">
        <f t="shared" si="165"/>
        <v>#DIV/0!</v>
      </c>
      <c r="S1022" s="5" t="e">
        <f t="shared" si="164"/>
        <v>#DIV/0!</v>
      </c>
      <c r="T1022" s="5" t="e">
        <f t="shared" si="164"/>
        <v>#DIV/0!</v>
      </c>
      <c r="U1022" s="5" t="e">
        <f t="shared" si="164"/>
        <v>#DIV/0!</v>
      </c>
      <c r="V1022" s="5" t="e">
        <f t="shared" si="160"/>
        <v>#DIV/0!</v>
      </c>
      <c r="W1022" s="5" t="e">
        <f t="shared" si="160"/>
        <v>#DIV/0!</v>
      </c>
      <c r="X1022" s="5" t="e">
        <f t="shared" si="160"/>
        <v>#DIV/0!</v>
      </c>
      <c r="Y1022" s="5" t="e">
        <f t="shared" si="162"/>
        <v>#DIV/0!</v>
      </c>
      <c r="Z1022" s="5" t="e">
        <f t="shared" si="163"/>
        <v>#DIV/0!</v>
      </c>
      <c r="AA1022" s="5" t="e">
        <f t="shared" si="163"/>
        <v>#DIV/0!</v>
      </c>
      <c r="AM1022" s="6"/>
      <c r="AN1022" s="6"/>
    </row>
    <row r="1023" spans="2:40" s="5" customFormat="1" ht="20.100000000000001" hidden="1" customHeight="1">
      <c r="B1023" s="26"/>
      <c r="C1023" s="27">
        <f>3.14/180*C1022</f>
        <v>0</v>
      </c>
      <c r="D1023" s="27">
        <f>3.14/180*D1022</f>
        <v>2.7038888888888892</v>
      </c>
      <c r="E1023" s="28"/>
      <c r="F1023" s="28"/>
      <c r="G1023" s="28"/>
      <c r="H1023" s="28"/>
      <c r="I1023" s="28"/>
      <c r="J1023" s="28"/>
      <c r="K1023" s="28">
        <f>(3.14/180)*K1022</f>
        <v>2.7038888888888892</v>
      </c>
      <c r="L1023" s="14"/>
      <c r="M1023" s="14" t="e">
        <f t="shared" si="166"/>
        <v>#DIV/0!</v>
      </c>
      <c r="N1023" s="49"/>
      <c r="O1023" s="238"/>
      <c r="P1023" s="5" t="e">
        <f t="shared" si="165"/>
        <v>#DIV/0!</v>
      </c>
      <c r="Q1023" s="5" t="e">
        <f t="shared" si="165"/>
        <v>#DIV/0!</v>
      </c>
      <c r="R1023" s="5" t="e">
        <f t="shared" si="165"/>
        <v>#DIV/0!</v>
      </c>
      <c r="S1023" s="5" t="e">
        <f t="shared" si="164"/>
        <v>#DIV/0!</v>
      </c>
      <c r="T1023" s="5" t="e">
        <f t="shared" si="164"/>
        <v>#DIV/0!</v>
      </c>
      <c r="U1023" s="5" t="e">
        <f t="shared" si="164"/>
        <v>#DIV/0!</v>
      </c>
      <c r="V1023" s="5" t="e">
        <f t="shared" si="160"/>
        <v>#DIV/0!</v>
      </c>
      <c r="W1023" s="5" t="e">
        <f t="shared" si="160"/>
        <v>#DIV/0!</v>
      </c>
      <c r="X1023" s="5" t="e">
        <f t="shared" si="160"/>
        <v>#DIV/0!</v>
      </c>
      <c r="Y1023" s="5" t="e">
        <f t="shared" si="162"/>
        <v>#DIV/0!</v>
      </c>
      <c r="Z1023" s="5" t="e">
        <f t="shared" si="163"/>
        <v>#DIV/0!</v>
      </c>
      <c r="AA1023" s="5" t="e">
        <f t="shared" si="163"/>
        <v>#DIV/0!</v>
      </c>
      <c r="AM1023" s="6"/>
      <c r="AN1023" s="6"/>
    </row>
    <row r="1024" spans="2:40" s="5" customFormat="1" ht="20.100000000000001" hidden="1" customHeight="1">
      <c r="B1024" s="15"/>
      <c r="C1024" s="13"/>
      <c r="D1024" s="13"/>
      <c r="E1024" s="13"/>
      <c r="F1024" s="13"/>
      <c r="G1024" s="13"/>
      <c r="H1024" s="13"/>
      <c r="I1024" s="13"/>
      <c r="J1024" s="13"/>
      <c r="K1024" s="15"/>
      <c r="L1024" s="14"/>
      <c r="M1024" s="14" t="e">
        <f t="shared" si="166"/>
        <v>#DIV/0!</v>
      </c>
      <c r="N1024" s="49"/>
      <c r="O1024" s="238"/>
      <c r="P1024" s="5" t="e">
        <f t="shared" si="165"/>
        <v>#DIV/0!</v>
      </c>
      <c r="Q1024" s="5" t="e">
        <f t="shared" si="165"/>
        <v>#DIV/0!</v>
      </c>
      <c r="R1024" s="5" t="e">
        <f t="shared" si="165"/>
        <v>#DIV/0!</v>
      </c>
      <c r="S1024" s="5" t="e">
        <f t="shared" si="164"/>
        <v>#DIV/0!</v>
      </c>
      <c r="T1024" s="5" t="e">
        <f t="shared" si="164"/>
        <v>#DIV/0!</v>
      </c>
      <c r="U1024" s="5" t="e">
        <f t="shared" si="164"/>
        <v>#DIV/0!</v>
      </c>
      <c r="V1024" s="5" t="e">
        <f t="shared" si="160"/>
        <v>#DIV/0!</v>
      </c>
      <c r="W1024" s="5" t="e">
        <f t="shared" si="160"/>
        <v>#DIV/0!</v>
      </c>
      <c r="X1024" s="5" t="e">
        <f t="shared" si="160"/>
        <v>#DIV/0!</v>
      </c>
      <c r="Y1024" s="5" t="e">
        <f t="shared" si="162"/>
        <v>#DIV/0!</v>
      </c>
      <c r="Z1024" s="5" t="e">
        <f t="shared" si="163"/>
        <v>#DIV/0!</v>
      </c>
      <c r="AA1024" s="5" t="e">
        <f t="shared" si="163"/>
        <v>#DIV/0!</v>
      </c>
      <c r="AM1024" s="6"/>
      <c r="AN1024" s="6"/>
    </row>
    <row r="1025" spans="2:40" s="5" customFormat="1" ht="20.100000000000001" hidden="1" customHeight="1">
      <c r="B1025" s="22" t="str">
        <f>+$B$11</f>
        <v xml:space="preserve"> Α' ΠΛΑΝΗΤΗΣ</v>
      </c>
      <c r="C1025" s="15">
        <f>+$C$11</f>
        <v>0</v>
      </c>
      <c r="D1025" s="13">
        <f>+D1020+1</f>
        <v>156</v>
      </c>
      <c r="E1025" s="15">
        <f>+(H1025+I1025)/2</f>
        <v>0</v>
      </c>
      <c r="F1025" s="15">
        <f>+SQRT(E1025*E1025-G1025*G1025)</f>
        <v>0</v>
      </c>
      <c r="G1025" s="15">
        <f>+(-H1025+I1025)/2</f>
        <v>0</v>
      </c>
      <c r="H1025" s="15">
        <f>+$J$40</f>
        <v>0</v>
      </c>
      <c r="I1025" s="15">
        <f>+$J$39</f>
        <v>0</v>
      </c>
      <c r="J1025" s="15">
        <f>+$D$22</f>
        <v>0</v>
      </c>
      <c r="K1025" s="15">
        <f>+ABS( C1025-D1025)</f>
        <v>156</v>
      </c>
      <c r="L1025" s="15" t="e">
        <f>(+F1025*F1025/E1025)/( 1- J1025*COS(K1026))</f>
        <v>#DIV/0!</v>
      </c>
      <c r="M1025" s="14" t="e">
        <f t="shared" si="166"/>
        <v>#DIV/0!</v>
      </c>
      <c r="N1025" s="49"/>
      <c r="O1025" s="238">
        <f t="shared" si="167"/>
        <v>0</v>
      </c>
      <c r="P1025" s="5" t="e">
        <f t="shared" si="165"/>
        <v>#DIV/0!</v>
      </c>
      <c r="Q1025" s="5" t="e">
        <f t="shared" si="165"/>
        <v>#DIV/0!</v>
      </c>
      <c r="R1025" s="5" t="e">
        <f t="shared" si="165"/>
        <v>#DIV/0!</v>
      </c>
      <c r="S1025" s="5" t="e">
        <f t="shared" si="164"/>
        <v>#DIV/0!</v>
      </c>
      <c r="T1025" s="5" t="e">
        <f t="shared" si="164"/>
        <v>#DIV/0!</v>
      </c>
      <c r="U1025" s="5" t="e">
        <f t="shared" si="164"/>
        <v>#DIV/0!</v>
      </c>
      <c r="V1025" s="5" t="e">
        <f t="shared" si="160"/>
        <v>#DIV/0!</v>
      </c>
      <c r="W1025" s="5" t="e">
        <f t="shared" si="160"/>
        <v>#DIV/0!</v>
      </c>
      <c r="X1025" s="5" t="e">
        <f t="shared" si="160"/>
        <v>#DIV/0!</v>
      </c>
      <c r="Y1025" s="5" t="e">
        <f t="shared" si="162"/>
        <v>#DIV/0!</v>
      </c>
      <c r="Z1025" s="5" t="e">
        <f t="shared" si="163"/>
        <v>#DIV/0!</v>
      </c>
      <c r="AA1025" s="5" t="e">
        <f t="shared" si="163"/>
        <v>#DIV/0!</v>
      </c>
      <c r="AM1025" s="6"/>
      <c r="AN1025" s="6"/>
    </row>
    <row r="1026" spans="2:40" s="5" customFormat="1" ht="20.100000000000001" hidden="1" customHeight="1">
      <c r="B1026" s="23" t="s">
        <v>32</v>
      </c>
      <c r="C1026" s="24">
        <f>3.14/180*C1025</f>
        <v>0</v>
      </c>
      <c r="D1026" s="24">
        <v>156</v>
      </c>
      <c r="E1026" s="25"/>
      <c r="F1026" s="25"/>
      <c r="G1026" s="25"/>
      <c r="H1026" s="25"/>
      <c r="I1026" s="25"/>
      <c r="J1026" s="25"/>
      <c r="K1026" s="25">
        <f>(3.14/180)*K1025</f>
        <v>2.7213333333333338</v>
      </c>
      <c r="L1026" s="14"/>
      <c r="M1026" s="14" t="e">
        <f t="shared" si="166"/>
        <v>#DIV/0!</v>
      </c>
      <c r="N1026" s="49"/>
      <c r="O1026" s="238" t="e">
        <f t="shared" si="167"/>
        <v>#DIV/0!</v>
      </c>
      <c r="P1026" s="5" t="e">
        <f t="shared" si="165"/>
        <v>#DIV/0!</v>
      </c>
      <c r="Q1026" s="5" t="e">
        <f t="shared" si="165"/>
        <v>#DIV/0!</v>
      </c>
      <c r="R1026" s="5" t="e">
        <f t="shared" si="165"/>
        <v>#DIV/0!</v>
      </c>
      <c r="S1026" s="5" t="e">
        <f t="shared" si="164"/>
        <v>#DIV/0!</v>
      </c>
      <c r="T1026" s="5" t="e">
        <f t="shared" si="164"/>
        <v>#DIV/0!</v>
      </c>
      <c r="U1026" s="5" t="e">
        <f t="shared" si="164"/>
        <v>#DIV/0!</v>
      </c>
      <c r="V1026" s="5" t="e">
        <f t="shared" si="160"/>
        <v>#DIV/0!</v>
      </c>
      <c r="W1026" s="5" t="e">
        <f t="shared" si="160"/>
        <v>#DIV/0!</v>
      </c>
      <c r="X1026" s="5" t="e">
        <f t="shared" si="160"/>
        <v>#DIV/0!</v>
      </c>
      <c r="Y1026" s="5" t="e">
        <f t="shared" si="162"/>
        <v>#DIV/0!</v>
      </c>
      <c r="Z1026" s="5" t="e">
        <f t="shared" si="163"/>
        <v>#DIV/0!</v>
      </c>
      <c r="AA1026" s="5" t="e">
        <f t="shared" si="163"/>
        <v>#DIV/0!</v>
      </c>
      <c r="AM1026" s="6"/>
      <c r="AN1026" s="6"/>
    </row>
    <row r="1027" spans="2:40" s="5" customFormat="1" ht="20.100000000000001" hidden="1" customHeight="1">
      <c r="B1027" s="22" t="str">
        <f>+$B$13</f>
        <v xml:space="preserve"> Β' ΠΛΑΝΗΤΗΣ</v>
      </c>
      <c r="C1027" s="15">
        <f>+$C$13</f>
        <v>0</v>
      </c>
      <c r="D1027" s="13">
        <f>+D1022+1</f>
        <v>156</v>
      </c>
      <c r="E1027" s="15">
        <f>+(H1027+I1027)/2</f>
        <v>0</v>
      </c>
      <c r="F1027" s="15">
        <f>+SQRT(E1027*E1027-G1027*G1027)</f>
        <v>0</v>
      </c>
      <c r="G1027" s="15">
        <f>+(-H1027+I1027)/2</f>
        <v>0</v>
      </c>
      <c r="H1027" s="15">
        <f>+$J$42</f>
        <v>0</v>
      </c>
      <c r="I1027" s="15">
        <f>+$J$41</f>
        <v>0</v>
      </c>
      <c r="J1027" s="15">
        <f>+$D$24</f>
        <v>0</v>
      </c>
      <c r="K1027" s="15">
        <f>+ABS( C1027-D1027)</f>
        <v>156</v>
      </c>
      <c r="L1027" s="15" t="e">
        <f>+F1027*F1027/E1027/( 1- J1027*COS(K1028))</f>
        <v>#DIV/0!</v>
      </c>
      <c r="M1027" s="14" t="e">
        <f t="shared" si="166"/>
        <v>#DIV/0!</v>
      </c>
      <c r="N1027" s="49"/>
      <c r="O1027" s="238">
        <f t="shared" si="167"/>
        <v>0</v>
      </c>
      <c r="P1027" s="5" t="e">
        <f t="shared" si="165"/>
        <v>#DIV/0!</v>
      </c>
      <c r="Q1027" s="5" t="e">
        <f t="shared" si="165"/>
        <v>#DIV/0!</v>
      </c>
      <c r="R1027" s="5" t="e">
        <f t="shared" si="165"/>
        <v>#DIV/0!</v>
      </c>
      <c r="S1027" s="5" t="e">
        <f t="shared" si="164"/>
        <v>#DIV/0!</v>
      </c>
      <c r="T1027" s="5" t="e">
        <f t="shared" si="164"/>
        <v>#DIV/0!</v>
      </c>
      <c r="U1027" s="5" t="e">
        <f t="shared" si="164"/>
        <v>#DIV/0!</v>
      </c>
      <c r="V1027" s="5" t="e">
        <f t="shared" si="160"/>
        <v>#DIV/0!</v>
      </c>
      <c r="W1027" s="5" t="e">
        <f t="shared" si="160"/>
        <v>#DIV/0!</v>
      </c>
      <c r="X1027" s="5" t="e">
        <f t="shared" si="160"/>
        <v>#DIV/0!</v>
      </c>
      <c r="Y1027" s="5" t="e">
        <f t="shared" si="162"/>
        <v>#DIV/0!</v>
      </c>
      <c r="Z1027" s="5" t="e">
        <f t="shared" si="163"/>
        <v>#DIV/0!</v>
      </c>
      <c r="AA1027" s="5" t="e">
        <f t="shared" si="163"/>
        <v>#DIV/0!</v>
      </c>
      <c r="AM1027" s="6"/>
      <c r="AN1027" s="6"/>
    </row>
    <row r="1028" spans="2:40" s="5" customFormat="1" ht="20.100000000000001" hidden="1" customHeight="1">
      <c r="B1028" s="26"/>
      <c r="C1028" s="27">
        <f>3.14/180*C1027</f>
        <v>0</v>
      </c>
      <c r="D1028" s="27">
        <f>3.14/180*D1027</f>
        <v>2.7213333333333338</v>
      </c>
      <c r="E1028" s="28"/>
      <c r="F1028" s="28"/>
      <c r="G1028" s="28"/>
      <c r="H1028" s="28"/>
      <c r="I1028" s="28"/>
      <c r="J1028" s="28"/>
      <c r="K1028" s="28">
        <f>(3.14/180)*K1027</f>
        <v>2.7213333333333338</v>
      </c>
      <c r="L1028" s="14"/>
      <c r="M1028" s="14" t="e">
        <f t="shared" si="166"/>
        <v>#DIV/0!</v>
      </c>
      <c r="N1028" s="49"/>
      <c r="O1028" s="238"/>
      <c r="P1028" s="5" t="e">
        <f t="shared" si="165"/>
        <v>#DIV/0!</v>
      </c>
      <c r="Q1028" s="5" t="e">
        <f t="shared" si="165"/>
        <v>#DIV/0!</v>
      </c>
      <c r="R1028" s="5" t="e">
        <f t="shared" si="165"/>
        <v>#DIV/0!</v>
      </c>
      <c r="S1028" s="5" t="e">
        <f t="shared" si="164"/>
        <v>#DIV/0!</v>
      </c>
      <c r="T1028" s="5" t="e">
        <f t="shared" si="164"/>
        <v>#DIV/0!</v>
      </c>
      <c r="U1028" s="5" t="e">
        <f t="shared" si="164"/>
        <v>#DIV/0!</v>
      </c>
      <c r="V1028" s="5" t="e">
        <f t="shared" si="160"/>
        <v>#DIV/0!</v>
      </c>
      <c r="W1028" s="5" t="e">
        <f t="shared" si="160"/>
        <v>#DIV/0!</v>
      </c>
      <c r="X1028" s="5" t="e">
        <f t="shared" si="160"/>
        <v>#DIV/0!</v>
      </c>
      <c r="Y1028" s="5" t="e">
        <f t="shared" si="162"/>
        <v>#DIV/0!</v>
      </c>
      <c r="Z1028" s="5" t="e">
        <f t="shared" si="163"/>
        <v>#DIV/0!</v>
      </c>
      <c r="AA1028" s="5" t="e">
        <f t="shared" si="163"/>
        <v>#DIV/0!</v>
      </c>
      <c r="AM1028" s="6"/>
      <c r="AN1028" s="6"/>
    </row>
    <row r="1029" spans="2:40" s="5" customFormat="1" ht="20.100000000000001" hidden="1" customHeight="1">
      <c r="B1029" s="15"/>
      <c r="C1029" s="13"/>
      <c r="D1029" s="13"/>
      <c r="E1029" s="13"/>
      <c r="F1029" s="13"/>
      <c r="G1029" s="13"/>
      <c r="H1029" s="13"/>
      <c r="I1029" s="13"/>
      <c r="J1029" s="13"/>
      <c r="K1029" s="15"/>
      <c r="L1029" s="14"/>
      <c r="M1029" s="14" t="e">
        <f t="shared" si="166"/>
        <v>#DIV/0!</v>
      </c>
      <c r="N1029" s="49"/>
      <c r="O1029" s="238"/>
      <c r="P1029" s="5" t="e">
        <f t="shared" si="165"/>
        <v>#DIV/0!</v>
      </c>
      <c r="Q1029" s="5" t="e">
        <f t="shared" si="165"/>
        <v>#DIV/0!</v>
      </c>
      <c r="R1029" s="5" t="e">
        <f t="shared" si="165"/>
        <v>#DIV/0!</v>
      </c>
      <c r="S1029" s="5" t="e">
        <f t="shared" si="164"/>
        <v>#DIV/0!</v>
      </c>
      <c r="T1029" s="5" t="e">
        <f t="shared" si="164"/>
        <v>#DIV/0!</v>
      </c>
      <c r="U1029" s="5" t="e">
        <f t="shared" si="164"/>
        <v>#DIV/0!</v>
      </c>
      <c r="V1029" s="5" t="e">
        <f t="shared" si="160"/>
        <v>#DIV/0!</v>
      </c>
      <c r="W1029" s="5" t="e">
        <f t="shared" si="160"/>
        <v>#DIV/0!</v>
      </c>
      <c r="X1029" s="5" t="e">
        <f t="shared" si="160"/>
        <v>#DIV/0!</v>
      </c>
      <c r="Y1029" s="5" t="e">
        <f t="shared" si="162"/>
        <v>#DIV/0!</v>
      </c>
      <c r="Z1029" s="5" t="e">
        <f t="shared" si="163"/>
        <v>#DIV/0!</v>
      </c>
      <c r="AA1029" s="5" t="e">
        <f t="shared" si="163"/>
        <v>#DIV/0!</v>
      </c>
      <c r="AM1029" s="6"/>
      <c r="AN1029" s="6"/>
    </row>
    <row r="1030" spans="2:40" s="5" customFormat="1" ht="20.100000000000001" hidden="1" customHeight="1">
      <c r="B1030" s="22" t="str">
        <f>+$B$11</f>
        <v xml:space="preserve"> Α' ΠΛΑΝΗΤΗΣ</v>
      </c>
      <c r="C1030" s="15">
        <f>+$C$11</f>
        <v>0</v>
      </c>
      <c r="D1030" s="13">
        <f>+D1025+1</f>
        <v>157</v>
      </c>
      <c r="E1030" s="15">
        <f>+(H1030+I1030)/2</f>
        <v>0</v>
      </c>
      <c r="F1030" s="15">
        <f>+SQRT(E1030*E1030-G1030*G1030)</f>
        <v>0</v>
      </c>
      <c r="G1030" s="15">
        <f>+(-H1030+I1030)/2</f>
        <v>0</v>
      </c>
      <c r="H1030" s="15">
        <f>+$J$40</f>
        <v>0</v>
      </c>
      <c r="I1030" s="15">
        <f>+$J$39</f>
        <v>0</v>
      </c>
      <c r="J1030" s="15">
        <f>+$D$22</f>
        <v>0</v>
      </c>
      <c r="K1030" s="15">
        <f>+ABS( C1030-D1030)</f>
        <v>157</v>
      </c>
      <c r="L1030" s="15" t="e">
        <f>(+F1030*F1030/E1030)/( 1- J1030*COS(K1031))</f>
        <v>#DIV/0!</v>
      </c>
      <c r="M1030" s="14" t="e">
        <f t="shared" si="166"/>
        <v>#DIV/0!</v>
      </c>
      <c r="N1030" s="49"/>
      <c r="O1030" s="238">
        <f t="shared" si="167"/>
        <v>0</v>
      </c>
      <c r="P1030" s="5" t="e">
        <f t="shared" si="165"/>
        <v>#DIV/0!</v>
      </c>
      <c r="Q1030" s="5" t="e">
        <f t="shared" si="165"/>
        <v>#DIV/0!</v>
      </c>
      <c r="R1030" s="5" t="e">
        <f t="shared" si="165"/>
        <v>#DIV/0!</v>
      </c>
      <c r="S1030" s="5" t="e">
        <f t="shared" si="164"/>
        <v>#DIV/0!</v>
      </c>
      <c r="T1030" s="5" t="e">
        <f t="shared" si="164"/>
        <v>#DIV/0!</v>
      </c>
      <c r="U1030" s="5" t="e">
        <f t="shared" si="164"/>
        <v>#DIV/0!</v>
      </c>
      <c r="V1030" s="5" t="e">
        <f t="shared" si="160"/>
        <v>#DIV/0!</v>
      </c>
      <c r="W1030" s="5" t="e">
        <f t="shared" si="160"/>
        <v>#DIV/0!</v>
      </c>
      <c r="X1030" s="5" t="e">
        <f t="shared" si="160"/>
        <v>#DIV/0!</v>
      </c>
      <c r="Y1030" s="5" t="e">
        <f t="shared" si="162"/>
        <v>#DIV/0!</v>
      </c>
      <c r="Z1030" s="5" t="e">
        <f t="shared" si="163"/>
        <v>#DIV/0!</v>
      </c>
      <c r="AA1030" s="5" t="e">
        <f t="shared" si="163"/>
        <v>#DIV/0!</v>
      </c>
      <c r="AM1030" s="6"/>
      <c r="AN1030" s="6"/>
    </row>
    <row r="1031" spans="2:40" s="5" customFormat="1" ht="20.100000000000001" hidden="1" customHeight="1">
      <c r="B1031" s="23" t="s">
        <v>32</v>
      </c>
      <c r="C1031" s="24">
        <f>3.14/180*C1030</f>
        <v>0</v>
      </c>
      <c r="D1031" s="24">
        <v>157</v>
      </c>
      <c r="E1031" s="25"/>
      <c r="F1031" s="25"/>
      <c r="G1031" s="25"/>
      <c r="H1031" s="25"/>
      <c r="I1031" s="25"/>
      <c r="J1031" s="25"/>
      <c r="K1031" s="25">
        <f>(3.14/180)*K1030</f>
        <v>2.738777777777778</v>
      </c>
      <c r="L1031" s="14"/>
      <c r="M1031" s="14" t="e">
        <f t="shared" si="166"/>
        <v>#DIV/0!</v>
      </c>
      <c r="N1031" s="49"/>
      <c r="O1031" s="238" t="e">
        <f t="shared" si="167"/>
        <v>#DIV/0!</v>
      </c>
      <c r="P1031" s="5" t="e">
        <f t="shared" si="165"/>
        <v>#DIV/0!</v>
      </c>
      <c r="Q1031" s="5" t="e">
        <f t="shared" si="165"/>
        <v>#DIV/0!</v>
      </c>
      <c r="R1031" s="5" t="e">
        <f t="shared" si="165"/>
        <v>#DIV/0!</v>
      </c>
      <c r="S1031" s="5" t="e">
        <f t="shared" si="164"/>
        <v>#DIV/0!</v>
      </c>
      <c r="T1031" s="5" t="e">
        <f t="shared" si="164"/>
        <v>#DIV/0!</v>
      </c>
      <c r="U1031" s="5" t="e">
        <f t="shared" si="164"/>
        <v>#DIV/0!</v>
      </c>
      <c r="V1031" s="5" t="e">
        <f t="shared" si="160"/>
        <v>#DIV/0!</v>
      </c>
      <c r="W1031" s="5" t="e">
        <f t="shared" si="160"/>
        <v>#DIV/0!</v>
      </c>
      <c r="X1031" s="5" t="e">
        <f t="shared" si="160"/>
        <v>#DIV/0!</v>
      </c>
      <c r="Y1031" s="5" t="e">
        <f t="shared" si="162"/>
        <v>#DIV/0!</v>
      </c>
      <c r="Z1031" s="5" t="e">
        <f t="shared" si="163"/>
        <v>#DIV/0!</v>
      </c>
      <c r="AA1031" s="5" t="e">
        <f t="shared" si="163"/>
        <v>#DIV/0!</v>
      </c>
      <c r="AM1031" s="6"/>
      <c r="AN1031" s="6"/>
    </row>
    <row r="1032" spans="2:40" s="5" customFormat="1" ht="20.100000000000001" hidden="1" customHeight="1">
      <c r="B1032" s="22" t="str">
        <f>+$B$13</f>
        <v xml:space="preserve"> Β' ΠΛΑΝΗΤΗΣ</v>
      </c>
      <c r="C1032" s="15">
        <f>+$C$13</f>
        <v>0</v>
      </c>
      <c r="D1032" s="13">
        <f>+D1027+1</f>
        <v>157</v>
      </c>
      <c r="E1032" s="15">
        <f>+(H1032+I1032)/2</f>
        <v>0</v>
      </c>
      <c r="F1032" s="15">
        <f>+SQRT(E1032*E1032-G1032*G1032)</f>
        <v>0</v>
      </c>
      <c r="G1032" s="15">
        <f>+(-H1032+I1032)/2</f>
        <v>0</v>
      </c>
      <c r="H1032" s="15">
        <f>+$J$42</f>
        <v>0</v>
      </c>
      <c r="I1032" s="15">
        <f>+$J$41</f>
        <v>0</v>
      </c>
      <c r="J1032" s="15">
        <f>+$D$24</f>
        <v>0</v>
      </c>
      <c r="K1032" s="15">
        <f>+ABS( C1032-D1032)</f>
        <v>157</v>
      </c>
      <c r="L1032" s="15" t="e">
        <f>+F1032*F1032/E1032/( 1- J1032*COS(K1033))</f>
        <v>#DIV/0!</v>
      </c>
      <c r="M1032" s="14" t="e">
        <f t="shared" si="166"/>
        <v>#DIV/0!</v>
      </c>
      <c r="N1032" s="49"/>
      <c r="O1032" s="238">
        <f t="shared" si="167"/>
        <v>0</v>
      </c>
      <c r="P1032" s="5" t="e">
        <f t="shared" si="165"/>
        <v>#DIV/0!</v>
      </c>
      <c r="Q1032" s="5" t="e">
        <f t="shared" si="165"/>
        <v>#DIV/0!</v>
      </c>
      <c r="R1032" s="5" t="e">
        <f t="shared" si="165"/>
        <v>#DIV/0!</v>
      </c>
      <c r="S1032" s="5" t="e">
        <f t="shared" si="164"/>
        <v>#DIV/0!</v>
      </c>
      <c r="T1032" s="5" t="e">
        <f t="shared" si="164"/>
        <v>#DIV/0!</v>
      </c>
      <c r="U1032" s="5" t="e">
        <f t="shared" si="164"/>
        <v>#DIV/0!</v>
      </c>
      <c r="V1032" s="5" t="e">
        <f t="shared" si="160"/>
        <v>#DIV/0!</v>
      </c>
      <c r="W1032" s="5" t="e">
        <f t="shared" si="160"/>
        <v>#DIV/0!</v>
      </c>
      <c r="X1032" s="5" t="e">
        <f t="shared" si="160"/>
        <v>#DIV/0!</v>
      </c>
      <c r="Y1032" s="5" t="e">
        <f t="shared" si="162"/>
        <v>#DIV/0!</v>
      </c>
      <c r="Z1032" s="5" t="e">
        <f t="shared" si="163"/>
        <v>#DIV/0!</v>
      </c>
      <c r="AA1032" s="5" t="e">
        <f t="shared" si="163"/>
        <v>#DIV/0!</v>
      </c>
      <c r="AM1032" s="6"/>
      <c r="AN1032" s="6"/>
    </row>
    <row r="1033" spans="2:40" s="5" customFormat="1" ht="20.100000000000001" hidden="1" customHeight="1">
      <c r="B1033" s="26"/>
      <c r="C1033" s="27">
        <f>3.14/180*C1032</f>
        <v>0</v>
      </c>
      <c r="D1033" s="27">
        <f>3.14/180*D1032</f>
        <v>2.738777777777778</v>
      </c>
      <c r="E1033" s="28"/>
      <c r="F1033" s="28"/>
      <c r="G1033" s="28"/>
      <c r="H1033" s="28"/>
      <c r="I1033" s="28"/>
      <c r="J1033" s="28"/>
      <c r="K1033" s="28">
        <f>(3.14/180)*K1032</f>
        <v>2.738777777777778</v>
      </c>
      <c r="L1033" s="14"/>
      <c r="M1033" s="14" t="e">
        <f t="shared" si="166"/>
        <v>#DIV/0!</v>
      </c>
      <c r="N1033" s="49"/>
      <c r="O1033" s="238"/>
      <c r="P1033" s="5" t="e">
        <f t="shared" si="165"/>
        <v>#DIV/0!</v>
      </c>
      <c r="Q1033" s="5" t="e">
        <f t="shared" si="165"/>
        <v>#DIV/0!</v>
      </c>
      <c r="R1033" s="5" t="e">
        <f t="shared" si="165"/>
        <v>#DIV/0!</v>
      </c>
      <c r="S1033" s="5" t="e">
        <f t="shared" si="164"/>
        <v>#DIV/0!</v>
      </c>
      <c r="T1033" s="5" t="e">
        <f t="shared" si="164"/>
        <v>#DIV/0!</v>
      </c>
      <c r="U1033" s="5" t="e">
        <f t="shared" si="164"/>
        <v>#DIV/0!</v>
      </c>
      <c r="V1033" s="5" t="e">
        <f t="shared" si="164"/>
        <v>#DIV/0!</v>
      </c>
      <c r="W1033" s="5" t="e">
        <f t="shared" si="164"/>
        <v>#DIV/0!</v>
      </c>
      <c r="X1033" s="5" t="e">
        <f t="shared" si="164"/>
        <v>#DIV/0!</v>
      </c>
      <c r="Y1033" s="5" t="e">
        <f t="shared" si="162"/>
        <v>#DIV/0!</v>
      </c>
      <c r="Z1033" s="5" t="e">
        <f t="shared" si="163"/>
        <v>#DIV/0!</v>
      </c>
      <c r="AA1033" s="5" t="e">
        <f t="shared" si="163"/>
        <v>#DIV/0!</v>
      </c>
      <c r="AM1033" s="6"/>
      <c r="AN1033" s="6"/>
    </row>
    <row r="1034" spans="2:40" s="5" customFormat="1" ht="20.100000000000001" hidden="1" customHeight="1">
      <c r="B1034" s="15"/>
      <c r="C1034" s="13"/>
      <c r="D1034" s="13"/>
      <c r="E1034" s="13"/>
      <c r="F1034" s="13"/>
      <c r="G1034" s="13"/>
      <c r="H1034" s="13"/>
      <c r="I1034" s="13"/>
      <c r="J1034" s="13"/>
      <c r="K1034" s="15"/>
      <c r="L1034" s="14"/>
      <c r="M1034" s="14" t="e">
        <f t="shared" si="166"/>
        <v>#DIV/0!</v>
      </c>
      <c r="N1034" s="49"/>
      <c r="O1034" s="238"/>
      <c r="P1034" s="5" t="e">
        <f t="shared" si="165"/>
        <v>#DIV/0!</v>
      </c>
      <c r="Q1034" s="5" t="e">
        <f t="shared" si="165"/>
        <v>#DIV/0!</v>
      </c>
      <c r="R1034" s="5" t="e">
        <f t="shared" si="165"/>
        <v>#DIV/0!</v>
      </c>
      <c r="S1034" s="5" t="e">
        <f t="shared" si="164"/>
        <v>#DIV/0!</v>
      </c>
      <c r="T1034" s="5" t="e">
        <f t="shared" si="164"/>
        <v>#DIV/0!</v>
      </c>
      <c r="U1034" s="5" t="e">
        <f t="shared" si="164"/>
        <v>#DIV/0!</v>
      </c>
      <c r="V1034" s="5" t="e">
        <f t="shared" si="164"/>
        <v>#DIV/0!</v>
      </c>
      <c r="W1034" s="5" t="e">
        <f t="shared" si="164"/>
        <v>#DIV/0!</v>
      </c>
      <c r="X1034" s="5" t="e">
        <f t="shared" si="164"/>
        <v>#DIV/0!</v>
      </c>
      <c r="Y1034" s="5" t="e">
        <f t="shared" si="162"/>
        <v>#DIV/0!</v>
      </c>
      <c r="Z1034" s="5" t="e">
        <f t="shared" si="163"/>
        <v>#DIV/0!</v>
      </c>
      <c r="AA1034" s="5" t="e">
        <f t="shared" si="163"/>
        <v>#DIV/0!</v>
      </c>
      <c r="AM1034" s="6"/>
      <c r="AN1034" s="6"/>
    </row>
    <row r="1035" spans="2:40" s="5" customFormat="1" ht="20.100000000000001" hidden="1" customHeight="1">
      <c r="B1035" s="22" t="str">
        <f>+$B$11</f>
        <v xml:space="preserve"> Α' ΠΛΑΝΗΤΗΣ</v>
      </c>
      <c r="C1035" s="15">
        <f>+$C$11</f>
        <v>0</v>
      </c>
      <c r="D1035" s="13">
        <f>+D1030+1</f>
        <v>158</v>
      </c>
      <c r="E1035" s="15">
        <f>+(H1035+I1035)/2</f>
        <v>0</v>
      </c>
      <c r="F1035" s="15">
        <f>+SQRT(E1035*E1035-G1035*G1035)</f>
        <v>0</v>
      </c>
      <c r="G1035" s="15">
        <f>+(-H1035+I1035)/2</f>
        <v>0</v>
      </c>
      <c r="H1035" s="15">
        <f>+$J$40</f>
        <v>0</v>
      </c>
      <c r="I1035" s="15">
        <f>+$J$39</f>
        <v>0</v>
      </c>
      <c r="J1035" s="15">
        <f>+$D$22</f>
        <v>0</v>
      </c>
      <c r="K1035" s="15">
        <f>+ABS( C1035-D1035)</f>
        <v>158</v>
      </c>
      <c r="L1035" s="15" t="e">
        <f>(+F1035*F1035/E1035)/( 1- J1035*COS(K1036))</f>
        <v>#DIV/0!</v>
      </c>
      <c r="M1035" s="14" t="e">
        <f t="shared" si="166"/>
        <v>#DIV/0!</v>
      </c>
      <c r="N1035" s="49"/>
      <c r="O1035" s="238">
        <f t="shared" si="167"/>
        <v>0</v>
      </c>
      <c r="P1035" s="5" t="e">
        <f t="shared" si="165"/>
        <v>#DIV/0!</v>
      </c>
      <c r="Q1035" s="5" t="e">
        <f t="shared" si="165"/>
        <v>#DIV/0!</v>
      </c>
      <c r="R1035" s="5" t="e">
        <f t="shared" si="165"/>
        <v>#DIV/0!</v>
      </c>
      <c r="S1035" s="5" t="e">
        <f t="shared" si="164"/>
        <v>#DIV/0!</v>
      </c>
      <c r="T1035" s="5" t="e">
        <f t="shared" si="164"/>
        <v>#DIV/0!</v>
      </c>
      <c r="U1035" s="5" t="e">
        <f t="shared" si="164"/>
        <v>#DIV/0!</v>
      </c>
      <c r="V1035" s="5" t="e">
        <f t="shared" si="164"/>
        <v>#DIV/0!</v>
      </c>
      <c r="W1035" s="5" t="e">
        <f t="shared" si="164"/>
        <v>#DIV/0!</v>
      </c>
      <c r="X1035" s="5" t="e">
        <f t="shared" si="164"/>
        <v>#DIV/0!</v>
      </c>
      <c r="Y1035" s="5" t="e">
        <f t="shared" si="162"/>
        <v>#DIV/0!</v>
      </c>
      <c r="Z1035" s="5" t="e">
        <f t="shared" si="163"/>
        <v>#DIV/0!</v>
      </c>
      <c r="AA1035" s="5" t="e">
        <f t="shared" si="163"/>
        <v>#DIV/0!</v>
      </c>
      <c r="AM1035" s="6"/>
      <c r="AN1035" s="6"/>
    </row>
    <row r="1036" spans="2:40" s="5" customFormat="1" ht="20.100000000000001" hidden="1" customHeight="1">
      <c r="B1036" s="23" t="s">
        <v>32</v>
      </c>
      <c r="C1036" s="24">
        <f>3.14/180*C1035</f>
        <v>0</v>
      </c>
      <c r="D1036" s="24">
        <v>158</v>
      </c>
      <c r="E1036" s="25"/>
      <c r="F1036" s="25"/>
      <c r="G1036" s="25"/>
      <c r="H1036" s="25"/>
      <c r="I1036" s="25"/>
      <c r="J1036" s="25"/>
      <c r="K1036" s="25">
        <f>(3.14/180)*K1035</f>
        <v>2.7562222222222226</v>
      </c>
      <c r="L1036" s="14"/>
      <c r="M1036" s="14" t="e">
        <f t="shared" si="166"/>
        <v>#DIV/0!</v>
      </c>
      <c r="N1036" s="49"/>
      <c r="O1036" s="238" t="e">
        <f t="shared" si="167"/>
        <v>#DIV/0!</v>
      </c>
      <c r="P1036" s="5" t="e">
        <f t="shared" si="165"/>
        <v>#DIV/0!</v>
      </c>
      <c r="Q1036" s="5" t="e">
        <f t="shared" si="165"/>
        <v>#DIV/0!</v>
      </c>
      <c r="R1036" s="5" t="e">
        <f t="shared" si="165"/>
        <v>#DIV/0!</v>
      </c>
      <c r="S1036" s="5" t="e">
        <f t="shared" si="164"/>
        <v>#DIV/0!</v>
      </c>
      <c r="T1036" s="5" t="e">
        <f t="shared" si="164"/>
        <v>#DIV/0!</v>
      </c>
      <c r="U1036" s="5" t="e">
        <f t="shared" si="164"/>
        <v>#DIV/0!</v>
      </c>
      <c r="V1036" s="5" t="e">
        <f t="shared" si="164"/>
        <v>#DIV/0!</v>
      </c>
      <c r="W1036" s="5" t="e">
        <f t="shared" si="164"/>
        <v>#DIV/0!</v>
      </c>
      <c r="X1036" s="5" t="e">
        <f t="shared" si="164"/>
        <v>#DIV/0!</v>
      </c>
      <c r="Y1036" s="5" t="e">
        <f t="shared" si="162"/>
        <v>#DIV/0!</v>
      </c>
      <c r="Z1036" s="5" t="e">
        <f t="shared" si="163"/>
        <v>#DIV/0!</v>
      </c>
      <c r="AA1036" s="5" t="e">
        <f t="shared" si="163"/>
        <v>#DIV/0!</v>
      </c>
      <c r="AM1036" s="6"/>
      <c r="AN1036" s="6"/>
    </row>
    <row r="1037" spans="2:40" s="5" customFormat="1" ht="20.100000000000001" hidden="1" customHeight="1">
      <c r="B1037" s="22" t="str">
        <f>+$B$13</f>
        <v xml:space="preserve"> Β' ΠΛΑΝΗΤΗΣ</v>
      </c>
      <c r="C1037" s="15">
        <f>+$C$13</f>
        <v>0</v>
      </c>
      <c r="D1037" s="13">
        <f>+D1032+1</f>
        <v>158</v>
      </c>
      <c r="E1037" s="15">
        <f>+(H1037+I1037)/2</f>
        <v>0</v>
      </c>
      <c r="F1037" s="15">
        <f>+SQRT(E1037*E1037-G1037*G1037)</f>
        <v>0</v>
      </c>
      <c r="G1037" s="15">
        <f>+(-H1037+I1037)/2</f>
        <v>0</v>
      </c>
      <c r="H1037" s="15">
        <f>+$J$42</f>
        <v>0</v>
      </c>
      <c r="I1037" s="15">
        <f>+$J$41</f>
        <v>0</v>
      </c>
      <c r="J1037" s="15">
        <f>+$D$24</f>
        <v>0</v>
      </c>
      <c r="K1037" s="15">
        <f>+ABS( C1037-D1037)</f>
        <v>158</v>
      </c>
      <c r="L1037" s="15" t="e">
        <f>+F1037*F1037/E1037/( 1- J1037*COS(K1038))</f>
        <v>#DIV/0!</v>
      </c>
      <c r="M1037" s="14" t="e">
        <f t="shared" si="166"/>
        <v>#DIV/0!</v>
      </c>
      <c r="N1037" s="49"/>
      <c r="O1037" s="238">
        <f t="shared" si="167"/>
        <v>0</v>
      </c>
      <c r="P1037" s="5" t="e">
        <f t="shared" si="165"/>
        <v>#DIV/0!</v>
      </c>
      <c r="Q1037" s="5" t="e">
        <f t="shared" si="165"/>
        <v>#DIV/0!</v>
      </c>
      <c r="R1037" s="5" t="e">
        <f t="shared" si="165"/>
        <v>#DIV/0!</v>
      </c>
      <c r="S1037" s="5" t="e">
        <f t="shared" si="164"/>
        <v>#DIV/0!</v>
      </c>
      <c r="T1037" s="5" t="e">
        <f t="shared" si="164"/>
        <v>#DIV/0!</v>
      </c>
      <c r="U1037" s="5" t="e">
        <f t="shared" si="164"/>
        <v>#DIV/0!</v>
      </c>
      <c r="V1037" s="5" t="e">
        <f t="shared" si="164"/>
        <v>#DIV/0!</v>
      </c>
      <c r="W1037" s="5" t="e">
        <f t="shared" si="164"/>
        <v>#DIV/0!</v>
      </c>
      <c r="X1037" s="5" t="e">
        <f t="shared" si="164"/>
        <v>#DIV/0!</v>
      </c>
      <c r="Y1037" s="5" t="e">
        <f t="shared" si="162"/>
        <v>#DIV/0!</v>
      </c>
      <c r="Z1037" s="5" t="e">
        <f t="shared" si="163"/>
        <v>#DIV/0!</v>
      </c>
      <c r="AA1037" s="5" t="e">
        <f t="shared" si="163"/>
        <v>#DIV/0!</v>
      </c>
      <c r="AM1037" s="6"/>
      <c r="AN1037" s="6"/>
    </row>
    <row r="1038" spans="2:40" s="5" customFormat="1" ht="20.100000000000001" hidden="1" customHeight="1">
      <c r="B1038" s="26"/>
      <c r="C1038" s="27">
        <f>3.14/180*C1037</f>
        <v>0</v>
      </c>
      <c r="D1038" s="27">
        <f>3.14/180*D1037</f>
        <v>2.7562222222222226</v>
      </c>
      <c r="E1038" s="28"/>
      <c r="F1038" s="28"/>
      <c r="G1038" s="28"/>
      <c r="H1038" s="28"/>
      <c r="I1038" s="28"/>
      <c r="J1038" s="28"/>
      <c r="K1038" s="28">
        <f>(3.14/180)*K1037</f>
        <v>2.7562222222222226</v>
      </c>
      <c r="L1038" s="14"/>
      <c r="M1038" s="14" t="e">
        <f t="shared" si="166"/>
        <v>#DIV/0!</v>
      </c>
      <c r="N1038" s="49"/>
      <c r="O1038" s="238"/>
      <c r="P1038" s="5" t="e">
        <f t="shared" si="165"/>
        <v>#DIV/0!</v>
      </c>
      <c r="Q1038" s="5" t="e">
        <f t="shared" si="165"/>
        <v>#DIV/0!</v>
      </c>
      <c r="R1038" s="5" t="e">
        <f t="shared" si="165"/>
        <v>#DIV/0!</v>
      </c>
      <c r="S1038" s="5" t="e">
        <f t="shared" si="164"/>
        <v>#DIV/0!</v>
      </c>
      <c r="T1038" s="5" t="e">
        <f t="shared" si="164"/>
        <v>#DIV/0!</v>
      </c>
      <c r="U1038" s="5" t="e">
        <f t="shared" si="164"/>
        <v>#DIV/0!</v>
      </c>
      <c r="V1038" s="5" t="e">
        <f t="shared" si="164"/>
        <v>#DIV/0!</v>
      </c>
      <c r="W1038" s="5" t="e">
        <f t="shared" si="164"/>
        <v>#DIV/0!</v>
      </c>
      <c r="X1038" s="5" t="e">
        <f t="shared" si="164"/>
        <v>#DIV/0!</v>
      </c>
      <c r="Y1038" s="5" t="e">
        <f t="shared" si="162"/>
        <v>#DIV/0!</v>
      </c>
      <c r="Z1038" s="5" t="e">
        <f t="shared" si="163"/>
        <v>#DIV/0!</v>
      </c>
      <c r="AA1038" s="5" t="e">
        <f t="shared" si="163"/>
        <v>#DIV/0!</v>
      </c>
      <c r="AM1038" s="6"/>
      <c r="AN1038" s="6"/>
    </row>
    <row r="1039" spans="2:40" s="5" customFormat="1" ht="20.100000000000001" hidden="1" customHeight="1">
      <c r="B1039" s="15"/>
      <c r="C1039" s="13"/>
      <c r="D1039" s="13"/>
      <c r="E1039" s="13"/>
      <c r="F1039" s="13"/>
      <c r="G1039" s="13"/>
      <c r="H1039" s="13"/>
      <c r="I1039" s="13"/>
      <c r="J1039" s="13"/>
      <c r="K1039" s="15"/>
      <c r="L1039" s="14"/>
      <c r="M1039" s="14" t="e">
        <f t="shared" si="166"/>
        <v>#DIV/0!</v>
      </c>
      <c r="N1039" s="49"/>
      <c r="O1039" s="238"/>
      <c r="P1039" s="5" t="e">
        <f t="shared" si="165"/>
        <v>#DIV/0!</v>
      </c>
      <c r="Q1039" s="5" t="e">
        <f t="shared" si="165"/>
        <v>#DIV/0!</v>
      </c>
      <c r="R1039" s="5" t="e">
        <f t="shared" si="165"/>
        <v>#DIV/0!</v>
      </c>
      <c r="S1039" s="5" t="e">
        <f t="shared" si="164"/>
        <v>#DIV/0!</v>
      </c>
      <c r="T1039" s="5" t="e">
        <f t="shared" si="164"/>
        <v>#DIV/0!</v>
      </c>
      <c r="U1039" s="5" t="e">
        <f t="shared" si="164"/>
        <v>#DIV/0!</v>
      </c>
      <c r="V1039" s="5" t="e">
        <f t="shared" si="164"/>
        <v>#DIV/0!</v>
      </c>
      <c r="W1039" s="5" t="e">
        <f t="shared" si="164"/>
        <v>#DIV/0!</v>
      </c>
      <c r="X1039" s="5" t="e">
        <f t="shared" si="164"/>
        <v>#DIV/0!</v>
      </c>
      <c r="Y1039" s="5" t="e">
        <f t="shared" si="162"/>
        <v>#DIV/0!</v>
      </c>
      <c r="Z1039" s="5" t="e">
        <f t="shared" si="163"/>
        <v>#DIV/0!</v>
      </c>
      <c r="AA1039" s="5" t="e">
        <f t="shared" si="163"/>
        <v>#DIV/0!</v>
      </c>
      <c r="AM1039" s="6"/>
      <c r="AN1039" s="6"/>
    </row>
    <row r="1040" spans="2:40" s="5" customFormat="1" ht="20.100000000000001" hidden="1" customHeight="1">
      <c r="B1040" s="22" t="str">
        <f>+$B$11</f>
        <v xml:space="preserve"> Α' ΠΛΑΝΗΤΗΣ</v>
      </c>
      <c r="C1040" s="15">
        <f>+$C$11</f>
        <v>0</v>
      </c>
      <c r="D1040" s="13">
        <f>+D1035+1</f>
        <v>159</v>
      </c>
      <c r="E1040" s="15">
        <f>+(H1040+I1040)/2</f>
        <v>0</v>
      </c>
      <c r="F1040" s="15">
        <f>+SQRT(E1040*E1040-G1040*G1040)</f>
        <v>0</v>
      </c>
      <c r="G1040" s="15">
        <f>+(-H1040+I1040)/2</f>
        <v>0</v>
      </c>
      <c r="H1040" s="15">
        <f>+$J$40</f>
        <v>0</v>
      </c>
      <c r="I1040" s="15">
        <f>+$J$39</f>
        <v>0</v>
      </c>
      <c r="J1040" s="15">
        <f>+$D$22</f>
        <v>0</v>
      </c>
      <c r="K1040" s="15">
        <f>+ABS( C1040-D1040)</f>
        <v>159</v>
      </c>
      <c r="L1040" s="15" t="e">
        <f>(+F1040*F1040/E1040)/( 1- J1040*COS(K1041))</f>
        <v>#DIV/0!</v>
      </c>
      <c r="M1040" s="14" t="e">
        <f t="shared" si="166"/>
        <v>#DIV/0!</v>
      </c>
      <c r="N1040" s="49"/>
      <c r="O1040" s="238">
        <f t="shared" si="167"/>
        <v>0</v>
      </c>
      <c r="P1040" s="5" t="e">
        <f t="shared" si="165"/>
        <v>#DIV/0!</v>
      </c>
      <c r="Q1040" s="5" t="e">
        <f t="shared" si="165"/>
        <v>#DIV/0!</v>
      </c>
      <c r="R1040" s="5" t="e">
        <f t="shared" si="165"/>
        <v>#DIV/0!</v>
      </c>
      <c r="S1040" s="5" t="e">
        <f t="shared" si="164"/>
        <v>#DIV/0!</v>
      </c>
      <c r="T1040" s="5" t="e">
        <f t="shared" si="164"/>
        <v>#DIV/0!</v>
      </c>
      <c r="U1040" s="5" t="e">
        <f t="shared" si="164"/>
        <v>#DIV/0!</v>
      </c>
      <c r="V1040" s="5" t="e">
        <f t="shared" si="164"/>
        <v>#DIV/0!</v>
      </c>
      <c r="W1040" s="5" t="e">
        <f t="shared" si="164"/>
        <v>#DIV/0!</v>
      </c>
      <c r="X1040" s="5" t="e">
        <f t="shared" si="164"/>
        <v>#DIV/0!</v>
      </c>
      <c r="Y1040" s="5" t="e">
        <f t="shared" si="162"/>
        <v>#DIV/0!</v>
      </c>
      <c r="Z1040" s="5" t="e">
        <f t="shared" si="163"/>
        <v>#DIV/0!</v>
      </c>
      <c r="AA1040" s="5" t="e">
        <f t="shared" si="163"/>
        <v>#DIV/0!</v>
      </c>
      <c r="AM1040" s="6"/>
      <c r="AN1040" s="6"/>
    </row>
    <row r="1041" spans="2:40" s="5" customFormat="1" ht="20.100000000000001" hidden="1" customHeight="1">
      <c r="B1041" s="23" t="s">
        <v>32</v>
      </c>
      <c r="C1041" s="24">
        <f>3.14/180*C1040</f>
        <v>0</v>
      </c>
      <c r="D1041" s="24">
        <v>159</v>
      </c>
      <c r="E1041" s="25"/>
      <c r="F1041" s="25"/>
      <c r="G1041" s="25"/>
      <c r="H1041" s="25"/>
      <c r="I1041" s="25"/>
      <c r="J1041" s="25"/>
      <c r="K1041" s="25">
        <f>(3.14/180)*K1040</f>
        <v>2.7736666666666672</v>
      </c>
      <c r="L1041" s="14"/>
      <c r="M1041" s="14" t="e">
        <f t="shared" si="166"/>
        <v>#DIV/0!</v>
      </c>
      <c r="N1041" s="49"/>
      <c r="O1041" s="238" t="e">
        <f t="shared" si="167"/>
        <v>#DIV/0!</v>
      </c>
      <c r="P1041" s="5" t="e">
        <f t="shared" si="165"/>
        <v>#DIV/0!</v>
      </c>
      <c r="Q1041" s="5" t="e">
        <f t="shared" si="165"/>
        <v>#DIV/0!</v>
      </c>
      <c r="R1041" s="5" t="e">
        <f t="shared" si="165"/>
        <v>#DIV/0!</v>
      </c>
      <c r="S1041" s="5" t="e">
        <f t="shared" si="164"/>
        <v>#DIV/0!</v>
      </c>
      <c r="T1041" s="5" t="e">
        <f t="shared" si="164"/>
        <v>#DIV/0!</v>
      </c>
      <c r="U1041" s="5" t="e">
        <f t="shared" si="164"/>
        <v>#DIV/0!</v>
      </c>
      <c r="V1041" s="5" t="e">
        <f t="shared" si="164"/>
        <v>#DIV/0!</v>
      </c>
      <c r="W1041" s="5" t="e">
        <f t="shared" si="164"/>
        <v>#DIV/0!</v>
      </c>
      <c r="X1041" s="5" t="e">
        <f t="shared" si="164"/>
        <v>#DIV/0!</v>
      </c>
      <c r="Y1041" s="5" t="e">
        <f t="shared" si="162"/>
        <v>#DIV/0!</v>
      </c>
      <c r="Z1041" s="5" t="e">
        <f t="shared" si="163"/>
        <v>#DIV/0!</v>
      </c>
      <c r="AA1041" s="5" t="e">
        <f t="shared" si="163"/>
        <v>#DIV/0!</v>
      </c>
      <c r="AM1041" s="6"/>
      <c r="AN1041" s="6"/>
    </row>
    <row r="1042" spans="2:40" s="5" customFormat="1" ht="20.100000000000001" hidden="1" customHeight="1">
      <c r="B1042" s="22" t="str">
        <f>+$B$13</f>
        <v xml:space="preserve"> Β' ΠΛΑΝΗΤΗΣ</v>
      </c>
      <c r="C1042" s="15">
        <f>+$C$13</f>
        <v>0</v>
      </c>
      <c r="D1042" s="13">
        <f>+D1037+1</f>
        <v>159</v>
      </c>
      <c r="E1042" s="15">
        <f>+(H1042+I1042)/2</f>
        <v>0</v>
      </c>
      <c r="F1042" s="15">
        <f>+SQRT(E1042*E1042-G1042*G1042)</f>
        <v>0</v>
      </c>
      <c r="G1042" s="15">
        <f>+(-H1042+I1042)/2</f>
        <v>0</v>
      </c>
      <c r="H1042" s="15">
        <f>+$J$42</f>
        <v>0</v>
      </c>
      <c r="I1042" s="15">
        <f>+$J$41</f>
        <v>0</v>
      </c>
      <c r="J1042" s="15">
        <f>+$D$24</f>
        <v>0</v>
      </c>
      <c r="K1042" s="15">
        <f>+ABS( C1042-D1042)</f>
        <v>159</v>
      </c>
      <c r="L1042" s="15" t="e">
        <f>+F1042*F1042/E1042/( 1- J1042*COS(K1043))</f>
        <v>#DIV/0!</v>
      </c>
      <c r="M1042" s="14" t="e">
        <f t="shared" si="166"/>
        <v>#DIV/0!</v>
      </c>
      <c r="N1042" s="49"/>
      <c r="O1042" s="238">
        <f t="shared" si="167"/>
        <v>0</v>
      </c>
      <c r="P1042" s="5" t="e">
        <f t="shared" si="165"/>
        <v>#DIV/0!</v>
      </c>
      <c r="Q1042" s="5" t="e">
        <f t="shared" si="165"/>
        <v>#DIV/0!</v>
      </c>
      <c r="R1042" s="5" t="e">
        <f t="shared" si="165"/>
        <v>#DIV/0!</v>
      </c>
      <c r="S1042" s="5" t="e">
        <f t="shared" si="164"/>
        <v>#DIV/0!</v>
      </c>
      <c r="T1042" s="5" t="e">
        <f t="shared" si="164"/>
        <v>#DIV/0!</v>
      </c>
      <c r="U1042" s="5" t="e">
        <f t="shared" si="164"/>
        <v>#DIV/0!</v>
      </c>
      <c r="V1042" s="5" t="e">
        <f t="shared" si="164"/>
        <v>#DIV/0!</v>
      </c>
      <c r="W1042" s="5" t="e">
        <f t="shared" si="164"/>
        <v>#DIV/0!</v>
      </c>
      <c r="X1042" s="5" t="e">
        <f t="shared" si="164"/>
        <v>#DIV/0!</v>
      </c>
      <c r="Y1042" s="5" t="e">
        <f t="shared" si="162"/>
        <v>#DIV/0!</v>
      </c>
      <c r="Z1042" s="5" t="e">
        <f t="shared" si="163"/>
        <v>#DIV/0!</v>
      </c>
      <c r="AA1042" s="5" t="e">
        <f t="shared" si="163"/>
        <v>#DIV/0!</v>
      </c>
      <c r="AM1042" s="6"/>
      <c r="AN1042" s="6"/>
    </row>
    <row r="1043" spans="2:40" s="5" customFormat="1" ht="20.100000000000001" hidden="1" customHeight="1">
      <c r="B1043" s="26"/>
      <c r="C1043" s="27">
        <f>3.14/180*C1042</f>
        <v>0</v>
      </c>
      <c r="D1043" s="27">
        <f>3.14/180*D1042</f>
        <v>2.7736666666666672</v>
      </c>
      <c r="E1043" s="28"/>
      <c r="F1043" s="28"/>
      <c r="G1043" s="28"/>
      <c r="H1043" s="28"/>
      <c r="I1043" s="28"/>
      <c r="J1043" s="28"/>
      <c r="K1043" s="28">
        <f>(3.14/180)*K1042</f>
        <v>2.7736666666666672</v>
      </c>
      <c r="L1043" s="14"/>
      <c r="M1043" s="14" t="e">
        <f t="shared" si="166"/>
        <v>#DIV/0!</v>
      </c>
      <c r="N1043" s="49"/>
      <c r="O1043" s="238"/>
      <c r="P1043" s="5" t="e">
        <f t="shared" si="165"/>
        <v>#DIV/0!</v>
      </c>
      <c r="Q1043" s="5" t="e">
        <f t="shared" si="165"/>
        <v>#DIV/0!</v>
      </c>
      <c r="R1043" s="5" t="e">
        <f t="shared" si="165"/>
        <v>#DIV/0!</v>
      </c>
      <c r="S1043" s="5" t="e">
        <f t="shared" si="164"/>
        <v>#DIV/0!</v>
      </c>
      <c r="T1043" s="5" t="e">
        <f t="shared" si="164"/>
        <v>#DIV/0!</v>
      </c>
      <c r="U1043" s="5" t="e">
        <f t="shared" si="164"/>
        <v>#DIV/0!</v>
      </c>
      <c r="V1043" s="5" t="e">
        <f t="shared" si="164"/>
        <v>#DIV/0!</v>
      </c>
      <c r="W1043" s="5" t="e">
        <f t="shared" si="164"/>
        <v>#DIV/0!</v>
      </c>
      <c r="X1043" s="5" t="e">
        <f t="shared" si="164"/>
        <v>#DIV/0!</v>
      </c>
      <c r="Y1043" s="5" t="e">
        <f t="shared" si="162"/>
        <v>#DIV/0!</v>
      </c>
      <c r="Z1043" s="5" t="e">
        <f t="shared" si="163"/>
        <v>#DIV/0!</v>
      </c>
      <c r="AA1043" s="5" t="e">
        <f t="shared" si="163"/>
        <v>#DIV/0!</v>
      </c>
      <c r="AM1043" s="6"/>
      <c r="AN1043" s="6"/>
    </row>
    <row r="1044" spans="2:40" s="5" customFormat="1" ht="20.100000000000001" hidden="1" customHeight="1">
      <c r="B1044" s="15"/>
      <c r="C1044" s="13"/>
      <c r="D1044" s="13"/>
      <c r="E1044" s="13"/>
      <c r="F1044" s="13"/>
      <c r="G1044" s="13"/>
      <c r="H1044" s="13"/>
      <c r="I1044" s="13"/>
      <c r="J1044" s="13"/>
      <c r="K1044" s="15"/>
      <c r="L1044" s="14"/>
      <c r="M1044" s="14" t="e">
        <f t="shared" si="166"/>
        <v>#DIV/0!</v>
      </c>
      <c r="N1044" s="49"/>
      <c r="O1044" s="238"/>
      <c r="P1044" s="5" t="e">
        <f t="shared" si="165"/>
        <v>#DIV/0!</v>
      </c>
      <c r="Q1044" s="5" t="e">
        <f t="shared" si="165"/>
        <v>#DIV/0!</v>
      </c>
      <c r="R1044" s="5" t="e">
        <f t="shared" si="165"/>
        <v>#DIV/0!</v>
      </c>
      <c r="S1044" s="5" t="e">
        <f t="shared" si="164"/>
        <v>#DIV/0!</v>
      </c>
      <c r="T1044" s="5" t="e">
        <f t="shared" si="164"/>
        <v>#DIV/0!</v>
      </c>
      <c r="U1044" s="5" t="e">
        <f t="shared" si="164"/>
        <v>#DIV/0!</v>
      </c>
      <c r="V1044" s="5" t="e">
        <f t="shared" si="164"/>
        <v>#DIV/0!</v>
      </c>
      <c r="W1044" s="5" t="e">
        <f t="shared" si="164"/>
        <v>#DIV/0!</v>
      </c>
      <c r="X1044" s="5" t="e">
        <f t="shared" si="164"/>
        <v>#DIV/0!</v>
      </c>
      <c r="Y1044" s="5" t="e">
        <f t="shared" si="162"/>
        <v>#DIV/0!</v>
      </c>
      <c r="Z1044" s="5" t="e">
        <f t="shared" si="163"/>
        <v>#DIV/0!</v>
      </c>
      <c r="AA1044" s="5" t="e">
        <f t="shared" si="163"/>
        <v>#DIV/0!</v>
      </c>
      <c r="AM1044" s="6"/>
      <c r="AN1044" s="6"/>
    </row>
    <row r="1045" spans="2:40" s="5" customFormat="1" ht="20.100000000000001" hidden="1" customHeight="1">
      <c r="B1045" s="22" t="str">
        <f>+$B$11</f>
        <v xml:space="preserve"> Α' ΠΛΑΝΗΤΗΣ</v>
      </c>
      <c r="C1045" s="15">
        <f>+$C$11</f>
        <v>0</v>
      </c>
      <c r="D1045" s="13">
        <f>+D1040+1</f>
        <v>160</v>
      </c>
      <c r="E1045" s="15">
        <f>+(H1045+I1045)/2</f>
        <v>0</v>
      </c>
      <c r="F1045" s="15">
        <f>+SQRT(E1045*E1045-G1045*G1045)</f>
        <v>0</v>
      </c>
      <c r="G1045" s="15">
        <f>+(-H1045+I1045)/2</f>
        <v>0</v>
      </c>
      <c r="H1045" s="15">
        <f>+$J$40</f>
        <v>0</v>
      </c>
      <c r="I1045" s="15">
        <f>+$J$39</f>
        <v>0</v>
      </c>
      <c r="J1045" s="15">
        <f>+$D$22</f>
        <v>0</v>
      </c>
      <c r="K1045" s="15">
        <f>+ABS( C1045-D1045)</f>
        <v>160</v>
      </c>
      <c r="L1045" s="15" t="e">
        <f>(+F1045*F1045/E1045)/( 1- J1045*COS(K1046))</f>
        <v>#DIV/0!</v>
      </c>
      <c r="M1045" s="14" t="e">
        <f t="shared" si="166"/>
        <v>#DIV/0!</v>
      </c>
      <c r="N1045" s="49"/>
      <c r="O1045" s="238">
        <f t="shared" si="167"/>
        <v>0</v>
      </c>
      <c r="P1045" s="5" t="e">
        <f t="shared" si="165"/>
        <v>#DIV/0!</v>
      </c>
      <c r="Q1045" s="5" t="e">
        <f t="shared" si="165"/>
        <v>#DIV/0!</v>
      </c>
      <c r="R1045" s="5" t="e">
        <f t="shared" si="165"/>
        <v>#DIV/0!</v>
      </c>
      <c r="S1045" s="5" t="e">
        <f t="shared" si="164"/>
        <v>#DIV/0!</v>
      </c>
      <c r="T1045" s="5" t="e">
        <f t="shared" si="164"/>
        <v>#DIV/0!</v>
      </c>
      <c r="U1045" s="5" t="e">
        <f t="shared" si="164"/>
        <v>#DIV/0!</v>
      </c>
      <c r="V1045" s="5" t="e">
        <f t="shared" si="164"/>
        <v>#DIV/0!</v>
      </c>
      <c r="W1045" s="5" t="e">
        <f t="shared" si="164"/>
        <v>#DIV/0!</v>
      </c>
      <c r="X1045" s="5" t="e">
        <f t="shared" si="164"/>
        <v>#DIV/0!</v>
      </c>
      <c r="Y1045" s="5" t="e">
        <f t="shared" si="162"/>
        <v>#DIV/0!</v>
      </c>
      <c r="Z1045" s="5" t="e">
        <f t="shared" si="163"/>
        <v>#DIV/0!</v>
      </c>
      <c r="AA1045" s="5" t="e">
        <f t="shared" si="163"/>
        <v>#DIV/0!</v>
      </c>
      <c r="AM1045" s="6"/>
      <c r="AN1045" s="6"/>
    </row>
    <row r="1046" spans="2:40" s="5" customFormat="1" ht="20.100000000000001" hidden="1" customHeight="1">
      <c r="B1046" s="23" t="s">
        <v>32</v>
      </c>
      <c r="C1046" s="24">
        <f>3.14/180*C1045</f>
        <v>0</v>
      </c>
      <c r="D1046" s="24">
        <v>160</v>
      </c>
      <c r="E1046" s="25"/>
      <c r="F1046" s="25"/>
      <c r="G1046" s="25"/>
      <c r="H1046" s="25"/>
      <c r="I1046" s="25"/>
      <c r="J1046" s="25"/>
      <c r="K1046" s="25">
        <f>(3.14/180)*K1045</f>
        <v>2.7911111111111113</v>
      </c>
      <c r="L1046" s="14"/>
      <c r="M1046" s="14" t="e">
        <f t="shared" si="166"/>
        <v>#DIV/0!</v>
      </c>
      <c r="N1046" s="49"/>
      <c r="O1046" s="238" t="e">
        <f t="shared" si="167"/>
        <v>#DIV/0!</v>
      </c>
      <c r="P1046" s="5" t="e">
        <f t="shared" si="165"/>
        <v>#DIV/0!</v>
      </c>
      <c r="Q1046" s="5" t="e">
        <f t="shared" si="165"/>
        <v>#DIV/0!</v>
      </c>
      <c r="R1046" s="5" t="e">
        <f t="shared" si="165"/>
        <v>#DIV/0!</v>
      </c>
      <c r="S1046" s="5" t="e">
        <f t="shared" si="164"/>
        <v>#DIV/0!</v>
      </c>
      <c r="T1046" s="5" t="e">
        <f t="shared" si="164"/>
        <v>#DIV/0!</v>
      </c>
      <c r="U1046" s="5" t="e">
        <f t="shared" si="164"/>
        <v>#DIV/0!</v>
      </c>
      <c r="V1046" s="5" t="e">
        <f t="shared" si="164"/>
        <v>#DIV/0!</v>
      </c>
      <c r="W1046" s="5" t="e">
        <f t="shared" si="164"/>
        <v>#DIV/0!</v>
      </c>
      <c r="X1046" s="5" t="e">
        <f t="shared" si="164"/>
        <v>#DIV/0!</v>
      </c>
      <c r="Y1046" s="5" t="e">
        <f t="shared" si="162"/>
        <v>#DIV/0!</v>
      </c>
      <c r="Z1046" s="5" t="e">
        <f t="shared" si="163"/>
        <v>#DIV/0!</v>
      </c>
      <c r="AA1046" s="5" t="e">
        <f t="shared" si="163"/>
        <v>#DIV/0!</v>
      </c>
      <c r="AM1046" s="6"/>
      <c r="AN1046" s="6"/>
    </row>
    <row r="1047" spans="2:40" s="5" customFormat="1" ht="20.100000000000001" hidden="1" customHeight="1">
      <c r="B1047" s="22" t="str">
        <f>+$B$13</f>
        <v xml:space="preserve"> Β' ΠΛΑΝΗΤΗΣ</v>
      </c>
      <c r="C1047" s="15">
        <f>+$C$13</f>
        <v>0</v>
      </c>
      <c r="D1047" s="13">
        <f>+D1042+1</f>
        <v>160</v>
      </c>
      <c r="E1047" s="15">
        <f>+(H1047+I1047)/2</f>
        <v>0</v>
      </c>
      <c r="F1047" s="15">
        <f>+SQRT(E1047*E1047-G1047*G1047)</f>
        <v>0</v>
      </c>
      <c r="G1047" s="15">
        <f>+(-H1047+I1047)/2</f>
        <v>0</v>
      </c>
      <c r="H1047" s="15">
        <f>+$J$42</f>
        <v>0</v>
      </c>
      <c r="I1047" s="15">
        <f>+$J$41</f>
        <v>0</v>
      </c>
      <c r="J1047" s="15">
        <f>+$D$24</f>
        <v>0</v>
      </c>
      <c r="K1047" s="15">
        <f>+ABS( C1047-D1047)</f>
        <v>160</v>
      </c>
      <c r="L1047" s="15" t="e">
        <f>+F1047*F1047/E1047/( 1- J1047*COS(K1048))</f>
        <v>#DIV/0!</v>
      </c>
      <c r="M1047" s="14" t="e">
        <f t="shared" si="166"/>
        <v>#DIV/0!</v>
      </c>
      <c r="N1047" s="49"/>
      <c r="O1047" s="238">
        <f t="shared" si="167"/>
        <v>0</v>
      </c>
      <c r="P1047" s="5" t="e">
        <f t="shared" si="165"/>
        <v>#DIV/0!</v>
      </c>
      <c r="Q1047" s="5" t="e">
        <f t="shared" si="165"/>
        <v>#DIV/0!</v>
      </c>
      <c r="R1047" s="5" t="e">
        <f t="shared" si="165"/>
        <v>#DIV/0!</v>
      </c>
      <c r="S1047" s="5" t="e">
        <f t="shared" si="164"/>
        <v>#DIV/0!</v>
      </c>
      <c r="T1047" s="5" t="e">
        <f t="shared" si="164"/>
        <v>#DIV/0!</v>
      </c>
      <c r="U1047" s="5" t="e">
        <f t="shared" si="164"/>
        <v>#DIV/0!</v>
      </c>
      <c r="V1047" s="5" t="e">
        <f t="shared" si="164"/>
        <v>#DIV/0!</v>
      </c>
      <c r="W1047" s="5" t="e">
        <f t="shared" si="164"/>
        <v>#DIV/0!</v>
      </c>
      <c r="X1047" s="5" t="e">
        <f t="shared" si="164"/>
        <v>#DIV/0!</v>
      </c>
      <c r="Y1047" s="5" t="e">
        <f t="shared" si="162"/>
        <v>#DIV/0!</v>
      </c>
      <c r="Z1047" s="5" t="e">
        <f t="shared" si="163"/>
        <v>#DIV/0!</v>
      </c>
      <c r="AA1047" s="5" t="e">
        <f t="shared" si="163"/>
        <v>#DIV/0!</v>
      </c>
      <c r="AM1047" s="6"/>
      <c r="AN1047" s="6"/>
    </row>
    <row r="1048" spans="2:40" s="5" customFormat="1" ht="20.100000000000001" hidden="1" customHeight="1">
      <c r="B1048" s="26"/>
      <c r="C1048" s="27">
        <f>3.14/180*C1047</f>
        <v>0</v>
      </c>
      <c r="D1048" s="27">
        <f>3.14/180*D1047</f>
        <v>2.7911111111111113</v>
      </c>
      <c r="E1048" s="28"/>
      <c r="F1048" s="28"/>
      <c r="G1048" s="28"/>
      <c r="H1048" s="28"/>
      <c r="I1048" s="28"/>
      <c r="J1048" s="28"/>
      <c r="K1048" s="28">
        <f>(3.14/180)*K1047</f>
        <v>2.7911111111111113</v>
      </c>
      <c r="L1048" s="14"/>
      <c r="M1048" s="14" t="e">
        <f t="shared" si="166"/>
        <v>#DIV/0!</v>
      </c>
      <c r="N1048" s="49"/>
      <c r="O1048" s="238"/>
      <c r="P1048" s="5" t="e">
        <f t="shared" si="165"/>
        <v>#DIV/0!</v>
      </c>
      <c r="Q1048" s="5" t="e">
        <f t="shared" si="165"/>
        <v>#DIV/0!</v>
      </c>
      <c r="R1048" s="5" t="e">
        <f t="shared" si="165"/>
        <v>#DIV/0!</v>
      </c>
      <c r="S1048" s="5" t="e">
        <f t="shared" si="164"/>
        <v>#DIV/0!</v>
      </c>
      <c r="T1048" s="5" t="e">
        <f t="shared" si="164"/>
        <v>#DIV/0!</v>
      </c>
      <c r="U1048" s="5" t="e">
        <f t="shared" si="164"/>
        <v>#DIV/0!</v>
      </c>
      <c r="V1048" s="5" t="e">
        <f t="shared" si="164"/>
        <v>#DIV/0!</v>
      </c>
      <c r="W1048" s="5" t="e">
        <f t="shared" si="164"/>
        <v>#DIV/0!</v>
      </c>
      <c r="X1048" s="5" t="e">
        <f t="shared" si="164"/>
        <v>#DIV/0!</v>
      </c>
      <c r="Y1048" s="5" t="e">
        <f t="shared" si="162"/>
        <v>#DIV/0!</v>
      </c>
      <c r="Z1048" s="5" t="e">
        <f t="shared" si="163"/>
        <v>#DIV/0!</v>
      </c>
      <c r="AA1048" s="5" t="e">
        <f t="shared" si="163"/>
        <v>#DIV/0!</v>
      </c>
      <c r="AM1048" s="6"/>
      <c r="AN1048" s="6"/>
    </row>
    <row r="1049" spans="2:40" s="5" customFormat="1" ht="20.100000000000001" hidden="1" customHeight="1">
      <c r="B1049" s="15"/>
      <c r="C1049" s="13"/>
      <c r="D1049" s="13"/>
      <c r="E1049" s="13"/>
      <c r="F1049" s="13"/>
      <c r="G1049" s="13"/>
      <c r="H1049" s="13"/>
      <c r="I1049" s="13"/>
      <c r="J1049" s="13"/>
      <c r="K1049" s="15"/>
      <c r="L1049" s="14"/>
      <c r="M1049" s="14" t="e">
        <f t="shared" si="166"/>
        <v>#DIV/0!</v>
      </c>
      <c r="N1049" s="49"/>
      <c r="O1049" s="238"/>
      <c r="P1049" s="5" t="e">
        <f t="shared" si="165"/>
        <v>#DIV/0!</v>
      </c>
      <c r="Q1049" s="5" t="e">
        <f t="shared" si="165"/>
        <v>#DIV/0!</v>
      </c>
      <c r="R1049" s="5" t="e">
        <f t="shared" si="165"/>
        <v>#DIV/0!</v>
      </c>
      <c r="S1049" s="5" t="e">
        <f t="shared" si="164"/>
        <v>#DIV/0!</v>
      </c>
      <c r="T1049" s="5" t="e">
        <f t="shared" si="164"/>
        <v>#DIV/0!</v>
      </c>
      <c r="U1049" s="5" t="e">
        <f t="shared" si="164"/>
        <v>#DIV/0!</v>
      </c>
      <c r="V1049" s="5" t="e">
        <f t="shared" si="164"/>
        <v>#DIV/0!</v>
      </c>
      <c r="W1049" s="5" t="e">
        <f t="shared" si="164"/>
        <v>#DIV/0!</v>
      </c>
      <c r="X1049" s="5" t="e">
        <f t="shared" si="164"/>
        <v>#DIV/0!</v>
      </c>
      <c r="Y1049" s="5" t="e">
        <f t="shared" si="162"/>
        <v>#DIV/0!</v>
      </c>
      <c r="Z1049" s="5" t="e">
        <f t="shared" si="163"/>
        <v>#DIV/0!</v>
      </c>
      <c r="AA1049" s="5" t="e">
        <f t="shared" si="163"/>
        <v>#DIV/0!</v>
      </c>
      <c r="AM1049" s="6"/>
      <c r="AN1049" s="6"/>
    </row>
    <row r="1050" spans="2:40" s="5" customFormat="1" ht="20.100000000000001" hidden="1" customHeight="1">
      <c r="B1050" s="22" t="str">
        <f>+$B$11</f>
        <v xml:space="preserve"> Α' ΠΛΑΝΗΤΗΣ</v>
      </c>
      <c r="C1050" s="15">
        <f>+$C$11</f>
        <v>0</v>
      </c>
      <c r="D1050" s="13">
        <f>+D1045+1</f>
        <v>161</v>
      </c>
      <c r="E1050" s="15">
        <f>+(H1050+I1050)/2</f>
        <v>0</v>
      </c>
      <c r="F1050" s="15">
        <f>+SQRT(E1050*E1050-G1050*G1050)</f>
        <v>0</v>
      </c>
      <c r="G1050" s="15">
        <f>+(-H1050+I1050)/2</f>
        <v>0</v>
      </c>
      <c r="H1050" s="15">
        <f>+$J$40</f>
        <v>0</v>
      </c>
      <c r="I1050" s="15">
        <f>+$J$39</f>
        <v>0</v>
      </c>
      <c r="J1050" s="15">
        <f>+$D$22</f>
        <v>0</v>
      </c>
      <c r="K1050" s="15">
        <f>+ABS( C1050-D1050)</f>
        <v>161</v>
      </c>
      <c r="L1050" s="15" t="e">
        <f>(+F1050*F1050/E1050)/( 1- J1050*COS(K1051))</f>
        <v>#DIV/0!</v>
      </c>
      <c r="M1050" s="14" t="e">
        <f t="shared" si="166"/>
        <v>#DIV/0!</v>
      </c>
      <c r="N1050" s="49"/>
      <c r="O1050" s="238">
        <f t="shared" si="167"/>
        <v>0</v>
      </c>
      <c r="P1050" s="5" t="e">
        <f t="shared" si="165"/>
        <v>#DIV/0!</v>
      </c>
      <c r="Q1050" s="5" t="e">
        <f t="shared" si="165"/>
        <v>#DIV/0!</v>
      </c>
      <c r="R1050" s="5" t="e">
        <f t="shared" si="165"/>
        <v>#DIV/0!</v>
      </c>
      <c r="S1050" s="5" t="e">
        <f t="shared" si="164"/>
        <v>#DIV/0!</v>
      </c>
      <c r="T1050" s="5" t="e">
        <f t="shared" si="164"/>
        <v>#DIV/0!</v>
      </c>
      <c r="U1050" s="5" t="e">
        <f t="shared" si="164"/>
        <v>#DIV/0!</v>
      </c>
      <c r="V1050" s="5" t="e">
        <f t="shared" si="164"/>
        <v>#DIV/0!</v>
      </c>
      <c r="W1050" s="5" t="e">
        <f t="shared" si="164"/>
        <v>#DIV/0!</v>
      </c>
      <c r="X1050" s="5" t="e">
        <f t="shared" si="164"/>
        <v>#DIV/0!</v>
      </c>
      <c r="Y1050" s="5" t="e">
        <f t="shared" si="162"/>
        <v>#DIV/0!</v>
      </c>
      <c r="Z1050" s="5" t="e">
        <f t="shared" si="163"/>
        <v>#DIV/0!</v>
      </c>
      <c r="AA1050" s="5" t="e">
        <f t="shared" si="163"/>
        <v>#DIV/0!</v>
      </c>
      <c r="AM1050" s="6"/>
      <c r="AN1050" s="6"/>
    </row>
    <row r="1051" spans="2:40" s="5" customFormat="1" ht="20.100000000000001" hidden="1" customHeight="1">
      <c r="B1051" s="23" t="s">
        <v>32</v>
      </c>
      <c r="C1051" s="24">
        <f>3.14/180*C1050</f>
        <v>0</v>
      </c>
      <c r="D1051" s="24">
        <v>161</v>
      </c>
      <c r="E1051" s="25"/>
      <c r="F1051" s="25"/>
      <c r="G1051" s="25"/>
      <c r="H1051" s="25"/>
      <c r="I1051" s="25"/>
      <c r="J1051" s="25"/>
      <c r="K1051" s="25">
        <f>(3.14/180)*K1050</f>
        <v>2.8085555555555559</v>
      </c>
      <c r="L1051" s="14"/>
      <c r="M1051" s="14" t="e">
        <f t="shared" si="166"/>
        <v>#DIV/0!</v>
      </c>
      <c r="N1051" s="49"/>
      <c r="O1051" s="238" t="e">
        <f t="shared" si="167"/>
        <v>#DIV/0!</v>
      </c>
      <c r="P1051" s="5" t="e">
        <f t="shared" si="165"/>
        <v>#DIV/0!</v>
      </c>
      <c r="Q1051" s="5" t="e">
        <f t="shared" si="165"/>
        <v>#DIV/0!</v>
      </c>
      <c r="R1051" s="5" t="e">
        <f t="shared" si="165"/>
        <v>#DIV/0!</v>
      </c>
      <c r="S1051" s="5" t="e">
        <f t="shared" si="164"/>
        <v>#DIV/0!</v>
      </c>
      <c r="T1051" s="5" t="e">
        <f t="shared" si="164"/>
        <v>#DIV/0!</v>
      </c>
      <c r="U1051" s="5" t="e">
        <f t="shared" si="164"/>
        <v>#DIV/0!</v>
      </c>
      <c r="V1051" s="5" t="e">
        <f t="shared" si="164"/>
        <v>#DIV/0!</v>
      </c>
      <c r="W1051" s="5" t="e">
        <f t="shared" si="164"/>
        <v>#DIV/0!</v>
      </c>
      <c r="X1051" s="5" t="e">
        <f t="shared" si="164"/>
        <v>#DIV/0!</v>
      </c>
      <c r="Y1051" s="5" t="e">
        <f t="shared" si="162"/>
        <v>#DIV/0!</v>
      </c>
      <c r="Z1051" s="5" t="e">
        <f t="shared" si="163"/>
        <v>#DIV/0!</v>
      </c>
      <c r="AA1051" s="5" t="e">
        <f t="shared" si="163"/>
        <v>#DIV/0!</v>
      </c>
      <c r="AM1051" s="6"/>
      <c r="AN1051" s="6"/>
    </row>
    <row r="1052" spans="2:40" s="5" customFormat="1" ht="20.100000000000001" hidden="1" customHeight="1">
      <c r="B1052" s="22" t="str">
        <f>+$B$13</f>
        <v xml:space="preserve"> Β' ΠΛΑΝΗΤΗΣ</v>
      </c>
      <c r="C1052" s="15">
        <f>+$C$13</f>
        <v>0</v>
      </c>
      <c r="D1052" s="13">
        <f>+D1047+1</f>
        <v>161</v>
      </c>
      <c r="E1052" s="15">
        <f>+(H1052+I1052)/2</f>
        <v>0</v>
      </c>
      <c r="F1052" s="15">
        <f>+SQRT(E1052*E1052-G1052*G1052)</f>
        <v>0</v>
      </c>
      <c r="G1052" s="15">
        <f>+(-H1052+I1052)/2</f>
        <v>0</v>
      </c>
      <c r="H1052" s="15">
        <f>+$J$42</f>
        <v>0</v>
      </c>
      <c r="I1052" s="15">
        <f>+$J$41</f>
        <v>0</v>
      </c>
      <c r="J1052" s="15">
        <f>+$D$24</f>
        <v>0</v>
      </c>
      <c r="K1052" s="15">
        <f>+ABS( C1052-D1052)</f>
        <v>161</v>
      </c>
      <c r="L1052" s="15" t="e">
        <f>+F1052*F1052/E1052/( 1- J1052*COS(K1053))</f>
        <v>#DIV/0!</v>
      </c>
      <c r="M1052" s="14" t="e">
        <f t="shared" si="166"/>
        <v>#DIV/0!</v>
      </c>
      <c r="N1052" s="49"/>
      <c r="O1052" s="238">
        <f t="shared" si="167"/>
        <v>0</v>
      </c>
      <c r="P1052" s="5" t="e">
        <f t="shared" si="165"/>
        <v>#DIV/0!</v>
      </c>
      <c r="Q1052" s="5" t="e">
        <f t="shared" si="165"/>
        <v>#DIV/0!</v>
      </c>
      <c r="R1052" s="5" t="e">
        <f t="shared" si="165"/>
        <v>#DIV/0!</v>
      </c>
      <c r="S1052" s="5" t="e">
        <f t="shared" si="164"/>
        <v>#DIV/0!</v>
      </c>
      <c r="T1052" s="5" t="e">
        <f t="shared" si="164"/>
        <v>#DIV/0!</v>
      </c>
      <c r="U1052" s="5" t="e">
        <f t="shared" si="164"/>
        <v>#DIV/0!</v>
      </c>
      <c r="V1052" s="5" t="e">
        <f t="shared" si="164"/>
        <v>#DIV/0!</v>
      </c>
      <c r="W1052" s="5" t="e">
        <f t="shared" si="164"/>
        <v>#DIV/0!</v>
      </c>
      <c r="X1052" s="5" t="e">
        <f t="shared" si="164"/>
        <v>#DIV/0!</v>
      </c>
      <c r="Y1052" s="5" t="e">
        <f t="shared" si="162"/>
        <v>#DIV/0!</v>
      </c>
      <c r="Z1052" s="5" t="e">
        <f t="shared" si="163"/>
        <v>#DIV/0!</v>
      </c>
      <c r="AA1052" s="5" t="e">
        <f t="shared" si="163"/>
        <v>#DIV/0!</v>
      </c>
      <c r="AM1052" s="6"/>
      <c r="AN1052" s="6"/>
    </row>
    <row r="1053" spans="2:40" s="5" customFormat="1" ht="20.100000000000001" hidden="1" customHeight="1">
      <c r="B1053" s="26"/>
      <c r="C1053" s="27">
        <f>3.14/180*C1052</f>
        <v>0</v>
      </c>
      <c r="D1053" s="27">
        <f>3.14/180*D1052</f>
        <v>2.8085555555555559</v>
      </c>
      <c r="E1053" s="28"/>
      <c r="F1053" s="28"/>
      <c r="G1053" s="28"/>
      <c r="H1053" s="28"/>
      <c r="I1053" s="28"/>
      <c r="J1053" s="28"/>
      <c r="K1053" s="28">
        <f>(3.14/180)*K1052</f>
        <v>2.8085555555555559</v>
      </c>
      <c r="L1053" s="14"/>
      <c r="M1053" s="14" t="e">
        <f t="shared" si="166"/>
        <v>#DIV/0!</v>
      </c>
      <c r="N1053" s="49"/>
      <c r="O1053" s="238"/>
      <c r="P1053" s="5" t="e">
        <f t="shared" si="165"/>
        <v>#DIV/0!</v>
      </c>
      <c r="Q1053" s="5" t="e">
        <f t="shared" si="165"/>
        <v>#DIV/0!</v>
      </c>
      <c r="R1053" s="5" t="e">
        <f t="shared" si="165"/>
        <v>#DIV/0!</v>
      </c>
      <c r="S1053" s="5" t="e">
        <f t="shared" si="164"/>
        <v>#DIV/0!</v>
      </c>
      <c r="T1053" s="5" t="e">
        <f t="shared" si="164"/>
        <v>#DIV/0!</v>
      </c>
      <c r="U1053" s="5" t="e">
        <f t="shared" si="164"/>
        <v>#DIV/0!</v>
      </c>
      <c r="V1053" s="5" t="e">
        <f t="shared" si="164"/>
        <v>#DIV/0!</v>
      </c>
      <c r="W1053" s="5" t="e">
        <f t="shared" si="164"/>
        <v>#DIV/0!</v>
      </c>
      <c r="X1053" s="5" t="e">
        <f t="shared" si="164"/>
        <v>#DIV/0!</v>
      </c>
      <c r="Y1053" s="5" t="e">
        <f t="shared" si="162"/>
        <v>#DIV/0!</v>
      </c>
      <c r="Z1053" s="5" t="e">
        <f t="shared" si="163"/>
        <v>#DIV/0!</v>
      </c>
      <c r="AA1053" s="5" t="e">
        <f t="shared" si="163"/>
        <v>#DIV/0!</v>
      </c>
      <c r="AM1053" s="6"/>
      <c r="AN1053" s="6"/>
    </row>
    <row r="1054" spans="2:40" s="5" customFormat="1" ht="20.100000000000001" hidden="1" customHeight="1">
      <c r="B1054" s="15"/>
      <c r="C1054" s="13"/>
      <c r="D1054" s="13"/>
      <c r="E1054" s="13"/>
      <c r="F1054" s="13"/>
      <c r="G1054" s="13"/>
      <c r="H1054" s="13"/>
      <c r="I1054" s="13"/>
      <c r="J1054" s="13"/>
      <c r="K1054" s="15"/>
      <c r="L1054" s="14"/>
      <c r="M1054" s="14" t="e">
        <f t="shared" si="166"/>
        <v>#DIV/0!</v>
      </c>
      <c r="N1054" s="49"/>
      <c r="O1054" s="238"/>
      <c r="P1054" s="5" t="e">
        <f t="shared" si="165"/>
        <v>#DIV/0!</v>
      </c>
      <c r="Q1054" s="5" t="e">
        <f t="shared" si="165"/>
        <v>#DIV/0!</v>
      </c>
      <c r="R1054" s="5" t="e">
        <f t="shared" si="165"/>
        <v>#DIV/0!</v>
      </c>
      <c r="S1054" s="5" t="e">
        <f t="shared" si="164"/>
        <v>#DIV/0!</v>
      </c>
      <c r="T1054" s="5" t="e">
        <f t="shared" si="164"/>
        <v>#DIV/0!</v>
      </c>
      <c r="U1054" s="5" t="e">
        <f t="shared" si="164"/>
        <v>#DIV/0!</v>
      </c>
      <c r="V1054" s="5" t="e">
        <f t="shared" si="164"/>
        <v>#DIV/0!</v>
      </c>
      <c r="W1054" s="5" t="e">
        <f t="shared" si="164"/>
        <v>#DIV/0!</v>
      </c>
      <c r="X1054" s="5" t="e">
        <f t="shared" si="164"/>
        <v>#DIV/0!</v>
      </c>
      <c r="Y1054" s="5" t="e">
        <f t="shared" si="162"/>
        <v>#DIV/0!</v>
      </c>
      <c r="Z1054" s="5" t="e">
        <f t="shared" si="163"/>
        <v>#DIV/0!</v>
      </c>
      <c r="AA1054" s="5" t="e">
        <f t="shared" si="163"/>
        <v>#DIV/0!</v>
      </c>
      <c r="AM1054" s="6"/>
      <c r="AN1054" s="6"/>
    </row>
    <row r="1055" spans="2:40" s="5" customFormat="1" ht="20.100000000000001" hidden="1" customHeight="1">
      <c r="B1055" s="22" t="str">
        <f>+$B$11</f>
        <v xml:space="preserve"> Α' ΠΛΑΝΗΤΗΣ</v>
      </c>
      <c r="C1055" s="15">
        <f>+$C$11</f>
        <v>0</v>
      </c>
      <c r="D1055" s="13">
        <f>+D1050+1</f>
        <v>162</v>
      </c>
      <c r="E1055" s="15">
        <f>+(H1055+I1055)/2</f>
        <v>0</v>
      </c>
      <c r="F1055" s="15">
        <f>+SQRT(E1055*E1055-G1055*G1055)</f>
        <v>0</v>
      </c>
      <c r="G1055" s="15">
        <f>+(-H1055+I1055)/2</f>
        <v>0</v>
      </c>
      <c r="H1055" s="15">
        <f>+$J$40</f>
        <v>0</v>
      </c>
      <c r="I1055" s="15">
        <f>+$J$39</f>
        <v>0</v>
      </c>
      <c r="J1055" s="15">
        <f>+$D$22</f>
        <v>0</v>
      </c>
      <c r="K1055" s="15">
        <f>+ABS( C1055-D1055)</f>
        <v>162</v>
      </c>
      <c r="L1055" s="15" t="e">
        <f>(+F1055*F1055/E1055)/( 1- J1055*COS(K1056))</f>
        <v>#DIV/0!</v>
      </c>
      <c r="M1055" s="14" t="e">
        <f t="shared" si="166"/>
        <v>#DIV/0!</v>
      </c>
      <c r="N1055" s="49"/>
      <c r="O1055" s="238">
        <f t="shared" si="167"/>
        <v>0</v>
      </c>
      <c r="P1055" s="5" t="e">
        <f t="shared" si="165"/>
        <v>#DIV/0!</v>
      </c>
      <c r="Q1055" s="5" t="e">
        <f t="shared" si="165"/>
        <v>#DIV/0!</v>
      </c>
      <c r="R1055" s="5" t="e">
        <f t="shared" si="165"/>
        <v>#DIV/0!</v>
      </c>
      <c r="S1055" s="5" t="e">
        <f t="shared" si="164"/>
        <v>#DIV/0!</v>
      </c>
      <c r="T1055" s="5" t="e">
        <f t="shared" si="164"/>
        <v>#DIV/0!</v>
      </c>
      <c r="U1055" s="5" t="e">
        <f t="shared" si="164"/>
        <v>#DIV/0!</v>
      </c>
      <c r="V1055" s="5" t="e">
        <f t="shared" si="164"/>
        <v>#DIV/0!</v>
      </c>
      <c r="W1055" s="5" t="e">
        <f t="shared" si="164"/>
        <v>#DIV/0!</v>
      </c>
      <c r="X1055" s="5" t="e">
        <f t="shared" si="164"/>
        <v>#DIV/0!</v>
      </c>
      <c r="Y1055" s="5" t="e">
        <f t="shared" si="162"/>
        <v>#DIV/0!</v>
      </c>
      <c r="Z1055" s="5" t="e">
        <f t="shared" si="163"/>
        <v>#DIV/0!</v>
      </c>
      <c r="AA1055" s="5" t="e">
        <f t="shared" si="163"/>
        <v>#DIV/0!</v>
      </c>
      <c r="AM1055" s="6"/>
      <c r="AN1055" s="6"/>
    </row>
    <row r="1056" spans="2:40" s="5" customFormat="1" ht="20.100000000000001" hidden="1" customHeight="1">
      <c r="B1056" s="23" t="s">
        <v>32</v>
      </c>
      <c r="C1056" s="24">
        <f>3.14/180*C1055</f>
        <v>0</v>
      </c>
      <c r="D1056" s="24">
        <v>162</v>
      </c>
      <c r="E1056" s="25"/>
      <c r="F1056" s="25"/>
      <c r="G1056" s="25"/>
      <c r="H1056" s="25"/>
      <c r="I1056" s="25"/>
      <c r="J1056" s="25"/>
      <c r="K1056" s="25">
        <f>(3.14/180)*K1055</f>
        <v>2.8260000000000005</v>
      </c>
      <c r="L1056" s="14"/>
      <c r="M1056" s="14" t="e">
        <f t="shared" si="166"/>
        <v>#DIV/0!</v>
      </c>
      <c r="N1056" s="49"/>
      <c r="O1056" s="238" t="e">
        <f t="shared" si="167"/>
        <v>#DIV/0!</v>
      </c>
      <c r="P1056" s="5" t="e">
        <f t="shared" si="165"/>
        <v>#DIV/0!</v>
      </c>
      <c r="Q1056" s="5" t="e">
        <f t="shared" si="165"/>
        <v>#DIV/0!</v>
      </c>
      <c r="R1056" s="5" t="e">
        <f t="shared" si="165"/>
        <v>#DIV/0!</v>
      </c>
      <c r="S1056" s="5" t="e">
        <f t="shared" si="164"/>
        <v>#DIV/0!</v>
      </c>
      <c r="T1056" s="5" t="e">
        <f t="shared" si="164"/>
        <v>#DIV/0!</v>
      </c>
      <c r="U1056" s="5" t="e">
        <f t="shared" si="164"/>
        <v>#DIV/0!</v>
      </c>
      <c r="V1056" s="5" t="e">
        <f t="shared" si="164"/>
        <v>#DIV/0!</v>
      </c>
      <c r="W1056" s="5" t="e">
        <f t="shared" si="164"/>
        <v>#DIV/0!</v>
      </c>
      <c r="X1056" s="5" t="e">
        <f t="shared" si="164"/>
        <v>#DIV/0!</v>
      </c>
      <c r="Y1056" s="5" t="e">
        <f t="shared" si="162"/>
        <v>#DIV/0!</v>
      </c>
      <c r="Z1056" s="5" t="e">
        <f t="shared" si="163"/>
        <v>#DIV/0!</v>
      </c>
      <c r="AA1056" s="5" t="e">
        <f t="shared" si="163"/>
        <v>#DIV/0!</v>
      </c>
      <c r="AM1056" s="6"/>
      <c r="AN1056" s="6"/>
    </row>
    <row r="1057" spans="2:40" s="5" customFormat="1" ht="20.100000000000001" hidden="1" customHeight="1">
      <c r="B1057" s="22" t="str">
        <f>+$B$13</f>
        <v xml:space="preserve"> Β' ΠΛΑΝΗΤΗΣ</v>
      </c>
      <c r="C1057" s="15">
        <f>+$C$13</f>
        <v>0</v>
      </c>
      <c r="D1057" s="13">
        <f>+D1052+1</f>
        <v>162</v>
      </c>
      <c r="E1057" s="15">
        <f>+(H1057+I1057)/2</f>
        <v>0</v>
      </c>
      <c r="F1057" s="15">
        <f>+SQRT(E1057*E1057-G1057*G1057)</f>
        <v>0</v>
      </c>
      <c r="G1057" s="15">
        <f>+(-H1057+I1057)/2</f>
        <v>0</v>
      </c>
      <c r="H1057" s="15">
        <f>+$J$42</f>
        <v>0</v>
      </c>
      <c r="I1057" s="15">
        <f>+$J$41</f>
        <v>0</v>
      </c>
      <c r="J1057" s="15">
        <f>+$D$24</f>
        <v>0</v>
      </c>
      <c r="K1057" s="15">
        <f>+ABS( C1057-D1057)</f>
        <v>162</v>
      </c>
      <c r="L1057" s="15" t="e">
        <f>+F1057*F1057/E1057/( 1- J1057*COS(K1058))</f>
        <v>#DIV/0!</v>
      </c>
      <c r="M1057" s="14" t="e">
        <f t="shared" si="166"/>
        <v>#DIV/0!</v>
      </c>
      <c r="N1057" s="49"/>
      <c r="O1057" s="238">
        <f t="shared" si="167"/>
        <v>0</v>
      </c>
      <c r="P1057" s="5" t="e">
        <f t="shared" si="165"/>
        <v>#DIV/0!</v>
      </c>
      <c r="Q1057" s="5" t="e">
        <f t="shared" si="165"/>
        <v>#DIV/0!</v>
      </c>
      <c r="R1057" s="5" t="e">
        <f t="shared" si="165"/>
        <v>#DIV/0!</v>
      </c>
      <c r="S1057" s="5" t="e">
        <f t="shared" si="164"/>
        <v>#DIV/0!</v>
      </c>
      <c r="T1057" s="5" t="e">
        <f t="shared" si="164"/>
        <v>#DIV/0!</v>
      </c>
      <c r="U1057" s="5" t="e">
        <f t="shared" si="164"/>
        <v>#DIV/0!</v>
      </c>
      <c r="V1057" s="5" t="e">
        <f t="shared" si="164"/>
        <v>#DIV/0!</v>
      </c>
      <c r="W1057" s="5" t="e">
        <f t="shared" si="164"/>
        <v>#DIV/0!</v>
      </c>
      <c r="X1057" s="5" t="e">
        <f t="shared" si="164"/>
        <v>#DIV/0!</v>
      </c>
      <c r="Y1057" s="5" t="e">
        <f t="shared" si="162"/>
        <v>#DIV/0!</v>
      </c>
      <c r="Z1057" s="5" t="e">
        <f t="shared" si="163"/>
        <v>#DIV/0!</v>
      </c>
      <c r="AA1057" s="5" t="e">
        <f t="shared" si="163"/>
        <v>#DIV/0!</v>
      </c>
      <c r="AM1057" s="6"/>
      <c r="AN1057" s="6"/>
    </row>
    <row r="1058" spans="2:40" s="5" customFormat="1" ht="20.100000000000001" hidden="1" customHeight="1">
      <c r="B1058" s="26"/>
      <c r="C1058" s="27">
        <f>3.14/180*C1057</f>
        <v>0</v>
      </c>
      <c r="D1058" s="27">
        <f>3.14/180*D1057</f>
        <v>2.8260000000000005</v>
      </c>
      <c r="E1058" s="28"/>
      <c r="F1058" s="28"/>
      <c r="G1058" s="28"/>
      <c r="H1058" s="28"/>
      <c r="I1058" s="28"/>
      <c r="J1058" s="28"/>
      <c r="K1058" s="28">
        <f>(3.14/180)*K1057</f>
        <v>2.8260000000000005</v>
      </c>
      <c r="L1058" s="14"/>
      <c r="M1058" s="14" t="e">
        <f t="shared" si="166"/>
        <v>#DIV/0!</v>
      </c>
      <c r="N1058" s="49"/>
      <c r="O1058" s="238"/>
      <c r="P1058" s="5" t="e">
        <f t="shared" si="165"/>
        <v>#DIV/0!</v>
      </c>
      <c r="Q1058" s="5" t="e">
        <f t="shared" si="165"/>
        <v>#DIV/0!</v>
      </c>
      <c r="R1058" s="5" t="e">
        <f t="shared" si="165"/>
        <v>#DIV/0!</v>
      </c>
      <c r="S1058" s="5" t="e">
        <f t="shared" si="164"/>
        <v>#DIV/0!</v>
      </c>
      <c r="T1058" s="5" t="e">
        <f t="shared" si="164"/>
        <v>#DIV/0!</v>
      </c>
      <c r="U1058" s="5" t="e">
        <f t="shared" si="164"/>
        <v>#DIV/0!</v>
      </c>
      <c r="V1058" s="5" t="e">
        <f t="shared" si="164"/>
        <v>#DIV/0!</v>
      </c>
      <c r="W1058" s="5" t="e">
        <f t="shared" si="164"/>
        <v>#DIV/0!</v>
      </c>
      <c r="X1058" s="5" t="e">
        <f t="shared" si="164"/>
        <v>#DIV/0!</v>
      </c>
      <c r="Y1058" s="5" t="e">
        <f t="shared" si="162"/>
        <v>#DIV/0!</v>
      </c>
      <c r="Z1058" s="5" t="e">
        <f t="shared" si="163"/>
        <v>#DIV/0!</v>
      </c>
      <c r="AA1058" s="5" t="e">
        <f t="shared" si="163"/>
        <v>#DIV/0!</v>
      </c>
      <c r="AM1058" s="6"/>
      <c r="AN1058" s="6"/>
    </row>
    <row r="1059" spans="2:40" s="5" customFormat="1" ht="20.100000000000001" hidden="1" customHeight="1">
      <c r="B1059" s="15"/>
      <c r="C1059" s="13"/>
      <c r="D1059" s="13"/>
      <c r="E1059" s="13"/>
      <c r="F1059" s="13"/>
      <c r="G1059" s="13"/>
      <c r="H1059" s="13"/>
      <c r="I1059" s="13"/>
      <c r="J1059" s="13"/>
      <c r="K1059" s="15"/>
      <c r="L1059" s="14"/>
      <c r="M1059" s="14" t="e">
        <f t="shared" si="166"/>
        <v>#DIV/0!</v>
      </c>
      <c r="N1059" s="49"/>
      <c r="O1059" s="238"/>
      <c r="P1059" s="5" t="e">
        <f t="shared" si="165"/>
        <v>#DIV/0!</v>
      </c>
      <c r="Q1059" s="5" t="e">
        <f t="shared" si="165"/>
        <v>#DIV/0!</v>
      </c>
      <c r="R1059" s="5" t="e">
        <f t="shared" si="165"/>
        <v>#DIV/0!</v>
      </c>
      <c r="S1059" s="5" t="e">
        <f t="shared" si="164"/>
        <v>#DIV/0!</v>
      </c>
      <c r="T1059" s="5" t="e">
        <f t="shared" si="164"/>
        <v>#DIV/0!</v>
      </c>
      <c r="U1059" s="5" t="e">
        <f t="shared" si="164"/>
        <v>#DIV/0!</v>
      </c>
      <c r="V1059" s="5" t="e">
        <f t="shared" si="164"/>
        <v>#DIV/0!</v>
      </c>
      <c r="W1059" s="5" t="e">
        <f t="shared" si="164"/>
        <v>#DIV/0!</v>
      </c>
      <c r="X1059" s="5" t="e">
        <f t="shared" si="164"/>
        <v>#DIV/0!</v>
      </c>
      <c r="Y1059" s="5" t="e">
        <f t="shared" si="162"/>
        <v>#DIV/0!</v>
      </c>
      <c r="Z1059" s="5" t="e">
        <f t="shared" si="163"/>
        <v>#DIV/0!</v>
      </c>
      <c r="AA1059" s="5" t="e">
        <f t="shared" si="163"/>
        <v>#DIV/0!</v>
      </c>
      <c r="AM1059" s="6"/>
      <c r="AN1059" s="6"/>
    </row>
    <row r="1060" spans="2:40" s="5" customFormat="1" ht="20.100000000000001" hidden="1" customHeight="1">
      <c r="B1060" s="22" t="str">
        <f>+$B$11</f>
        <v xml:space="preserve"> Α' ΠΛΑΝΗΤΗΣ</v>
      </c>
      <c r="C1060" s="15">
        <f>+$C$11</f>
        <v>0</v>
      </c>
      <c r="D1060" s="13">
        <f>+D1055+1</f>
        <v>163</v>
      </c>
      <c r="E1060" s="15">
        <f>+(H1060+I1060)/2</f>
        <v>0</v>
      </c>
      <c r="F1060" s="15">
        <f>+SQRT(E1060*E1060-G1060*G1060)</f>
        <v>0</v>
      </c>
      <c r="G1060" s="15">
        <f>+(-H1060+I1060)/2</f>
        <v>0</v>
      </c>
      <c r="H1060" s="15">
        <f>+$J$40</f>
        <v>0</v>
      </c>
      <c r="I1060" s="15">
        <f>+$J$39</f>
        <v>0</v>
      </c>
      <c r="J1060" s="15">
        <f>+$D$22</f>
        <v>0</v>
      </c>
      <c r="K1060" s="15">
        <f>+ABS( C1060-D1060)</f>
        <v>163</v>
      </c>
      <c r="L1060" s="15" t="e">
        <f>(+F1060*F1060/E1060)/( 1- J1060*COS(K1061))</f>
        <v>#DIV/0!</v>
      </c>
      <c r="M1060" s="14" t="e">
        <f t="shared" si="166"/>
        <v>#DIV/0!</v>
      </c>
      <c r="N1060" s="49"/>
      <c r="O1060" s="238">
        <f t="shared" si="167"/>
        <v>0</v>
      </c>
      <c r="P1060" s="5" t="e">
        <f t="shared" si="165"/>
        <v>#DIV/0!</v>
      </c>
      <c r="Q1060" s="5" t="e">
        <f t="shared" si="165"/>
        <v>#DIV/0!</v>
      </c>
      <c r="R1060" s="5" t="e">
        <f t="shared" si="165"/>
        <v>#DIV/0!</v>
      </c>
      <c r="S1060" s="5" t="e">
        <f t="shared" si="164"/>
        <v>#DIV/0!</v>
      </c>
      <c r="T1060" s="5" t="e">
        <f t="shared" si="164"/>
        <v>#DIV/0!</v>
      </c>
      <c r="U1060" s="5" t="e">
        <f t="shared" si="164"/>
        <v>#DIV/0!</v>
      </c>
      <c r="V1060" s="5" t="e">
        <f t="shared" si="164"/>
        <v>#DIV/0!</v>
      </c>
      <c r="W1060" s="5" t="e">
        <f t="shared" si="164"/>
        <v>#DIV/0!</v>
      </c>
      <c r="X1060" s="5" t="e">
        <f t="shared" si="164"/>
        <v>#DIV/0!</v>
      </c>
      <c r="Y1060" s="5" t="e">
        <f t="shared" si="162"/>
        <v>#DIV/0!</v>
      </c>
      <c r="Z1060" s="5" t="e">
        <f t="shared" si="163"/>
        <v>#DIV/0!</v>
      </c>
      <c r="AA1060" s="5" t="e">
        <f t="shared" si="163"/>
        <v>#DIV/0!</v>
      </c>
      <c r="AM1060" s="6"/>
      <c r="AN1060" s="6"/>
    </row>
    <row r="1061" spans="2:40" s="5" customFormat="1" ht="20.100000000000001" hidden="1" customHeight="1">
      <c r="B1061" s="23" t="s">
        <v>32</v>
      </c>
      <c r="C1061" s="24">
        <f>3.14/180*C1060</f>
        <v>0</v>
      </c>
      <c r="D1061" s="24">
        <v>163</v>
      </c>
      <c r="E1061" s="25"/>
      <c r="F1061" s="25"/>
      <c r="G1061" s="25"/>
      <c r="H1061" s="25"/>
      <c r="I1061" s="25"/>
      <c r="J1061" s="25"/>
      <c r="K1061" s="25">
        <f>(3.14/180)*K1060</f>
        <v>2.8434444444444447</v>
      </c>
      <c r="L1061" s="14"/>
      <c r="M1061" s="14" t="e">
        <f t="shared" si="166"/>
        <v>#DIV/0!</v>
      </c>
      <c r="N1061" s="49"/>
      <c r="O1061" s="238" t="e">
        <f t="shared" si="167"/>
        <v>#DIV/0!</v>
      </c>
      <c r="P1061" s="5" t="e">
        <f t="shared" si="165"/>
        <v>#DIV/0!</v>
      </c>
      <c r="Q1061" s="5" t="e">
        <f t="shared" si="165"/>
        <v>#DIV/0!</v>
      </c>
      <c r="R1061" s="5" t="e">
        <f t="shared" si="165"/>
        <v>#DIV/0!</v>
      </c>
      <c r="S1061" s="5" t="e">
        <f t="shared" si="164"/>
        <v>#DIV/0!</v>
      </c>
      <c r="T1061" s="5" t="e">
        <f t="shared" si="164"/>
        <v>#DIV/0!</v>
      </c>
      <c r="U1061" s="5" t="e">
        <f t="shared" si="164"/>
        <v>#DIV/0!</v>
      </c>
      <c r="V1061" s="5" t="e">
        <f t="shared" si="164"/>
        <v>#DIV/0!</v>
      </c>
      <c r="W1061" s="5" t="e">
        <f t="shared" si="164"/>
        <v>#DIV/0!</v>
      </c>
      <c r="X1061" s="5" t="e">
        <f t="shared" si="164"/>
        <v>#DIV/0!</v>
      </c>
      <c r="Y1061" s="5" t="e">
        <f t="shared" si="162"/>
        <v>#DIV/0!</v>
      </c>
      <c r="Z1061" s="5" t="e">
        <f t="shared" si="163"/>
        <v>#DIV/0!</v>
      </c>
      <c r="AA1061" s="5" t="e">
        <f t="shared" si="163"/>
        <v>#DIV/0!</v>
      </c>
      <c r="AM1061" s="6"/>
      <c r="AN1061" s="6"/>
    </row>
    <row r="1062" spans="2:40" s="5" customFormat="1" ht="20.100000000000001" hidden="1" customHeight="1">
      <c r="B1062" s="22" t="str">
        <f>+$B$13</f>
        <v xml:space="preserve"> Β' ΠΛΑΝΗΤΗΣ</v>
      </c>
      <c r="C1062" s="15">
        <f>+$C$13</f>
        <v>0</v>
      </c>
      <c r="D1062" s="13">
        <f>+D1057+1</f>
        <v>163</v>
      </c>
      <c r="E1062" s="15">
        <f>+(H1062+I1062)/2</f>
        <v>0</v>
      </c>
      <c r="F1062" s="15">
        <f>+SQRT(E1062*E1062-G1062*G1062)</f>
        <v>0</v>
      </c>
      <c r="G1062" s="15">
        <f>+(-H1062+I1062)/2</f>
        <v>0</v>
      </c>
      <c r="H1062" s="15">
        <f>+$J$42</f>
        <v>0</v>
      </c>
      <c r="I1062" s="15">
        <f>+$J$41</f>
        <v>0</v>
      </c>
      <c r="J1062" s="15">
        <f>+$D$24</f>
        <v>0</v>
      </c>
      <c r="K1062" s="15">
        <f>+ABS( C1062-D1062)</f>
        <v>163</v>
      </c>
      <c r="L1062" s="15" t="e">
        <f>+F1062*F1062/E1062/( 1- J1062*COS(K1063))</f>
        <v>#DIV/0!</v>
      </c>
      <c r="M1062" s="14" t="e">
        <f t="shared" si="166"/>
        <v>#DIV/0!</v>
      </c>
      <c r="N1062" s="49"/>
      <c r="O1062" s="238">
        <f t="shared" si="167"/>
        <v>0</v>
      </c>
      <c r="P1062" s="5" t="e">
        <f t="shared" si="165"/>
        <v>#DIV/0!</v>
      </c>
      <c r="Q1062" s="5" t="e">
        <f t="shared" si="165"/>
        <v>#DIV/0!</v>
      </c>
      <c r="R1062" s="5" t="e">
        <f t="shared" si="165"/>
        <v>#DIV/0!</v>
      </c>
      <c r="S1062" s="5" t="e">
        <f t="shared" si="164"/>
        <v>#DIV/0!</v>
      </c>
      <c r="T1062" s="5" t="e">
        <f t="shared" si="164"/>
        <v>#DIV/0!</v>
      </c>
      <c r="U1062" s="5" t="e">
        <f t="shared" si="164"/>
        <v>#DIV/0!</v>
      </c>
      <c r="V1062" s="5" t="e">
        <f t="shared" si="164"/>
        <v>#DIV/0!</v>
      </c>
      <c r="W1062" s="5" t="e">
        <f t="shared" si="164"/>
        <v>#DIV/0!</v>
      </c>
      <c r="X1062" s="5" t="e">
        <f t="shared" si="164"/>
        <v>#DIV/0!</v>
      </c>
      <c r="Y1062" s="5" t="e">
        <f t="shared" si="162"/>
        <v>#DIV/0!</v>
      </c>
      <c r="Z1062" s="5" t="e">
        <f t="shared" si="163"/>
        <v>#DIV/0!</v>
      </c>
      <c r="AA1062" s="5" t="e">
        <f t="shared" si="163"/>
        <v>#DIV/0!</v>
      </c>
      <c r="AM1062" s="6"/>
      <c r="AN1062" s="6"/>
    </row>
    <row r="1063" spans="2:40" s="5" customFormat="1" ht="20.100000000000001" hidden="1" customHeight="1">
      <c r="B1063" s="26"/>
      <c r="C1063" s="27">
        <f>3.14/180*C1062</f>
        <v>0</v>
      </c>
      <c r="D1063" s="27">
        <f>3.14/180*D1062</f>
        <v>2.8434444444444447</v>
      </c>
      <c r="E1063" s="28"/>
      <c r="F1063" s="28"/>
      <c r="G1063" s="28"/>
      <c r="H1063" s="28"/>
      <c r="I1063" s="28"/>
      <c r="J1063" s="28"/>
      <c r="K1063" s="28">
        <f>(3.14/180)*K1062</f>
        <v>2.8434444444444447</v>
      </c>
      <c r="L1063" s="14"/>
      <c r="M1063" s="14" t="e">
        <f t="shared" si="166"/>
        <v>#DIV/0!</v>
      </c>
      <c r="N1063" s="49"/>
      <c r="O1063" s="238"/>
      <c r="P1063" s="5" t="e">
        <f t="shared" si="165"/>
        <v>#DIV/0!</v>
      </c>
      <c r="Q1063" s="5" t="e">
        <f t="shared" si="165"/>
        <v>#DIV/0!</v>
      </c>
      <c r="R1063" s="5" t="e">
        <f t="shared" si="165"/>
        <v>#DIV/0!</v>
      </c>
      <c r="S1063" s="5" t="e">
        <f t="shared" si="164"/>
        <v>#DIV/0!</v>
      </c>
      <c r="T1063" s="5" t="e">
        <f t="shared" si="164"/>
        <v>#DIV/0!</v>
      </c>
      <c r="U1063" s="5" t="e">
        <f t="shared" si="164"/>
        <v>#DIV/0!</v>
      </c>
      <c r="V1063" s="5" t="e">
        <f t="shared" si="164"/>
        <v>#DIV/0!</v>
      </c>
      <c r="W1063" s="5" t="e">
        <f t="shared" si="164"/>
        <v>#DIV/0!</v>
      </c>
      <c r="X1063" s="5" t="e">
        <f t="shared" si="164"/>
        <v>#DIV/0!</v>
      </c>
      <c r="Y1063" s="5" t="e">
        <f t="shared" si="162"/>
        <v>#DIV/0!</v>
      </c>
      <c r="Z1063" s="5" t="e">
        <f t="shared" si="163"/>
        <v>#DIV/0!</v>
      </c>
      <c r="AA1063" s="5" t="e">
        <f t="shared" si="163"/>
        <v>#DIV/0!</v>
      </c>
      <c r="AM1063" s="6"/>
      <c r="AN1063" s="6"/>
    </row>
    <row r="1064" spans="2:40" s="5" customFormat="1" ht="20.100000000000001" hidden="1" customHeight="1">
      <c r="B1064" s="15"/>
      <c r="C1064" s="13"/>
      <c r="D1064" s="13"/>
      <c r="E1064" s="13"/>
      <c r="F1064" s="13"/>
      <c r="G1064" s="13"/>
      <c r="H1064" s="13"/>
      <c r="I1064" s="13"/>
      <c r="J1064" s="13"/>
      <c r="K1064" s="15"/>
      <c r="L1064" s="14"/>
      <c r="M1064" s="14" t="e">
        <f t="shared" si="166"/>
        <v>#DIV/0!</v>
      </c>
      <c r="N1064" s="49"/>
      <c r="O1064" s="238"/>
      <c r="P1064" s="5" t="e">
        <f t="shared" si="165"/>
        <v>#DIV/0!</v>
      </c>
      <c r="Q1064" s="5" t="e">
        <f t="shared" si="165"/>
        <v>#DIV/0!</v>
      </c>
      <c r="R1064" s="5" t="e">
        <f t="shared" si="165"/>
        <v>#DIV/0!</v>
      </c>
      <c r="S1064" s="5" t="e">
        <f t="shared" si="164"/>
        <v>#DIV/0!</v>
      </c>
      <c r="T1064" s="5" t="e">
        <f t="shared" si="164"/>
        <v>#DIV/0!</v>
      </c>
      <c r="U1064" s="5" t="e">
        <f t="shared" si="164"/>
        <v>#DIV/0!</v>
      </c>
      <c r="V1064" s="5" t="e">
        <f t="shared" si="164"/>
        <v>#DIV/0!</v>
      </c>
      <c r="W1064" s="5" t="e">
        <f t="shared" si="164"/>
        <v>#DIV/0!</v>
      </c>
      <c r="X1064" s="5" t="e">
        <f t="shared" si="164"/>
        <v>#DIV/0!</v>
      </c>
      <c r="Y1064" s="5" t="e">
        <f t="shared" si="162"/>
        <v>#DIV/0!</v>
      </c>
      <c r="Z1064" s="5" t="e">
        <f t="shared" si="163"/>
        <v>#DIV/0!</v>
      </c>
      <c r="AA1064" s="5" t="e">
        <f t="shared" si="163"/>
        <v>#DIV/0!</v>
      </c>
      <c r="AM1064" s="6"/>
      <c r="AN1064" s="6"/>
    </row>
    <row r="1065" spans="2:40" s="5" customFormat="1" ht="20.100000000000001" hidden="1" customHeight="1">
      <c r="B1065" s="22" t="str">
        <f>+$B$11</f>
        <v xml:space="preserve"> Α' ΠΛΑΝΗΤΗΣ</v>
      </c>
      <c r="C1065" s="15">
        <f>+$C$11</f>
        <v>0</v>
      </c>
      <c r="D1065" s="13">
        <f>+D1060+1</f>
        <v>164</v>
      </c>
      <c r="E1065" s="15">
        <f>+(H1065+I1065)/2</f>
        <v>0</v>
      </c>
      <c r="F1065" s="15">
        <f>+SQRT(E1065*E1065-G1065*G1065)</f>
        <v>0</v>
      </c>
      <c r="G1065" s="15">
        <f>+(-H1065+I1065)/2</f>
        <v>0</v>
      </c>
      <c r="H1065" s="15">
        <f>+$J$40</f>
        <v>0</v>
      </c>
      <c r="I1065" s="15">
        <f>+$J$39</f>
        <v>0</v>
      </c>
      <c r="J1065" s="15">
        <f>+$D$22</f>
        <v>0</v>
      </c>
      <c r="K1065" s="15">
        <f>+ABS( C1065-D1065)</f>
        <v>164</v>
      </c>
      <c r="L1065" s="15" t="e">
        <f>(+F1065*F1065/E1065)/( 1- J1065*COS(K1066))</f>
        <v>#DIV/0!</v>
      </c>
      <c r="M1065" s="14" t="e">
        <f t="shared" si="166"/>
        <v>#DIV/0!</v>
      </c>
      <c r="N1065" s="49"/>
      <c r="O1065" s="238">
        <f t="shared" si="167"/>
        <v>0</v>
      </c>
      <c r="P1065" s="5" t="e">
        <f t="shared" si="165"/>
        <v>#DIV/0!</v>
      </c>
      <c r="Q1065" s="5" t="e">
        <f t="shared" si="165"/>
        <v>#DIV/0!</v>
      </c>
      <c r="R1065" s="5" t="e">
        <f t="shared" si="165"/>
        <v>#DIV/0!</v>
      </c>
      <c r="S1065" s="5" t="e">
        <f t="shared" si="164"/>
        <v>#DIV/0!</v>
      </c>
      <c r="T1065" s="5" t="e">
        <f t="shared" si="164"/>
        <v>#DIV/0!</v>
      </c>
      <c r="U1065" s="5" t="e">
        <f t="shared" si="164"/>
        <v>#DIV/0!</v>
      </c>
      <c r="V1065" s="5" t="e">
        <f t="shared" ref="V1065:X1128" si="168">IF(AND(H1065=MIN($B1065:$M1065),H1065=MIN($O$176:$O$234)),AH1064,0)</f>
        <v>#DIV/0!</v>
      </c>
      <c r="W1065" s="5" t="e">
        <f t="shared" si="168"/>
        <v>#DIV/0!</v>
      </c>
      <c r="X1065" s="5" t="e">
        <f t="shared" si="168"/>
        <v>#DIV/0!</v>
      </c>
      <c r="Y1065" s="5" t="e">
        <f t="shared" si="162"/>
        <v>#DIV/0!</v>
      </c>
      <c r="Z1065" s="5" t="e">
        <f t="shared" si="163"/>
        <v>#DIV/0!</v>
      </c>
      <c r="AA1065" s="5" t="e">
        <f t="shared" si="163"/>
        <v>#DIV/0!</v>
      </c>
      <c r="AM1065" s="6"/>
      <c r="AN1065" s="6"/>
    </row>
    <row r="1066" spans="2:40" s="5" customFormat="1" ht="20.100000000000001" hidden="1" customHeight="1">
      <c r="B1066" s="23" t="s">
        <v>32</v>
      </c>
      <c r="C1066" s="24">
        <f>3.14/180*C1065</f>
        <v>0</v>
      </c>
      <c r="D1066" s="24">
        <v>164</v>
      </c>
      <c r="E1066" s="25"/>
      <c r="F1066" s="25"/>
      <c r="G1066" s="25"/>
      <c r="H1066" s="25"/>
      <c r="I1066" s="25"/>
      <c r="J1066" s="25"/>
      <c r="K1066" s="25">
        <f>(3.14/180)*K1065</f>
        <v>2.8608888888888893</v>
      </c>
      <c r="L1066" s="14"/>
      <c r="M1066" s="14" t="e">
        <f t="shared" si="166"/>
        <v>#DIV/0!</v>
      </c>
      <c r="N1066" s="49"/>
      <c r="O1066" s="238" t="e">
        <f t="shared" si="167"/>
        <v>#DIV/0!</v>
      </c>
      <c r="P1066" s="5" t="e">
        <f t="shared" si="165"/>
        <v>#DIV/0!</v>
      </c>
      <c r="Q1066" s="5" t="e">
        <f t="shared" si="165"/>
        <v>#DIV/0!</v>
      </c>
      <c r="R1066" s="5" t="e">
        <f t="shared" si="165"/>
        <v>#DIV/0!</v>
      </c>
      <c r="S1066" s="5" t="e">
        <f t="shared" si="165"/>
        <v>#DIV/0!</v>
      </c>
      <c r="T1066" s="5" t="e">
        <f t="shared" si="165"/>
        <v>#DIV/0!</v>
      </c>
      <c r="U1066" s="5" t="e">
        <f t="shared" si="165"/>
        <v>#DIV/0!</v>
      </c>
      <c r="V1066" s="5" t="e">
        <f t="shared" si="168"/>
        <v>#DIV/0!</v>
      </c>
      <c r="W1066" s="5" t="e">
        <f t="shared" si="168"/>
        <v>#DIV/0!</v>
      </c>
      <c r="X1066" s="5" t="e">
        <f t="shared" si="168"/>
        <v>#DIV/0!</v>
      </c>
      <c r="Y1066" s="5" t="e">
        <f t="shared" si="162"/>
        <v>#DIV/0!</v>
      </c>
      <c r="Z1066" s="5" t="e">
        <f t="shared" si="163"/>
        <v>#DIV/0!</v>
      </c>
      <c r="AA1066" s="5" t="e">
        <f t="shared" si="163"/>
        <v>#DIV/0!</v>
      </c>
      <c r="AM1066" s="6"/>
      <c r="AN1066" s="6"/>
    </row>
    <row r="1067" spans="2:40" s="5" customFormat="1" ht="20.100000000000001" hidden="1" customHeight="1">
      <c r="B1067" s="22" t="str">
        <f>+$B$13</f>
        <v xml:space="preserve"> Β' ΠΛΑΝΗΤΗΣ</v>
      </c>
      <c r="C1067" s="15">
        <f>+$C$13</f>
        <v>0</v>
      </c>
      <c r="D1067" s="13">
        <f>+D1062+1</f>
        <v>164</v>
      </c>
      <c r="E1067" s="15">
        <f>+(H1067+I1067)/2</f>
        <v>0</v>
      </c>
      <c r="F1067" s="15">
        <f>+SQRT(E1067*E1067-G1067*G1067)</f>
        <v>0</v>
      </c>
      <c r="G1067" s="15">
        <f>+(-H1067+I1067)/2</f>
        <v>0</v>
      </c>
      <c r="H1067" s="15">
        <f>+$J$42</f>
        <v>0</v>
      </c>
      <c r="I1067" s="15">
        <f>+$J$41</f>
        <v>0</v>
      </c>
      <c r="J1067" s="15">
        <f>+$D$24</f>
        <v>0</v>
      </c>
      <c r="K1067" s="15">
        <f>+ABS( C1067-D1067)</f>
        <v>164</v>
      </c>
      <c r="L1067" s="15" t="e">
        <f>+F1067*F1067/E1067/( 1- J1067*COS(K1068))</f>
        <v>#DIV/0!</v>
      </c>
      <c r="M1067" s="14" t="e">
        <f t="shared" si="166"/>
        <v>#DIV/0!</v>
      </c>
      <c r="N1067" s="49"/>
      <c r="O1067" s="238">
        <f t="shared" si="167"/>
        <v>0</v>
      </c>
      <c r="P1067" s="5" t="e">
        <f t="shared" si="165"/>
        <v>#DIV/0!</v>
      </c>
      <c r="Q1067" s="5" t="e">
        <f t="shared" si="165"/>
        <v>#DIV/0!</v>
      </c>
      <c r="R1067" s="5" t="e">
        <f t="shared" si="165"/>
        <v>#DIV/0!</v>
      </c>
      <c r="S1067" s="5" t="e">
        <f t="shared" si="165"/>
        <v>#DIV/0!</v>
      </c>
      <c r="T1067" s="5" t="e">
        <f t="shared" si="165"/>
        <v>#DIV/0!</v>
      </c>
      <c r="U1067" s="5" t="e">
        <f t="shared" si="165"/>
        <v>#DIV/0!</v>
      </c>
      <c r="V1067" s="5" t="e">
        <f t="shared" si="168"/>
        <v>#DIV/0!</v>
      </c>
      <c r="W1067" s="5" t="e">
        <f t="shared" si="168"/>
        <v>#DIV/0!</v>
      </c>
      <c r="X1067" s="5" t="e">
        <f t="shared" si="168"/>
        <v>#DIV/0!</v>
      </c>
      <c r="Y1067" s="5" t="e">
        <f t="shared" si="162"/>
        <v>#DIV/0!</v>
      </c>
      <c r="Z1067" s="5" t="e">
        <f t="shared" si="163"/>
        <v>#DIV/0!</v>
      </c>
      <c r="AA1067" s="5" t="e">
        <f t="shared" si="163"/>
        <v>#DIV/0!</v>
      </c>
      <c r="AM1067" s="6"/>
      <c r="AN1067" s="6"/>
    </row>
    <row r="1068" spans="2:40" s="5" customFormat="1" ht="20.100000000000001" hidden="1" customHeight="1">
      <c r="B1068" s="26"/>
      <c r="C1068" s="27">
        <f>3.14/180*C1067</f>
        <v>0</v>
      </c>
      <c r="D1068" s="27">
        <f>3.14/180*D1067</f>
        <v>2.8608888888888893</v>
      </c>
      <c r="E1068" s="28"/>
      <c r="F1068" s="28"/>
      <c r="G1068" s="28"/>
      <c r="H1068" s="28"/>
      <c r="I1068" s="28"/>
      <c r="J1068" s="28"/>
      <c r="K1068" s="28">
        <f>(3.14/180)*K1067</f>
        <v>2.8608888888888893</v>
      </c>
      <c r="L1068" s="14"/>
      <c r="M1068" s="14" t="e">
        <f t="shared" si="166"/>
        <v>#DIV/0!</v>
      </c>
      <c r="N1068" s="49"/>
      <c r="O1068" s="238"/>
      <c r="P1068" s="5" t="e">
        <f t="shared" si="165"/>
        <v>#DIV/0!</v>
      </c>
      <c r="Q1068" s="5" t="e">
        <f t="shared" si="165"/>
        <v>#DIV/0!</v>
      </c>
      <c r="R1068" s="5" t="e">
        <f t="shared" si="165"/>
        <v>#DIV/0!</v>
      </c>
      <c r="S1068" s="5" t="e">
        <f t="shared" si="165"/>
        <v>#DIV/0!</v>
      </c>
      <c r="T1068" s="5" t="e">
        <f t="shared" si="165"/>
        <v>#DIV/0!</v>
      </c>
      <c r="U1068" s="5" t="e">
        <f t="shared" si="165"/>
        <v>#DIV/0!</v>
      </c>
      <c r="V1068" s="5" t="e">
        <f t="shared" si="168"/>
        <v>#DIV/0!</v>
      </c>
      <c r="W1068" s="5" t="e">
        <f t="shared" si="168"/>
        <v>#DIV/0!</v>
      </c>
      <c r="X1068" s="5" t="e">
        <f t="shared" si="168"/>
        <v>#DIV/0!</v>
      </c>
      <c r="Y1068" s="5" t="e">
        <f t="shared" si="162"/>
        <v>#DIV/0!</v>
      </c>
      <c r="Z1068" s="5" t="e">
        <f t="shared" si="163"/>
        <v>#DIV/0!</v>
      </c>
      <c r="AA1068" s="5" t="e">
        <f t="shared" si="163"/>
        <v>#DIV/0!</v>
      </c>
      <c r="AM1068" s="6"/>
      <c r="AN1068" s="6"/>
    </row>
    <row r="1069" spans="2:40" s="5" customFormat="1" ht="20.100000000000001" hidden="1" customHeight="1">
      <c r="B1069" s="15"/>
      <c r="C1069" s="13"/>
      <c r="D1069" s="13"/>
      <c r="E1069" s="13"/>
      <c r="F1069" s="13"/>
      <c r="G1069" s="13"/>
      <c r="H1069" s="13"/>
      <c r="I1069" s="13"/>
      <c r="J1069" s="13"/>
      <c r="K1069" s="15"/>
      <c r="L1069" s="14"/>
      <c r="M1069" s="14" t="e">
        <f t="shared" si="166"/>
        <v>#DIV/0!</v>
      </c>
      <c r="N1069" s="49"/>
      <c r="O1069" s="238"/>
      <c r="P1069" s="5" t="e">
        <f t="shared" si="165"/>
        <v>#DIV/0!</v>
      </c>
      <c r="Q1069" s="5" t="e">
        <f t="shared" si="165"/>
        <v>#DIV/0!</v>
      </c>
      <c r="R1069" s="5" t="e">
        <f t="shared" si="165"/>
        <v>#DIV/0!</v>
      </c>
      <c r="S1069" s="5" t="e">
        <f t="shared" si="165"/>
        <v>#DIV/0!</v>
      </c>
      <c r="T1069" s="5" t="e">
        <f t="shared" si="165"/>
        <v>#DIV/0!</v>
      </c>
      <c r="U1069" s="5" t="e">
        <f t="shared" si="165"/>
        <v>#DIV/0!</v>
      </c>
      <c r="V1069" s="5" t="e">
        <f t="shared" si="168"/>
        <v>#DIV/0!</v>
      </c>
      <c r="W1069" s="5" t="e">
        <f t="shared" si="168"/>
        <v>#DIV/0!</v>
      </c>
      <c r="X1069" s="5" t="e">
        <f t="shared" si="168"/>
        <v>#DIV/0!</v>
      </c>
      <c r="Y1069" s="5" t="e">
        <f t="shared" ref="Y1069:Y1132" si="169">IF(AND(K1069=MIN($B1069:$M1069),K1069=MIN($O$176:$O$234)),AK1068,0)</f>
        <v>#DIV/0!</v>
      </c>
      <c r="Z1069" s="5" t="e">
        <f t="shared" ref="Z1069:AA1132" si="170">IF(AND(L1069=MIN($B1069:$M1069),L1069=MIN($O$176:$O$234)),AL1068,0)</f>
        <v>#DIV/0!</v>
      </c>
      <c r="AA1069" s="5" t="e">
        <f t="shared" si="170"/>
        <v>#DIV/0!</v>
      </c>
      <c r="AM1069" s="6"/>
      <c r="AN1069" s="6"/>
    </row>
    <row r="1070" spans="2:40" s="5" customFormat="1" ht="20.100000000000001" hidden="1" customHeight="1">
      <c r="B1070" s="22" t="str">
        <f>+$B$11</f>
        <v xml:space="preserve"> Α' ΠΛΑΝΗΤΗΣ</v>
      </c>
      <c r="C1070" s="15">
        <f>+$C$11</f>
        <v>0</v>
      </c>
      <c r="D1070" s="13">
        <f>+D1065+1</f>
        <v>165</v>
      </c>
      <c r="E1070" s="15">
        <f>+(H1070+I1070)/2</f>
        <v>0</v>
      </c>
      <c r="F1070" s="15">
        <f>+SQRT(E1070*E1070-G1070*G1070)</f>
        <v>0</v>
      </c>
      <c r="G1070" s="15">
        <f>+(-H1070+I1070)/2</f>
        <v>0</v>
      </c>
      <c r="H1070" s="15">
        <f>+$J$40</f>
        <v>0</v>
      </c>
      <c r="I1070" s="15">
        <f>+$J$39</f>
        <v>0</v>
      </c>
      <c r="J1070" s="15">
        <f>+$D$22</f>
        <v>0</v>
      </c>
      <c r="K1070" s="15">
        <f>+ABS( C1070-D1070)</f>
        <v>165</v>
      </c>
      <c r="L1070" s="15" t="e">
        <f>(+F1070*F1070/E1070)/( 1- J1070*COS(K1071))</f>
        <v>#DIV/0!</v>
      </c>
      <c r="M1070" s="14" t="e">
        <f t="shared" si="166"/>
        <v>#DIV/0!</v>
      </c>
      <c r="N1070" s="49"/>
      <c r="O1070" s="238">
        <f t="shared" si="167"/>
        <v>0</v>
      </c>
      <c r="P1070" s="5" t="e">
        <f t="shared" si="165"/>
        <v>#DIV/0!</v>
      </c>
      <c r="Q1070" s="5" t="e">
        <f t="shared" si="165"/>
        <v>#DIV/0!</v>
      </c>
      <c r="R1070" s="5" t="e">
        <f t="shared" si="165"/>
        <v>#DIV/0!</v>
      </c>
      <c r="S1070" s="5" t="e">
        <f t="shared" si="165"/>
        <v>#DIV/0!</v>
      </c>
      <c r="T1070" s="5" t="e">
        <f t="shared" si="165"/>
        <v>#DIV/0!</v>
      </c>
      <c r="U1070" s="5" t="e">
        <f t="shared" si="165"/>
        <v>#DIV/0!</v>
      </c>
      <c r="V1070" s="5" t="e">
        <f t="shared" si="168"/>
        <v>#DIV/0!</v>
      </c>
      <c r="W1070" s="5" t="e">
        <f t="shared" si="168"/>
        <v>#DIV/0!</v>
      </c>
      <c r="X1070" s="5" t="e">
        <f t="shared" si="168"/>
        <v>#DIV/0!</v>
      </c>
      <c r="Y1070" s="5" t="e">
        <f t="shared" si="169"/>
        <v>#DIV/0!</v>
      </c>
      <c r="Z1070" s="5" t="e">
        <f t="shared" si="170"/>
        <v>#DIV/0!</v>
      </c>
      <c r="AA1070" s="5" t="e">
        <f t="shared" si="170"/>
        <v>#DIV/0!</v>
      </c>
      <c r="AM1070" s="6"/>
      <c r="AN1070" s="6"/>
    </row>
    <row r="1071" spans="2:40" s="5" customFormat="1" ht="20.100000000000001" hidden="1" customHeight="1">
      <c r="B1071" s="23" t="s">
        <v>32</v>
      </c>
      <c r="C1071" s="24">
        <f>3.14/180*C1070</f>
        <v>0</v>
      </c>
      <c r="D1071" s="24">
        <v>165</v>
      </c>
      <c r="E1071" s="25"/>
      <c r="F1071" s="25"/>
      <c r="G1071" s="25"/>
      <c r="H1071" s="25"/>
      <c r="I1071" s="25"/>
      <c r="J1071" s="25"/>
      <c r="K1071" s="25">
        <f>(3.14/180)*K1070</f>
        <v>2.8783333333333339</v>
      </c>
      <c r="L1071" s="14"/>
      <c r="M1071" s="14" t="e">
        <f t="shared" si="166"/>
        <v>#DIV/0!</v>
      </c>
      <c r="N1071" s="49"/>
      <c r="O1071" s="238" t="e">
        <f t="shared" si="167"/>
        <v>#DIV/0!</v>
      </c>
      <c r="P1071" s="5" t="e">
        <f t="shared" si="165"/>
        <v>#DIV/0!</v>
      </c>
      <c r="Q1071" s="5" t="e">
        <f t="shared" si="165"/>
        <v>#DIV/0!</v>
      </c>
      <c r="R1071" s="5" t="e">
        <f t="shared" si="165"/>
        <v>#DIV/0!</v>
      </c>
      <c r="S1071" s="5" t="e">
        <f t="shared" si="165"/>
        <v>#DIV/0!</v>
      </c>
      <c r="T1071" s="5" t="e">
        <f t="shared" si="165"/>
        <v>#DIV/0!</v>
      </c>
      <c r="U1071" s="5" t="e">
        <f t="shared" si="165"/>
        <v>#DIV/0!</v>
      </c>
      <c r="V1071" s="5" t="e">
        <f t="shared" si="168"/>
        <v>#DIV/0!</v>
      </c>
      <c r="W1071" s="5" t="e">
        <f t="shared" si="168"/>
        <v>#DIV/0!</v>
      </c>
      <c r="X1071" s="5" t="e">
        <f t="shared" si="168"/>
        <v>#DIV/0!</v>
      </c>
      <c r="Y1071" s="5" t="e">
        <f t="shared" si="169"/>
        <v>#DIV/0!</v>
      </c>
      <c r="Z1071" s="5" t="e">
        <f t="shared" si="170"/>
        <v>#DIV/0!</v>
      </c>
      <c r="AA1071" s="5" t="e">
        <f t="shared" si="170"/>
        <v>#DIV/0!</v>
      </c>
      <c r="AM1071" s="6"/>
      <c r="AN1071" s="6"/>
    </row>
    <row r="1072" spans="2:40" s="5" customFormat="1" ht="20.100000000000001" hidden="1" customHeight="1">
      <c r="B1072" s="22" t="str">
        <f>+$B$13</f>
        <v xml:space="preserve"> Β' ΠΛΑΝΗΤΗΣ</v>
      </c>
      <c r="C1072" s="15">
        <f>+$C$13</f>
        <v>0</v>
      </c>
      <c r="D1072" s="13">
        <f>+D1067+1</f>
        <v>165</v>
      </c>
      <c r="E1072" s="15">
        <f>+(H1072+I1072)/2</f>
        <v>0</v>
      </c>
      <c r="F1072" s="15">
        <f>+SQRT(E1072*E1072-G1072*G1072)</f>
        <v>0</v>
      </c>
      <c r="G1072" s="15">
        <f>+(-H1072+I1072)/2</f>
        <v>0</v>
      </c>
      <c r="H1072" s="15">
        <f>+$J$42</f>
        <v>0</v>
      </c>
      <c r="I1072" s="15">
        <f>+$J$41</f>
        <v>0</v>
      </c>
      <c r="J1072" s="15">
        <f>+$D$24</f>
        <v>0</v>
      </c>
      <c r="K1072" s="15">
        <f>+ABS( C1072-D1072)</f>
        <v>165</v>
      </c>
      <c r="L1072" s="15" t="e">
        <f>+F1072*F1072/E1072/( 1- J1072*COS(K1073))</f>
        <v>#DIV/0!</v>
      </c>
      <c r="M1072" s="14" t="e">
        <f t="shared" si="166"/>
        <v>#DIV/0!</v>
      </c>
      <c r="N1072" s="49"/>
      <c r="O1072" s="238">
        <f t="shared" si="167"/>
        <v>0</v>
      </c>
      <c r="P1072" s="5" t="e">
        <f t="shared" si="165"/>
        <v>#DIV/0!</v>
      </c>
      <c r="Q1072" s="5" t="e">
        <f t="shared" si="165"/>
        <v>#DIV/0!</v>
      </c>
      <c r="R1072" s="5" t="e">
        <f t="shared" si="165"/>
        <v>#DIV/0!</v>
      </c>
      <c r="S1072" s="5" t="e">
        <f t="shared" si="165"/>
        <v>#DIV/0!</v>
      </c>
      <c r="T1072" s="5" t="e">
        <f t="shared" si="165"/>
        <v>#DIV/0!</v>
      </c>
      <c r="U1072" s="5" t="e">
        <f t="shared" si="165"/>
        <v>#DIV/0!</v>
      </c>
      <c r="V1072" s="5" t="e">
        <f t="shared" si="168"/>
        <v>#DIV/0!</v>
      </c>
      <c r="W1072" s="5" t="e">
        <f t="shared" si="168"/>
        <v>#DIV/0!</v>
      </c>
      <c r="X1072" s="5" t="e">
        <f t="shared" si="168"/>
        <v>#DIV/0!</v>
      </c>
      <c r="Y1072" s="5" t="e">
        <f t="shared" si="169"/>
        <v>#DIV/0!</v>
      </c>
      <c r="Z1072" s="5" t="e">
        <f t="shared" si="170"/>
        <v>#DIV/0!</v>
      </c>
      <c r="AA1072" s="5" t="e">
        <f t="shared" si="170"/>
        <v>#DIV/0!</v>
      </c>
      <c r="AM1072" s="6"/>
      <c r="AN1072" s="6"/>
    </row>
    <row r="1073" spans="2:40" s="5" customFormat="1" ht="20.100000000000001" hidden="1" customHeight="1">
      <c r="B1073" s="26"/>
      <c r="C1073" s="27">
        <f>3.14/180*C1072</f>
        <v>0</v>
      </c>
      <c r="D1073" s="27">
        <f>3.14/180*D1072</f>
        <v>2.8783333333333339</v>
      </c>
      <c r="E1073" s="28"/>
      <c r="F1073" s="28"/>
      <c r="G1073" s="28"/>
      <c r="H1073" s="28"/>
      <c r="I1073" s="28"/>
      <c r="J1073" s="28"/>
      <c r="K1073" s="28">
        <f>(3.14/180)*K1072</f>
        <v>2.8783333333333339</v>
      </c>
      <c r="L1073" s="14"/>
      <c r="M1073" s="14" t="e">
        <f t="shared" si="166"/>
        <v>#DIV/0!</v>
      </c>
      <c r="N1073" s="49"/>
      <c r="O1073" s="238"/>
      <c r="P1073" s="5" t="e">
        <f t="shared" si="165"/>
        <v>#DIV/0!</v>
      </c>
      <c r="Q1073" s="5" t="e">
        <f t="shared" si="165"/>
        <v>#DIV/0!</v>
      </c>
      <c r="R1073" s="5" t="e">
        <f t="shared" si="165"/>
        <v>#DIV/0!</v>
      </c>
      <c r="S1073" s="5" t="e">
        <f t="shared" si="165"/>
        <v>#DIV/0!</v>
      </c>
      <c r="T1073" s="5" t="e">
        <f t="shared" si="165"/>
        <v>#DIV/0!</v>
      </c>
      <c r="U1073" s="5" t="e">
        <f t="shared" si="165"/>
        <v>#DIV/0!</v>
      </c>
      <c r="V1073" s="5" t="e">
        <f t="shared" si="168"/>
        <v>#DIV/0!</v>
      </c>
      <c r="W1073" s="5" t="e">
        <f t="shared" si="168"/>
        <v>#DIV/0!</v>
      </c>
      <c r="X1073" s="5" t="e">
        <f t="shared" si="168"/>
        <v>#DIV/0!</v>
      </c>
      <c r="Y1073" s="5" t="e">
        <f t="shared" si="169"/>
        <v>#DIV/0!</v>
      </c>
      <c r="Z1073" s="5" t="e">
        <f t="shared" si="170"/>
        <v>#DIV/0!</v>
      </c>
      <c r="AA1073" s="5" t="e">
        <f t="shared" si="170"/>
        <v>#DIV/0!</v>
      </c>
      <c r="AM1073" s="6"/>
      <c r="AN1073" s="6"/>
    </row>
    <row r="1074" spans="2:40" s="5" customFormat="1" ht="20.100000000000001" hidden="1" customHeight="1">
      <c r="B1074" s="15"/>
      <c r="C1074" s="13"/>
      <c r="D1074" s="13"/>
      <c r="E1074" s="13"/>
      <c r="F1074" s="13"/>
      <c r="G1074" s="13"/>
      <c r="H1074" s="13"/>
      <c r="I1074" s="13"/>
      <c r="J1074" s="13"/>
      <c r="K1074" s="15"/>
      <c r="L1074" s="14"/>
      <c r="M1074" s="14" t="e">
        <f t="shared" si="166"/>
        <v>#DIV/0!</v>
      </c>
      <c r="N1074" s="49"/>
      <c r="O1074" s="238"/>
      <c r="P1074" s="5" t="e">
        <f t="shared" si="165"/>
        <v>#DIV/0!</v>
      </c>
      <c r="Q1074" s="5" t="e">
        <f t="shared" si="165"/>
        <v>#DIV/0!</v>
      </c>
      <c r="R1074" s="5" t="e">
        <f t="shared" si="165"/>
        <v>#DIV/0!</v>
      </c>
      <c r="S1074" s="5" t="e">
        <f t="shared" si="165"/>
        <v>#DIV/0!</v>
      </c>
      <c r="T1074" s="5" t="e">
        <f t="shared" si="165"/>
        <v>#DIV/0!</v>
      </c>
      <c r="U1074" s="5" t="e">
        <f t="shared" si="165"/>
        <v>#DIV/0!</v>
      </c>
      <c r="V1074" s="5" t="e">
        <f t="shared" si="168"/>
        <v>#DIV/0!</v>
      </c>
      <c r="W1074" s="5" t="e">
        <f t="shared" si="168"/>
        <v>#DIV/0!</v>
      </c>
      <c r="X1074" s="5" t="e">
        <f t="shared" si="168"/>
        <v>#DIV/0!</v>
      </c>
      <c r="Y1074" s="5" t="e">
        <f t="shared" si="169"/>
        <v>#DIV/0!</v>
      </c>
      <c r="Z1074" s="5" t="e">
        <f t="shared" si="170"/>
        <v>#DIV/0!</v>
      </c>
      <c r="AA1074" s="5" t="e">
        <f t="shared" si="170"/>
        <v>#DIV/0!</v>
      </c>
      <c r="AM1074" s="6"/>
      <c r="AN1074" s="6"/>
    </row>
    <row r="1075" spans="2:40" s="5" customFormat="1" ht="20.100000000000001" hidden="1" customHeight="1">
      <c r="B1075" s="22" t="str">
        <f>+$B$11</f>
        <v xml:space="preserve"> Α' ΠΛΑΝΗΤΗΣ</v>
      </c>
      <c r="C1075" s="15">
        <f>+$C$11</f>
        <v>0</v>
      </c>
      <c r="D1075" s="13">
        <f>+D1070+1</f>
        <v>166</v>
      </c>
      <c r="E1075" s="15">
        <f>+(H1075+I1075)/2</f>
        <v>0</v>
      </c>
      <c r="F1075" s="15">
        <f>+SQRT(E1075*E1075-G1075*G1075)</f>
        <v>0</v>
      </c>
      <c r="G1075" s="15">
        <f>+(-H1075+I1075)/2</f>
        <v>0</v>
      </c>
      <c r="H1075" s="15">
        <f>+$J$40</f>
        <v>0</v>
      </c>
      <c r="I1075" s="15">
        <f>+$J$39</f>
        <v>0</v>
      </c>
      <c r="J1075" s="15">
        <f>+$D$22</f>
        <v>0</v>
      </c>
      <c r="K1075" s="15">
        <f>+ABS( C1075-D1075)</f>
        <v>166</v>
      </c>
      <c r="L1075" s="15" t="e">
        <f>(+F1075*F1075/E1075)/( 1- J1075*COS(K1076))</f>
        <v>#DIV/0!</v>
      </c>
      <c r="M1075" s="14" t="e">
        <f t="shared" si="166"/>
        <v>#DIV/0!</v>
      </c>
      <c r="N1075" s="49"/>
      <c r="O1075" s="238">
        <f t="shared" si="167"/>
        <v>0</v>
      </c>
      <c r="P1075" s="5" t="e">
        <f t="shared" si="165"/>
        <v>#DIV/0!</v>
      </c>
      <c r="Q1075" s="5" t="e">
        <f t="shared" si="165"/>
        <v>#DIV/0!</v>
      </c>
      <c r="R1075" s="5" t="e">
        <f t="shared" si="165"/>
        <v>#DIV/0!</v>
      </c>
      <c r="S1075" s="5" t="e">
        <f t="shared" si="165"/>
        <v>#DIV/0!</v>
      </c>
      <c r="T1075" s="5" t="e">
        <f t="shared" si="165"/>
        <v>#DIV/0!</v>
      </c>
      <c r="U1075" s="5" t="e">
        <f t="shared" si="165"/>
        <v>#DIV/0!</v>
      </c>
      <c r="V1075" s="5" t="e">
        <f t="shared" si="168"/>
        <v>#DIV/0!</v>
      </c>
      <c r="W1075" s="5" t="e">
        <f t="shared" si="168"/>
        <v>#DIV/0!</v>
      </c>
      <c r="X1075" s="5" t="e">
        <f t="shared" si="168"/>
        <v>#DIV/0!</v>
      </c>
      <c r="Y1075" s="5" t="e">
        <f t="shared" si="169"/>
        <v>#DIV/0!</v>
      </c>
      <c r="Z1075" s="5" t="e">
        <f t="shared" si="170"/>
        <v>#DIV/0!</v>
      </c>
      <c r="AA1075" s="5" t="e">
        <f t="shared" si="170"/>
        <v>#DIV/0!</v>
      </c>
      <c r="AM1075" s="6"/>
      <c r="AN1075" s="6"/>
    </row>
    <row r="1076" spans="2:40" s="5" customFormat="1" ht="20.100000000000001" hidden="1" customHeight="1">
      <c r="B1076" s="23" t="s">
        <v>32</v>
      </c>
      <c r="C1076" s="24">
        <f>3.14/180*C1075</f>
        <v>0</v>
      </c>
      <c r="D1076" s="24">
        <v>166</v>
      </c>
      <c r="E1076" s="25"/>
      <c r="F1076" s="25"/>
      <c r="G1076" s="25"/>
      <c r="H1076" s="25"/>
      <c r="I1076" s="25"/>
      <c r="J1076" s="25"/>
      <c r="K1076" s="25">
        <f>(3.14/180)*K1075</f>
        <v>2.895777777777778</v>
      </c>
      <c r="L1076" s="14"/>
      <c r="M1076" s="14" t="e">
        <f t="shared" si="166"/>
        <v>#DIV/0!</v>
      </c>
      <c r="N1076" s="49"/>
      <c r="O1076" s="238" t="e">
        <f t="shared" si="167"/>
        <v>#DIV/0!</v>
      </c>
      <c r="P1076" s="5" t="e">
        <f t="shared" si="165"/>
        <v>#DIV/0!</v>
      </c>
      <c r="Q1076" s="5" t="e">
        <f t="shared" si="165"/>
        <v>#DIV/0!</v>
      </c>
      <c r="R1076" s="5" t="e">
        <f t="shared" si="165"/>
        <v>#DIV/0!</v>
      </c>
      <c r="S1076" s="5" t="e">
        <f t="shared" si="165"/>
        <v>#DIV/0!</v>
      </c>
      <c r="T1076" s="5" t="e">
        <f t="shared" si="165"/>
        <v>#DIV/0!</v>
      </c>
      <c r="U1076" s="5" t="e">
        <f t="shared" si="165"/>
        <v>#DIV/0!</v>
      </c>
      <c r="V1076" s="5" t="e">
        <f t="shared" si="168"/>
        <v>#DIV/0!</v>
      </c>
      <c r="W1076" s="5" t="e">
        <f t="shared" si="168"/>
        <v>#DIV/0!</v>
      </c>
      <c r="X1076" s="5" t="e">
        <f t="shared" si="168"/>
        <v>#DIV/0!</v>
      </c>
      <c r="Y1076" s="5" t="e">
        <f t="shared" si="169"/>
        <v>#DIV/0!</v>
      </c>
      <c r="Z1076" s="5" t="e">
        <f t="shared" si="170"/>
        <v>#DIV/0!</v>
      </c>
      <c r="AA1076" s="5" t="e">
        <f t="shared" si="170"/>
        <v>#DIV/0!</v>
      </c>
      <c r="AM1076" s="6"/>
      <c r="AN1076" s="6"/>
    </row>
    <row r="1077" spans="2:40" s="5" customFormat="1" ht="20.100000000000001" hidden="1" customHeight="1">
      <c r="B1077" s="22" t="str">
        <f>+$B$13</f>
        <v xml:space="preserve"> Β' ΠΛΑΝΗΤΗΣ</v>
      </c>
      <c r="C1077" s="15">
        <f>+$C$13</f>
        <v>0</v>
      </c>
      <c r="D1077" s="13">
        <f>+D1072+1</f>
        <v>166</v>
      </c>
      <c r="E1077" s="15">
        <f>+(H1077+I1077)/2</f>
        <v>0</v>
      </c>
      <c r="F1077" s="15">
        <f>+SQRT(E1077*E1077-G1077*G1077)</f>
        <v>0</v>
      </c>
      <c r="G1077" s="15">
        <f>+(-H1077+I1077)/2</f>
        <v>0</v>
      </c>
      <c r="H1077" s="15">
        <f>+$J$42</f>
        <v>0</v>
      </c>
      <c r="I1077" s="15">
        <f>+$J$41</f>
        <v>0</v>
      </c>
      <c r="J1077" s="15">
        <f>+$D$24</f>
        <v>0</v>
      </c>
      <c r="K1077" s="15">
        <f>+ABS( C1077-D1077)</f>
        <v>166</v>
      </c>
      <c r="L1077" s="15" t="e">
        <f>+F1077*F1077/E1077/( 1- J1077*COS(K1078))</f>
        <v>#DIV/0!</v>
      </c>
      <c r="M1077" s="14" t="e">
        <f t="shared" si="166"/>
        <v>#DIV/0!</v>
      </c>
      <c r="N1077" s="49"/>
      <c r="O1077" s="238">
        <f t="shared" si="167"/>
        <v>0</v>
      </c>
      <c r="P1077" s="5" t="e">
        <f t="shared" si="165"/>
        <v>#DIV/0!</v>
      </c>
      <c r="Q1077" s="5" t="e">
        <f t="shared" si="165"/>
        <v>#DIV/0!</v>
      </c>
      <c r="R1077" s="5" t="e">
        <f t="shared" si="165"/>
        <v>#DIV/0!</v>
      </c>
      <c r="S1077" s="5" t="e">
        <f t="shared" si="165"/>
        <v>#DIV/0!</v>
      </c>
      <c r="T1077" s="5" t="e">
        <f t="shared" si="165"/>
        <v>#DIV/0!</v>
      </c>
      <c r="U1077" s="5" t="e">
        <f t="shared" si="165"/>
        <v>#DIV/0!</v>
      </c>
      <c r="V1077" s="5" t="e">
        <f t="shared" si="168"/>
        <v>#DIV/0!</v>
      </c>
      <c r="W1077" s="5" t="e">
        <f t="shared" si="168"/>
        <v>#DIV/0!</v>
      </c>
      <c r="X1077" s="5" t="e">
        <f t="shared" si="168"/>
        <v>#DIV/0!</v>
      </c>
      <c r="Y1077" s="5" t="e">
        <f t="shared" si="169"/>
        <v>#DIV/0!</v>
      </c>
      <c r="Z1077" s="5" t="e">
        <f t="shared" si="170"/>
        <v>#DIV/0!</v>
      </c>
      <c r="AA1077" s="5" t="e">
        <f t="shared" si="170"/>
        <v>#DIV/0!</v>
      </c>
      <c r="AM1077" s="6"/>
      <c r="AN1077" s="6"/>
    </row>
    <row r="1078" spans="2:40" s="5" customFormat="1" ht="20.100000000000001" hidden="1" customHeight="1">
      <c r="B1078" s="26"/>
      <c r="C1078" s="27">
        <f>3.14/180*C1077</f>
        <v>0</v>
      </c>
      <c r="D1078" s="27">
        <f>3.14/180*D1077</f>
        <v>2.895777777777778</v>
      </c>
      <c r="E1078" s="28"/>
      <c r="F1078" s="28"/>
      <c r="G1078" s="28"/>
      <c r="H1078" s="28"/>
      <c r="I1078" s="28"/>
      <c r="J1078" s="28"/>
      <c r="K1078" s="28">
        <f>(3.14/180)*K1077</f>
        <v>2.895777777777778</v>
      </c>
      <c r="L1078" s="14"/>
      <c r="M1078" s="14" t="e">
        <f t="shared" si="166"/>
        <v>#DIV/0!</v>
      </c>
      <c r="N1078" s="49"/>
      <c r="O1078" s="238"/>
      <c r="P1078" s="5" t="e">
        <f t="shared" ref="P1078:U1120" si="171">IF(AND(B1078=MIN($B1078:$M1078),B1078=MIN($O$176:$O$234)),AB1077,0)</f>
        <v>#DIV/0!</v>
      </c>
      <c r="Q1078" s="5" t="e">
        <f t="shared" si="171"/>
        <v>#DIV/0!</v>
      </c>
      <c r="R1078" s="5" t="e">
        <f t="shared" si="171"/>
        <v>#DIV/0!</v>
      </c>
      <c r="S1078" s="5" t="e">
        <f t="shared" si="171"/>
        <v>#DIV/0!</v>
      </c>
      <c r="T1078" s="5" t="e">
        <f t="shared" si="171"/>
        <v>#DIV/0!</v>
      </c>
      <c r="U1078" s="5" t="e">
        <f t="shared" si="171"/>
        <v>#DIV/0!</v>
      </c>
      <c r="V1078" s="5" t="e">
        <f t="shared" si="168"/>
        <v>#DIV/0!</v>
      </c>
      <c r="W1078" s="5" t="e">
        <f t="shared" si="168"/>
        <v>#DIV/0!</v>
      </c>
      <c r="X1078" s="5" t="e">
        <f t="shared" si="168"/>
        <v>#DIV/0!</v>
      </c>
      <c r="Y1078" s="5" t="e">
        <f t="shared" si="169"/>
        <v>#DIV/0!</v>
      </c>
      <c r="Z1078" s="5" t="e">
        <f t="shared" si="170"/>
        <v>#DIV/0!</v>
      </c>
      <c r="AA1078" s="5" t="e">
        <f t="shared" si="170"/>
        <v>#DIV/0!</v>
      </c>
      <c r="AM1078" s="6"/>
      <c r="AN1078" s="6"/>
    </row>
    <row r="1079" spans="2:40" s="5" customFormat="1" ht="20.100000000000001" hidden="1" customHeight="1">
      <c r="B1079" s="15"/>
      <c r="C1079" s="13"/>
      <c r="D1079" s="13"/>
      <c r="E1079" s="13"/>
      <c r="F1079" s="13"/>
      <c r="G1079" s="13"/>
      <c r="H1079" s="13"/>
      <c r="I1079" s="13"/>
      <c r="J1079" s="13"/>
      <c r="K1079" s="15"/>
      <c r="L1079" s="14"/>
      <c r="M1079" s="14" t="e">
        <f t="shared" ref="M1079:M1142" si="172">IF(O1079=$O$2051,$D1078,0)</f>
        <v>#DIV/0!</v>
      </c>
      <c r="N1079" s="49"/>
      <c r="O1079" s="238"/>
      <c r="P1079" s="5" t="e">
        <f t="shared" si="171"/>
        <v>#DIV/0!</v>
      </c>
      <c r="Q1079" s="5" t="e">
        <f t="shared" si="171"/>
        <v>#DIV/0!</v>
      </c>
      <c r="R1079" s="5" t="e">
        <f t="shared" si="171"/>
        <v>#DIV/0!</v>
      </c>
      <c r="S1079" s="5" t="e">
        <f t="shared" si="171"/>
        <v>#DIV/0!</v>
      </c>
      <c r="T1079" s="5" t="e">
        <f t="shared" si="171"/>
        <v>#DIV/0!</v>
      </c>
      <c r="U1079" s="5" t="e">
        <f t="shared" si="171"/>
        <v>#DIV/0!</v>
      </c>
      <c r="V1079" s="5" t="e">
        <f t="shared" si="168"/>
        <v>#DIV/0!</v>
      </c>
      <c r="W1079" s="5" t="e">
        <f t="shared" si="168"/>
        <v>#DIV/0!</v>
      </c>
      <c r="X1079" s="5" t="e">
        <f t="shared" si="168"/>
        <v>#DIV/0!</v>
      </c>
      <c r="Y1079" s="5" t="e">
        <f t="shared" si="169"/>
        <v>#DIV/0!</v>
      </c>
      <c r="Z1079" s="5" t="e">
        <f t="shared" si="170"/>
        <v>#DIV/0!</v>
      </c>
      <c r="AA1079" s="5" t="e">
        <f t="shared" si="170"/>
        <v>#DIV/0!</v>
      </c>
      <c r="AM1079" s="6"/>
      <c r="AN1079" s="6"/>
    </row>
    <row r="1080" spans="2:40" s="5" customFormat="1" ht="20.100000000000001" hidden="1" customHeight="1">
      <c r="B1080" s="22" t="str">
        <f>+$B$11</f>
        <v xml:space="preserve"> Α' ΠΛΑΝΗΤΗΣ</v>
      </c>
      <c r="C1080" s="15">
        <f>+$C$11</f>
        <v>0</v>
      </c>
      <c r="D1080" s="13">
        <f>+D1075+1</f>
        <v>167</v>
      </c>
      <c r="E1080" s="15">
        <f>+(H1080+I1080)/2</f>
        <v>0</v>
      </c>
      <c r="F1080" s="15">
        <f>+SQRT(E1080*E1080-G1080*G1080)</f>
        <v>0</v>
      </c>
      <c r="G1080" s="15">
        <f>+(-H1080+I1080)/2</f>
        <v>0</v>
      </c>
      <c r="H1080" s="15">
        <f>+$J$40</f>
        <v>0</v>
      </c>
      <c r="I1080" s="15">
        <f>+$J$39</f>
        <v>0</v>
      </c>
      <c r="J1080" s="15">
        <f>+$D$22</f>
        <v>0</v>
      </c>
      <c r="K1080" s="15">
        <f>+ABS( C1080-D1080)</f>
        <v>167</v>
      </c>
      <c r="L1080" s="15" t="e">
        <f>(+F1080*F1080/E1080)/( 1- J1080*COS(K1081))</f>
        <v>#DIV/0!</v>
      </c>
      <c r="M1080" s="14" t="e">
        <f t="shared" si="172"/>
        <v>#DIV/0!</v>
      </c>
      <c r="N1080" s="49"/>
      <c r="O1080" s="238">
        <f t="shared" ref="O1080:O1142" si="173">+ABS(L1079-L1081)</f>
        <v>0</v>
      </c>
      <c r="P1080" s="5" t="e">
        <f t="shared" si="171"/>
        <v>#DIV/0!</v>
      </c>
      <c r="Q1080" s="5" t="e">
        <f t="shared" si="171"/>
        <v>#DIV/0!</v>
      </c>
      <c r="R1080" s="5" t="e">
        <f t="shared" si="171"/>
        <v>#DIV/0!</v>
      </c>
      <c r="S1080" s="5" t="e">
        <f t="shared" si="171"/>
        <v>#DIV/0!</v>
      </c>
      <c r="T1080" s="5" t="e">
        <f t="shared" si="171"/>
        <v>#DIV/0!</v>
      </c>
      <c r="U1080" s="5" t="e">
        <f t="shared" si="171"/>
        <v>#DIV/0!</v>
      </c>
      <c r="V1080" s="5" t="e">
        <f t="shared" si="168"/>
        <v>#DIV/0!</v>
      </c>
      <c r="W1080" s="5" t="e">
        <f t="shared" si="168"/>
        <v>#DIV/0!</v>
      </c>
      <c r="X1080" s="5" t="e">
        <f t="shared" si="168"/>
        <v>#DIV/0!</v>
      </c>
      <c r="Y1080" s="5" t="e">
        <f t="shared" si="169"/>
        <v>#DIV/0!</v>
      </c>
      <c r="Z1080" s="5" t="e">
        <f t="shared" si="170"/>
        <v>#DIV/0!</v>
      </c>
      <c r="AA1080" s="5" t="e">
        <f t="shared" si="170"/>
        <v>#DIV/0!</v>
      </c>
      <c r="AM1080" s="6"/>
      <c r="AN1080" s="6"/>
    </row>
    <row r="1081" spans="2:40" s="5" customFormat="1" ht="20.100000000000001" hidden="1" customHeight="1">
      <c r="B1081" s="23" t="s">
        <v>32</v>
      </c>
      <c r="C1081" s="24">
        <f>3.14/180*C1080</f>
        <v>0</v>
      </c>
      <c r="D1081" s="24">
        <v>167</v>
      </c>
      <c r="E1081" s="25"/>
      <c r="F1081" s="25"/>
      <c r="G1081" s="25"/>
      <c r="H1081" s="25"/>
      <c r="I1081" s="25"/>
      <c r="J1081" s="25"/>
      <c r="K1081" s="25">
        <f>(3.14/180)*K1080</f>
        <v>2.9132222222222226</v>
      </c>
      <c r="L1081" s="14"/>
      <c r="M1081" s="14" t="e">
        <f t="shared" si="172"/>
        <v>#DIV/0!</v>
      </c>
      <c r="N1081" s="49"/>
      <c r="O1081" s="238" t="e">
        <f t="shared" si="173"/>
        <v>#DIV/0!</v>
      </c>
      <c r="P1081" s="5" t="e">
        <f t="shared" si="171"/>
        <v>#DIV/0!</v>
      </c>
      <c r="Q1081" s="5" t="e">
        <f t="shared" si="171"/>
        <v>#DIV/0!</v>
      </c>
      <c r="R1081" s="5" t="e">
        <f t="shared" si="171"/>
        <v>#DIV/0!</v>
      </c>
      <c r="S1081" s="5" t="e">
        <f t="shared" si="171"/>
        <v>#DIV/0!</v>
      </c>
      <c r="T1081" s="5" t="e">
        <f t="shared" si="171"/>
        <v>#DIV/0!</v>
      </c>
      <c r="U1081" s="5" t="e">
        <f t="shared" si="171"/>
        <v>#DIV/0!</v>
      </c>
      <c r="V1081" s="5" t="e">
        <f t="shared" si="168"/>
        <v>#DIV/0!</v>
      </c>
      <c r="W1081" s="5" t="e">
        <f t="shared" si="168"/>
        <v>#DIV/0!</v>
      </c>
      <c r="X1081" s="5" t="e">
        <f t="shared" si="168"/>
        <v>#DIV/0!</v>
      </c>
      <c r="Y1081" s="5" t="e">
        <f t="shared" si="169"/>
        <v>#DIV/0!</v>
      </c>
      <c r="Z1081" s="5" t="e">
        <f t="shared" si="170"/>
        <v>#DIV/0!</v>
      </c>
      <c r="AA1081" s="5" t="e">
        <f t="shared" si="170"/>
        <v>#DIV/0!</v>
      </c>
      <c r="AM1081" s="6"/>
      <c r="AN1081" s="6"/>
    </row>
    <row r="1082" spans="2:40" s="5" customFormat="1" ht="20.100000000000001" hidden="1" customHeight="1">
      <c r="B1082" s="22" t="str">
        <f>+$B$13</f>
        <v xml:space="preserve"> Β' ΠΛΑΝΗΤΗΣ</v>
      </c>
      <c r="C1082" s="15">
        <f>+$C$13</f>
        <v>0</v>
      </c>
      <c r="D1082" s="13">
        <f>+D1077+1</f>
        <v>167</v>
      </c>
      <c r="E1082" s="15">
        <f>+(H1082+I1082)/2</f>
        <v>0</v>
      </c>
      <c r="F1082" s="15">
        <f>+SQRT(E1082*E1082-G1082*G1082)</f>
        <v>0</v>
      </c>
      <c r="G1082" s="15">
        <f>+(-H1082+I1082)/2</f>
        <v>0</v>
      </c>
      <c r="H1082" s="15">
        <f>+$J$42</f>
        <v>0</v>
      </c>
      <c r="I1082" s="15">
        <f>+$J$41</f>
        <v>0</v>
      </c>
      <c r="J1082" s="15">
        <f>+$D$24</f>
        <v>0</v>
      </c>
      <c r="K1082" s="15">
        <f>+ABS( C1082-D1082)</f>
        <v>167</v>
      </c>
      <c r="L1082" s="15" t="e">
        <f>+F1082*F1082/E1082/( 1- J1082*COS(K1083))</f>
        <v>#DIV/0!</v>
      </c>
      <c r="M1082" s="14" t="e">
        <f t="shared" si="172"/>
        <v>#DIV/0!</v>
      </c>
      <c r="N1082" s="49"/>
      <c r="O1082" s="238">
        <f t="shared" si="173"/>
        <v>0</v>
      </c>
      <c r="P1082" s="5" t="e">
        <f t="shared" si="171"/>
        <v>#DIV/0!</v>
      </c>
      <c r="Q1082" s="5" t="e">
        <f t="shared" si="171"/>
        <v>#DIV/0!</v>
      </c>
      <c r="R1082" s="5" t="e">
        <f t="shared" si="171"/>
        <v>#DIV/0!</v>
      </c>
      <c r="S1082" s="5" t="e">
        <f t="shared" si="171"/>
        <v>#DIV/0!</v>
      </c>
      <c r="T1082" s="5" t="e">
        <f t="shared" si="171"/>
        <v>#DIV/0!</v>
      </c>
      <c r="U1082" s="5" t="e">
        <f t="shared" si="171"/>
        <v>#DIV/0!</v>
      </c>
      <c r="V1082" s="5" t="e">
        <f t="shared" si="168"/>
        <v>#DIV/0!</v>
      </c>
      <c r="W1082" s="5" t="e">
        <f t="shared" si="168"/>
        <v>#DIV/0!</v>
      </c>
      <c r="X1082" s="5" t="e">
        <f t="shared" si="168"/>
        <v>#DIV/0!</v>
      </c>
      <c r="Y1082" s="5" t="e">
        <f t="shared" si="169"/>
        <v>#DIV/0!</v>
      </c>
      <c r="Z1082" s="5" t="e">
        <f t="shared" si="170"/>
        <v>#DIV/0!</v>
      </c>
      <c r="AA1082" s="5" t="e">
        <f t="shared" si="170"/>
        <v>#DIV/0!</v>
      </c>
      <c r="AM1082" s="6"/>
      <c r="AN1082" s="6"/>
    </row>
    <row r="1083" spans="2:40" s="5" customFormat="1" ht="20.100000000000001" hidden="1" customHeight="1">
      <c r="B1083" s="26"/>
      <c r="C1083" s="27">
        <f>3.14/180*C1082</f>
        <v>0</v>
      </c>
      <c r="D1083" s="27">
        <f>3.14/180*D1082</f>
        <v>2.9132222222222226</v>
      </c>
      <c r="E1083" s="28"/>
      <c r="F1083" s="28"/>
      <c r="G1083" s="28"/>
      <c r="H1083" s="28"/>
      <c r="I1083" s="28"/>
      <c r="J1083" s="28"/>
      <c r="K1083" s="28">
        <f>(3.14/180)*K1082</f>
        <v>2.9132222222222226</v>
      </c>
      <c r="L1083" s="14"/>
      <c r="M1083" s="14" t="e">
        <f t="shared" si="172"/>
        <v>#DIV/0!</v>
      </c>
      <c r="N1083" s="49"/>
      <c r="O1083" s="238"/>
      <c r="P1083" s="5" t="e">
        <f t="shared" si="171"/>
        <v>#DIV/0!</v>
      </c>
      <c r="Q1083" s="5" t="e">
        <f t="shared" si="171"/>
        <v>#DIV/0!</v>
      </c>
      <c r="R1083" s="5" t="e">
        <f t="shared" si="171"/>
        <v>#DIV/0!</v>
      </c>
      <c r="S1083" s="5" t="e">
        <f t="shared" si="171"/>
        <v>#DIV/0!</v>
      </c>
      <c r="T1083" s="5" t="e">
        <f t="shared" si="171"/>
        <v>#DIV/0!</v>
      </c>
      <c r="U1083" s="5" t="e">
        <f t="shared" si="171"/>
        <v>#DIV/0!</v>
      </c>
      <c r="V1083" s="5" t="e">
        <f t="shared" si="168"/>
        <v>#DIV/0!</v>
      </c>
      <c r="W1083" s="5" t="e">
        <f t="shared" si="168"/>
        <v>#DIV/0!</v>
      </c>
      <c r="X1083" s="5" t="e">
        <f t="shared" si="168"/>
        <v>#DIV/0!</v>
      </c>
      <c r="Y1083" s="5" t="e">
        <f t="shared" si="169"/>
        <v>#DIV/0!</v>
      </c>
      <c r="Z1083" s="5" t="e">
        <f t="shared" si="170"/>
        <v>#DIV/0!</v>
      </c>
      <c r="AA1083" s="5" t="e">
        <f t="shared" si="170"/>
        <v>#DIV/0!</v>
      </c>
      <c r="AM1083" s="6"/>
      <c r="AN1083" s="6"/>
    </row>
    <row r="1084" spans="2:40" s="5" customFormat="1" ht="20.100000000000001" hidden="1" customHeight="1">
      <c r="B1084" s="15"/>
      <c r="C1084" s="13"/>
      <c r="D1084" s="13"/>
      <c r="E1084" s="13"/>
      <c r="F1084" s="13"/>
      <c r="G1084" s="13"/>
      <c r="H1084" s="13"/>
      <c r="I1084" s="13"/>
      <c r="J1084" s="13"/>
      <c r="K1084" s="15"/>
      <c r="L1084" s="14"/>
      <c r="M1084" s="14" t="e">
        <f t="shared" si="172"/>
        <v>#DIV/0!</v>
      </c>
      <c r="N1084" s="49"/>
      <c r="O1084" s="238"/>
      <c r="P1084" s="5" t="e">
        <f t="shared" si="171"/>
        <v>#DIV/0!</v>
      </c>
      <c r="Q1084" s="5" t="e">
        <f t="shared" si="171"/>
        <v>#DIV/0!</v>
      </c>
      <c r="R1084" s="5" t="e">
        <f t="shared" si="171"/>
        <v>#DIV/0!</v>
      </c>
      <c r="S1084" s="5" t="e">
        <f t="shared" si="171"/>
        <v>#DIV/0!</v>
      </c>
      <c r="T1084" s="5" t="e">
        <f t="shared" si="171"/>
        <v>#DIV/0!</v>
      </c>
      <c r="U1084" s="5" t="e">
        <f t="shared" si="171"/>
        <v>#DIV/0!</v>
      </c>
      <c r="V1084" s="5" t="e">
        <f t="shared" si="168"/>
        <v>#DIV/0!</v>
      </c>
      <c r="W1084" s="5" t="e">
        <f t="shared" si="168"/>
        <v>#DIV/0!</v>
      </c>
      <c r="X1084" s="5" t="e">
        <f t="shared" si="168"/>
        <v>#DIV/0!</v>
      </c>
      <c r="Y1084" s="5" t="e">
        <f t="shared" si="169"/>
        <v>#DIV/0!</v>
      </c>
      <c r="Z1084" s="5" t="e">
        <f t="shared" si="170"/>
        <v>#DIV/0!</v>
      </c>
      <c r="AA1084" s="5" t="e">
        <f t="shared" si="170"/>
        <v>#DIV/0!</v>
      </c>
      <c r="AM1084" s="6"/>
      <c r="AN1084" s="6"/>
    </row>
    <row r="1085" spans="2:40" s="5" customFormat="1" ht="20.100000000000001" hidden="1" customHeight="1">
      <c r="B1085" s="22" t="str">
        <f>+$B$11</f>
        <v xml:space="preserve"> Α' ΠΛΑΝΗΤΗΣ</v>
      </c>
      <c r="C1085" s="15">
        <f>+$C$11</f>
        <v>0</v>
      </c>
      <c r="D1085" s="13">
        <f>+D1080+1</f>
        <v>168</v>
      </c>
      <c r="E1085" s="15">
        <f>+(H1085+I1085)/2</f>
        <v>0</v>
      </c>
      <c r="F1085" s="15">
        <f>+SQRT(E1085*E1085-G1085*G1085)</f>
        <v>0</v>
      </c>
      <c r="G1085" s="15">
        <f>+(-H1085+I1085)/2</f>
        <v>0</v>
      </c>
      <c r="H1085" s="15">
        <f>+$J$40</f>
        <v>0</v>
      </c>
      <c r="I1085" s="15">
        <f>+$J$39</f>
        <v>0</v>
      </c>
      <c r="J1085" s="15">
        <f>+$D$22</f>
        <v>0</v>
      </c>
      <c r="K1085" s="15">
        <f>+ABS( C1085-D1085)</f>
        <v>168</v>
      </c>
      <c r="L1085" s="15" t="e">
        <f>(+F1085*F1085/E1085)/( 1- J1085*COS(K1086))</f>
        <v>#DIV/0!</v>
      </c>
      <c r="M1085" s="14" t="e">
        <f t="shared" si="172"/>
        <v>#DIV/0!</v>
      </c>
      <c r="N1085" s="49"/>
      <c r="O1085" s="238">
        <f t="shared" si="173"/>
        <v>0</v>
      </c>
      <c r="P1085" s="5" t="e">
        <f t="shared" si="171"/>
        <v>#DIV/0!</v>
      </c>
      <c r="Q1085" s="5" t="e">
        <f t="shared" si="171"/>
        <v>#DIV/0!</v>
      </c>
      <c r="R1085" s="5" t="e">
        <f t="shared" si="171"/>
        <v>#DIV/0!</v>
      </c>
      <c r="S1085" s="5" t="e">
        <f t="shared" si="171"/>
        <v>#DIV/0!</v>
      </c>
      <c r="T1085" s="5" t="e">
        <f t="shared" si="171"/>
        <v>#DIV/0!</v>
      </c>
      <c r="U1085" s="5" t="e">
        <f t="shared" si="171"/>
        <v>#DIV/0!</v>
      </c>
      <c r="V1085" s="5" t="e">
        <f t="shared" si="168"/>
        <v>#DIV/0!</v>
      </c>
      <c r="W1085" s="5" t="e">
        <f t="shared" si="168"/>
        <v>#DIV/0!</v>
      </c>
      <c r="X1085" s="5" t="e">
        <f t="shared" si="168"/>
        <v>#DIV/0!</v>
      </c>
      <c r="Y1085" s="5" t="e">
        <f t="shared" si="169"/>
        <v>#DIV/0!</v>
      </c>
      <c r="Z1085" s="5" t="e">
        <f t="shared" si="170"/>
        <v>#DIV/0!</v>
      </c>
      <c r="AA1085" s="5" t="e">
        <f t="shared" si="170"/>
        <v>#DIV/0!</v>
      </c>
      <c r="AM1085" s="6"/>
      <c r="AN1085" s="6"/>
    </row>
    <row r="1086" spans="2:40" s="5" customFormat="1" ht="20.100000000000001" hidden="1" customHeight="1">
      <c r="B1086" s="23" t="s">
        <v>32</v>
      </c>
      <c r="C1086" s="24">
        <f>3.14/180*C1085</f>
        <v>0</v>
      </c>
      <c r="D1086" s="24">
        <v>168</v>
      </c>
      <c r="E1086" s="25"/>
      <c r="F1086" s="25"/>
      <c r="G1086" s="25"/>
      <c r="H1086" s="25"/>
      <c r="I1086" s="25"/>
      <c r="J1086" s="25"/>
      <c r="K1086" s="25">
        <f>(3.14/180)*K1085</f>
        <v>2.9306666666666672</v>
      </c>
      <c r="L1086" s="14"/>
      <c r="M1086" s="14" t="e">
        <f t="shared" si="172"/>
        <v>#DIV/0!</v>
      </c>
      <c r="N1086" s="49"/>
      <c r="O1086" s="238" t="e">
        <f t="shared" si="173"/>
        <v>#DIV/0!</v>
      </c>
      <c r="P1086" s="5" t="e">
        <f t="shared" si="171"/>
        <v>#DIV/0!</v>
      </c>
      <c r="Q1086" s="5" t="e">
        <f t="shared" si="171"/>
        <v>#DIV/0!</v>
      </c>
      <c r="R1086" s="5" t="e">
        <f t="shared" si="171"/>
        <v>#DIV/0!</v>
      </c>
      <c r="S1086" s="5" t="e">
        <f t="shared" si="171"/>
        <v>#DIV/0!</v>
      </c>
      <c r="T1086" s="5" t="e">
        <f t="shared" si="171"/>
        <v>#DIV/0!</v>
      </c>
      <c r="U1086" s="5" t="e">
        <f t="shared" si="171"/>
        <v>#DIV/0!</v>
      </c>
      <c r="V1086" s="5" t="e">
        <f t="shared" si="168"/>
        <v>#DIV/0!</v>
      </c>
      <c r="W1086" s="5" t="e">
        <f t="shared" si="168"/>
        <v>#DIV/0!</v>
      </c>
      <c r="X1086" s="5" t="e">
        <f t="shared" si="168"/>
        <v>#DIV/0!</v>
      </c>
      <c r="Y1086" s="5" t="e">
        <f t="shared" si="169"/>
        <v>#DIV/0!</v>
      </c>
      <c r="Z1086" s="5" t="e">
        <f t="shared" si="170"/>
        <v>#DIV/0!</v>
      </c>
      <c r="AA1086" s="5" t="e">
        <f t="shared" si="170"/>
        <v>#DIV/0!</v>
      </c>
      <c r="AM1086" s="6"/>
      <c r="AN1086" s="6"/>
    </row>
    <row r="1087" spans="2:40" s="5" customFormat="1" ht="20.100000000000001" hidden="1" customHeight="1">
      <c r="B1087" s="22" t="str">
        <f>+$B$13</f>
        <v xml:space="preserve"> Β' ΠΛΑΝΗΤΗΣ</v>
      </c>
      <c r="C1087" s="15">
        <f>+$C$13</f>
        <v>0</v>
      </c>
      <c r="D1087" s="13">
        <f>+D1082+1</f>
        <v>168</v>
      </c>
      <c r="E1087" s="15">
        <f>+(H1087+I1087)/2</f>
        <v>0</v>
      </c>
      <c r="F1087" s="15">
        <f>+SQRT(E1087*E1087-G1087*G1087)</f>
        <v>0</v>
      </c>
      <c r="G1087" s="15">
        <f>+(-H1087+I1087)/2</f>
        <v>0</v>
      </c>
      <c r="H1087" s="15">
        <f>+$J$42</f>
        <v>0</v>
      </c>
      <c r="I1087" s="15">
        <f>+$J$41</f>
        <v>0</v>
      </c>
      <c r="J1087" s="15">
        <f>+$D$24</f>
        <v>0</v>
      </c>
      <c r="K1087" s="15">
        <f>+ABS( C1087-D1087)</f>
        <v>168</v>
      </c>
      <c r="L1087" s="15" t="e">
        <f>+F1087*F1087/E1087/( 1- J1087*COS(K1088))</f>
        <v>#DIV/0!</v>
      </c>
      <c r="M1087" s="14" t="e">
        <f t="shared" si="172"/>
        <v>#DIV/0!</v>
      </c>
      <c r="N1087" s="49"/>
      <c r="O1087" s="238">
        <f t="shared" si="173"/>
        <v>0</v>
      </c>
      <c r="P1087" s="5" t="e">
        <f t="shared" si="171"/>
        <v>#DIV/0!</v>
      </c>
      <c r="Q1087" s="5" t="e">
        <f t="shared" si="171"/>
        <v>#DIV/0!</v>
      </c>
      <c r="R1087" s="5" t="e">
        <f t="shared" si="171"/>
        <v>#DIV/0!</v>
      </c>
      <c r="S1087" s="5" t="e">
        <f t="shared" si="171"/>
        <v>#DIV/0!</v>
      </c>
      <c r="T1087" s="5" t="e">
        <f t="shared" si="171"/>
        <v>#DIV/0!</v>
      </c>
      <c r="U1087" s="5" t="e">
        <f t="shared" si="171"/>
        <v>#DIV/0!</v>
      </c>
      <c r="V1087" s="5" t="e">
        <f t="shared" si="168"/>
        <v>#DIV/0!</v>
      </c>
      <c r="W1087" s="5" t="e">
        <f t="shared" si="168"/>
        <v>#DIV/0!</v>
      </c>
      <c r="X1087" s="5" t="e">
        <f t="shared" si="168"/>
        <v>#DIV/0!</v>
      </c>
      <c r="Y1087" s="5" t="e">
        <f t="shared" si="169"/>
        <v>#DIV/0!</v>
      </c>
      <c r="Z1087" s="5" t="e">
        <f t="shared" si="170"/>
        <v>#DIV/0!</v>
      </c>
      <c r="AA1087" s="5" t="e">
        <f t="shared" si="170"/>
        <v>#DIV/0!</v>
      </c>
      <c r="AM1087" s="6"/>
      <c r="AN1087" s="6"/>
    </row>
    <row r="1088" spans="2:40" s="5" customFormat="1" ht="20.100000000000001" hidden="1" customHeight="1">
      <c r="B1088" s="26"/>
      <c r="C1088" s="27">
        <f>3.14/180*C1087</f>
        <v>0</v>
      </c>
      <c r="D1088" s="27">
        <f>3.14/180*D1087</f>
        <v>2.9306666666666672</v>
      </c>
      <c r="E1088" s="28"/>
      <c r="F1088" s="28"/>
      <c r="G1088" s="28"/>
      <c r="H1088" s="28"/>
      <c r="I1088" s="28"/>
      <c r="J1088" s="28"/>
      <c r="K1088" s="28">
        <f>(3.14/180)*K1087</f>
        <v>2.9306666666666672</v>
      </c>
      <c r="L1088" s="14"/>
      <c r="M1088" s="14" t="e">
        <f t="shared" si="172"/>
        <v>#DIV/0!</v>
      </c>
      <c r="N1088" s="49"/>
      <c r="O1088" s="238"/>
      <c r="P1088" s="5" t="e">
        <f t="shared" si="171"/>
        <v>#DIV/0!</v>
      </c>
      <c r="Q1088" s="5" t="e">
        <f t="shared" si="171"/>
        <v>#DIV/0!</v>
      </c>
      <c r="R1088" s="5" t="e">
        <f t="shared" si="171"/>
        <v>#DIV/0!</v>
      </c>
      <c r="S1088" s="5" t="e">
        <f t="shared" si="171"/>
        <v>#DIV/0!</v>
      </c>
      <c r="T1088" s="5" t="e">
        <f t="shared" si="171"/>
        <v>#DIV/0!</v>
      </c>
      <c r="U1088" s="5" t="e">
        <f t="shared" si="171"/>
        <v>#DIV/0!</v>
      </c>
      <c r="V1088" s="5" t="e">
        <f t="shared" si="168"/>
        <v>#DIV/0!</v>
      </c>
      <c r="W1088" s="5" t="e">
        <f t="shared" si="168"/>
        <v>#DIV/0!</v>
      </c>
      <c r="X1088" s="5" t="e">
        <f t="shared" si="168"/>
        <v>#DIV/0!</v>
      </c>
      <c r="Y1088" s="5" t="e">
        <f t="shared" si="169"/>
        <v>#DIV/0!</v>
      </c>
      <c r="Z1088" s="5" t="e">
        <f t="shared" si="170"/>
        <v>#DIV/0!</v>
      </c>
      <c r="AA1088" s="5" t="e">
        <f t="shared" si="170"/>
        <v>#DIV/0!</v>
      </c>
      <c r="AM1088" s="6"/>
      <c r="AN1088" s="6"/>
    </row>
    <row r="1089" spans="2:40" s="5" customFormat="1" ht="20.100000000000001" hidden="1" customHeight="1">
      <c r="B1089" s="15"/>
      <c r="C1089" s="13"/>
      <c r="D1089" s="13"/>
      <c r="E1089" s="13"/>
      <c r="F1089" s="13"/>
      <c r="G1089" s="13"/>
      <c r="H1089" s="13"/>
      <c r="I1089" s="13"/>
      <c r="J1089" s="13"/>
      <c r="K1089" s="15"/>
      <c r="L1089" s="14"/>
      <c r="M1089" s="14" t="e">
        <f t="shared" si="172"/>
        <v>#DIV/0!</v>
      </c>
      <c r="N1089" s="49"/>
      <c r="O1089" s="238"/>
      <c r="P1089" s="5" t="e">
        <f t="shared" si="171"/>
        <v>#DIV/0!</v>
      </c>
      <c r="Q1089" s="5" t="e">
        <f t="shared" si="171"/>
        <v>#DIV/0!</v>
      </c>
      <c r="R1089" s="5" t="e">
        <f t="shared" si="171"/>
        <v>#DIV/0!</v>
      </c>
      <c r="S1089" s="5" t="e">
        <f t="shared" si="171"/>
        <v>#DIV/0!</v>
      </c>
      <c r="T1089" s="5" t="e">
        <f t="shared" si="171"/>
        <v>#DIV/0!</v>
      </c>
      <c r="U1089" s="5" t="e">
        <f t="shared" si="171"/>
        <v>#DIV/0!</v>
      </c>
      <c r="V1089" s="5" t="e">
        <f t="shared" si="168"/>
        <v>#DIV/0!</v>
      </c>
      <c r="W1089" s="5" t="e">
        <f t="shared" si="168"/>
        <v>#DIV/0!</v>
      </c>
      <c r="X1089" s="5" t="e">
        <f t="shared" si="168"/>
        <v>#DIV/0!</v>
      </c>
      <c r="Y1089" s="5" t="e">
        <f t="shared" si="169"/>
        <v>#DIV/0!</v>
      </c>
      <c r="Z1089" s="5" t="e">
        <f t="shared" si="170"/>
        <v>#DIV/0!</v>
      </c>
      <c r="AA1089" s="5" t="e">
        <f t="shared" si="170"/>
        <v>#DIV/0!</v>
      </c>
      <c r="AM1089" s="6"/>
      <c r="AN1089" s="6"/>
    </row>
    <row r="1090" spans="2:40" s="5" customFormat="1" ht="20.100000000000001" hidden="1" customHeight="1">
      <c r="B1090" s="22" t="str">
        <f>+$B$11</f>
        <v xml:space="preserve"> Α' ΠΛΑΝΗΤΗΣ</v>
      </c>
      <c r="C1090" s="15">
        <f>+$C$11</f>
        <v>0</v>
      </c>
      <c r="D1090" s="13">
        <f>+D1085+1</f>
        <v>169</v>
      </c>
      <c r="E1090" s="15">
        <f>+(H1090+I1090)/2</f>
        <v>0</v>
      </c>
      <c r="F1090" s="15">
        <f>+SQRT(E1090*E1090-G1090*G1090)</f>
        <v>0</v>
      </c>
      <c r="G1090" s="15">
        <f>+(-H1090+I1090)/2</f>
        <v>0</v>
      </c>
      <c r="H1090" s="15">
        <f>+$J$40</f>
        <v>0</v>
      </c>
      <c r="I1090" s="15">
        <f>+$J$39</f>
        <v>0</v>
      </c>
      <c r="J1090" s="15">
        <f>+$D$22</f>
        <v>0</v>
      </c>
      <c r="K1090" s="15">
        <f>+ABS( C1090-D1090)</f>
        <v>169</v>
      </c>
      <c r="L1090" s="15" t="e">
        <f>(+F1090*F1090/E1090)/( 1- J1090*COS(K1091))</f>
        <v>#DIV/0!</v>
      </c>
      <c r="M1090" s="14" t="e">
        <f t="shared" si="172"/>
        <v>#DIV/0!</v>
      </c>
      <c r="N1090" s="49"/>
      <c r="O1090" s="238"/>
      <c r="P1090" s="5" t="e">
        <f t="shared" si="171"/>
        <v>#DIV/0!</v>
      </c>
      <c r="Q1090" s="5" t="e">
        <f t="shared" si="171"/>
        <v>#DIV/0!</v>
      </c>
      <c r="R1090" s="5" t="e">
        <f t="shared" si="171"/>
        <v>#DIV/0!</v>
      </c>
      <c r="S1090" s="5" t="e">
        <f t="shared" si="171"/>
        <v>#DIV/0!</v>
      </c>
      <c r="T1090" s="5" t="e">
        <f t="shared" si="171"/>
        <v>#DIV/0!</v>
      </c>
      <c r="U1090" s="5" t="e">
        <f t="shared" si="171"/>
        <v>#DIV/0!</v>
      </c>
      <c r="V1090" s="5" t="e">
        <f t="shared" si="168"/>
        <v>#DIV/0!</v>
      </c>
      <c r="W1090" s="5" t="e">
        <f t="shared" si="168"/>
        <v>#DIV/0!</v>
      </c>
      <c r="X1090" s="5" t="e">
        <f t="shared" si="168"/>
        <v>#DIV/0!</v>
      </c>
      <c r="Y1090" s="5" t="e">
        <f t="shared" si="169"/>
        <v>#DIV/0!</v>
      </c>
      <c r="Z1090" s="5" t="e">
        <f t="shared" si="170"/>
        <v>#DIV/0!</v>
      </c>
      <c r="AA1090" s="5" t="e">
        <f t="shared" si="170"/>
        <v>#DIV/0!</v>
      </c>
      <c r="AM1090" s="6"/>
      <c r="AN1090" s="6"/>
    </row>
    <row r="1091" spans="2:40" s="5" customFormat="1" ht="20.100000000000001" hidden="1" customHeight="1">
      <c r="B1091" s="23" t="s">
        <v>32</v>
      </c>
      <c r="C1091" s="24">
        <f>3.14/180*C1090</f>
        <v>0</v>
      </c>
      <c r="D1091" s="24">
        <v>169</v>
      </c>
      <c r="E1091" s="25"/>
      <c r="F1091" s="25"/>
      <c r="G1091" s="25"/>
      <c r="H1091" s="25"/>
      <c r="I1091" s="25"/>
      <c r="J1091" s="25"/>
      <c r="K1091" s="25">
        <f>(3.14/180)*K1090</f>
        <v>2.9481111111111113</v>
      </c>
      <c r="L1091" s="14"/>
      <c r="M1091" s="14" t="e">
        <f t="shared" si="172"/>
        <v>#DIV/0!</v>
      </c>
      <c r="N1091" s="49"/>
      <c r="O1091" s="238" t="e">
        <f t="shared" si="173"/>
        <v>#DIV/0!</v>
      </c>
      <c r="P1091" s="5" t="e">
        <f t="shared" si="171"/>
        <v>#DIV/0!</v>
      </c>
      <c r="Q1091" s="5" t="e">
        <f t="shared" si="171"/>
        <v>#DIV/0!</v>
      </c>
      <c r="R1091" s="5" t="e">
        <f t="shared" si="171"/>
        <v>#DIV/0!</v>
      </c>
      <c r="S1091" s="5" t="e">
        <f t="shared" si="171"/>
        <v>#DIV/0!</v>
      </c>
      <c r="T1091" s="5" t="e">
        <f t="shared" si="171"/>
        <v>#DIV/0!</v>
      </c>
      <c r="U1091" s="5" t="e">
        <f t="shared" si="171"/>
        <v>#DIV/0!</v>
      </c>
      <c r="V1091" s="5" t="e">
        <f t="shared" si="168"/>
        <v>#DIV/0!</v>
      </c>
      <c r="W1091" s="5" t="e">
        <f t="shared" si="168"/>
        <v>#DIV/0!</v>
      </c>
      <c r="X1091" s="5" t="e">
        <f t="shared" si="168"/>
        <v>#DIV/0!</v>
      </c>
      <c r="Y1091" s="5" t="e">
        <f t="shared" si="169"/>
        <v>#DIV/0!</v>
      </c>
      <c r="Z1091" s="5" t="e">
        <f t="shared" si="170"/>
        <v>#DIV/0!</v>
      </c>
      <c r="AA1091" s="5" t="e">
        <f t="shared" si="170"/>
        <v>#DIV/0!</v>
      </c>
      <c r="AM1091" s="6"/>
      <c r="AN1091" s="6"/>
    </row>
    <row r="1092" spans="2:40" s="5" customFormat="1" ht="20.100000000000001" hidden="1" customHeight="1">
      <c r="B1092" s="22" t="str">
        <f>+$B$13</f>
        <v xml:space="preserve"> Β' ΠΛΑΝΗΤΗΣ</v>
      </c>
      <c r="C1092" s="15">
        <f>+$C$13</f>
        <v>0</v>
      </c>
      <c r="D1092" s="13">
        <f>+D1087+1</f>
        <v>169</v>
      </c>
      <c r="E1092" s="15">
        <f>+(H1092+I1092)/2</f>
        <v>0</v>
      </c>
      <c r="F1092" s="15">
        <f>+SQRT(E1092*E1092-G1092*G1092)</f>
        <v>0</v>
      </c>
      <c r="G1092" s="15">
        <f>+(-H1092+I1092)/2</f>
        <v>0</v>
      </c>
      <c r="H1092" s="15">
        <f>+$J$42</f>
        <v>0</v>
      </c>
      <c r="I1092" s="15">
        <f>+$J$41</f>
        <v>0</v>
      </c>
      <c r="J1092" s="15">
        <f>+$D$24</f>
        <v>0</v>
      </c>
      <c r="K1092" s="15">
        <f>+ABS( C1092-D1092)</f>
        <v>169</v>
      </c>
      <c r="L1092" s="15" t="e">
        <f>+F1092*F1092/E1092/( 1- J1092*COS(K1093))</f>
        <v>#DIV/0!</v>
      </c>
      <c r="M1092" s="14" t="e">
        <f t="shared" si="172"/>
        <v>#DIV/0!</v>
      </c>
      <c r="N1092" s="49"/>
      <c r="O1092" s="238">
        <f t="shared" si="173"/>
        <v>0</v>
      </c>
      <c r="P1092" s="5" t="e">
        <f t="shared" si="171"/>
        <v>#DIV/0!</v>
      </c>
      <c r="Q1092" s="5" t="e">
        <f t="shared" si="171"/>
        <v>#DIV/0!</v>
      </c>
      <c r="R1092" s="5" t="e">
        <f t="shared" si="171"/>
        <v>#DIV/0!</v>
      </c>
      <c r="S1092" s="5" t="e">
        <f t="shared" si="171"/>
        <v>#DIV/0!</v>
      </c>
      <c r="T1092" s="5" t="e">
        <f t="shared" si="171"/>
        <v>#DIV/0!</v>
      </c>
      <c r="U1092" s="5" t="e">
        <f t="shared" si="171"/>
        <v>#DIV/0!</v>
      </c>
      <c r="V1092" s="5" t="e">
        <f t="shared" si="168"/>
        <v>#DIV/0!</v>
      </c>
      <c r="W1092" s="5" t="e">
        <f t="shared" si="168"/>
        <v>#DIV/0!</v>
      </c>
      <c r="X1092" s="5" t="e">
        <f t="shared" si="168"/>
        <v>#DIV/0!</v>
      </c>
      <c r="Y1092" s="5" t="e">
        <f t="shared" si="169"/>
        <v>#DIV/0!</v>
      </c>
      <c r="Z1092" s="5" t="e">
        <f t="shared" si="170"/>
        <v>#DIV/0!</v>
      </c>
      <c r="AA1092" s="5" t="e">
        <f t="shared" si="170"/>
        <v>#DIV/0!</v>
      </c>
      <c r="AM1092" s="6"/>
      <c r="AN1092" s="6"/>
    </row>
    <row r="1093" spans="2:40" s="5" customFormat="1" ht="20.100000000000001" hidden="1" customHeight="1">
      <c r="B1093" s="26"/>
      <c r="C1093" s="27">
        <f>3.14/180*C1092</f>
        <v>0</v>
      </c>
      <c r="D1093" s="27">
        <f>3.14/180*D1092</f>
        <v>2.9481111111111113</v>
      </c>
      <c r="E1093" s="28"/>
      <c r="F1093" s="28"/>
      <c r="G1093" s="28"/>
      <c r="H1093" s="28"/>
      <c r="I1093" s="28"/>
      <c r="J1093" s="28"/>
      <c r="K1093" s="28">
        <f>(3.14/180)*K1092</f>
        <v>2.9481111111111113</v>
      </c>
      <c r="L1093" s="14"/>
      <c r="M1093" s="14" t="e">
        <f t="shared" si="172"/>
        <v>#DIV/0!</v>
      </c>
      <c r="N1093" s="49"/>
      <c r="O1093" s="238"/>
      <c r="P1093" s="5" t="e">
        <f t="shared" si="171"/>
        <v>#DIV/0!</v>
      </c>
      <c r="Q1093" s="5" t="e">
        <f t="shared" si="171"/>
        <v>#DIV/0!</v>
      </c>
      <c r="R1093" s="5" t="e">
        <f t="shared" si="171"/>
        <v>#DIV/0!</v>
      </c>
      <c r="S1093" s="5" t="e">
        <f t="shared" si="171"/>
        <v>#DIV/0!</v>
      </c>
      <c r="T1093" s="5" t="e">
        <f t="shared" si="171"/>
        <v>#DIV/0!</v>
      </c>
      <c r="U1093" s="5" t="e">
        <f t="shared" si="171"/>
        <v>#DIV/0!</v>
      </c>
      <c r="V1093" s="5" t="e">
        <f t="shared" si="168"/>
        <v>#DIV/0!</v>
      </c>
      <c r="W1093" s="5" t="e">
        <f t="shared" si="168"/>
        <v>#DIV/0!</v>
      </c>
      <c r="X1093" s="5" t="e">
        <f t="shared" si="168"/>
        <v>#DIV/0!</v>
      </c>
      <c r="Y1093" s="5" t="e">
        <f t="shared" si="169"/>
        <v>#DIV/0!</v>
      </c>
      <c r="Z1093" s="5" t="e">
        <f t="shared" si="170"/>
        <v>#DIV/0!</v>
      </c>
      <c r="AA1093" s="5" t="e">
        <f t="shared" si="170"/>
        <v>#DIV/0!</v>
      </c>
      <c r="AM1093" s="6"/>
      <c r="AN1093" s="6"/>
    </row>
    <row r="1094" spans="2:40" s="5" customFormat="1" ht="20.100000000000001" hidden="1" customHeight="1">
      <c r="B1094" s="15"/>
      <c r="C1094" s="13"/>
      <c r="D1094" s="13"/>
      <c r="E1094" s="13"/>
      <c r="F1094" s="13"/>
      <c r="G1094" s="13"/>
      <c r="H1094" s="13"/>
      <c r="I1094" s="13"/>
      <c r="J1094" s="13"/>
      <c r="K1094" s="15"/>
      <c r="L1094" s="14"/>
      <c r="M1094" s="14" t="e">
        <f t="shared" si="172"/>
        <v>#DIV/0!</v>
      </c>
      <c r="N1094" s="49"/>
      <c r="O1094" s="238"/>
      <c r="P1094" s="5" t="e">
        <f t="shared" si="171"/>
        <v>#DIV/0!</v>
      </c>
      <c r="Q1094" s="5" t="e">
        <f t="shared" si="171"/>
        <v>#DIV/0!</v>
      </c>
      <c r="R1094" s="5" t="e">
        <f t="shared" si="171"/>
        <v>#DIV/0!</v>
      </c>
      <c r="S1094" s="5" t="e">
        <f t="shared" si="171"/>
        <v>#DIV/0!</v>
      </c>
      <c r="T1094" s="5" t="e">
        <f t="shared" si="171"/>
        <v>#DIV/0!</v>
      </c>
      <c r="U1094" s="5" t="e">
        <f t="shared" si="171"/>
        <v>#DIV/0!</v>
      </c>
      <c r="V1094" s="5" t="e">
        <f t="shared" si="168"/>
        <v>#DIV/0!</v>
      </c>
      <c r="W1094" s="5" t="e">
        <f t="shared" si="168"/>
        <v>#DIV/0!</v>
      </c>
      <c r="X1094" s="5" t="e">
        <f t="shared" si="168"/>
        <v>#DIV/0!</v>
      </c>
      <c r="Y1094" s="5" t="e">
        <f t="shared" si="169"/>
        <v>#DIV/0!</v>
      </c>
      <c r="Z1094" s="5" t="e">
        <f t="shared" si="170"/>
        <v>#DIV/0!</v>
      </c>
      <c r="AA1094" s="5" t="e">
        <f t="shared" si="170"/>
        <v>#DIV/0!</v>
      </c>
      <c r="AM1094" s="6"/>
      <c r="AN1094" s="6"/>
    </row>
    <row r="1095" spans="2:40" s="5" customFormat="1" ht="20.100000000000001" hidden="1" customHeight="1">
      <c r="B1095" s="22" t="str">
        <f>+$B$11</f>
        <v xml:space="preserve"> Α' ΠΛΑΝΗΤΗΣ</v>
      </c>
      <c r="C1095" s="15">
        <f>+$C$11</f>
        <v>0</v>
      </c>
      <c r="D1095" s="13">
        <f>+D1090+1</f>
        <v>170</v>
      </c>
      <c r="E1095" s="15">
        <f>+(H1095+I1095)/2</f>
        <v>0</v>
      </c>
      <c r="F1095" s="15">
        <f>+SQRT(E1095*E1095-G1095*G1095)</f>
        <v>0</v>
      </c>
      <c r="G1095" s="15">
        <f>+(-H1095+I1095)/2</f>
        <v>0</v>
      </c>
      <c r="H1095" s="15">
        <f>+$J$40</f>
        <v>0</v>
      </c>
      <c r="I1095" s="15">
        <f>+$J$39</f>
        <v>0</v>
      </c>
      <c r="J1095" s="15">
        <f>+$D$22</f>
        <v>0</v>
      </c>
      <c r="K1095" s="15">
        <f>+ABS( C1095-D1095)</f>
        <v>170</v>
      </c>
      <c r="L1095" s="15" t="e">
        <f>(+F1095*F1095/E1095)/( 1- J1095*COS(K1096))</f>
        <v>#DIV/0!</v>
      </c>
      <c r="M1095" s="14" t="e">
        <f t="shared" si="172"/>
        <v>#DIV/0!</v>
      </c>
      <c r="N1095" s="49"/>
      <c r="O1095" s="238">
        <f t="shared" si="173"/>
        <v>0</v>
      </c>
      <c r="P1095" s="5" t="e">
        <f t="shared" si="171"/>
        <v>#DIV/0!</v>
      </c>
      <c r="Q1095" s="5" t="e">
        <f t="shared" si="171"/>
        <v>#DIV/0!</v>
      </c>
      <c r="R1095" s="5" t="e">
        <f t="shared" si="171"/>
        <v>#DIV/0!</v>
      </c>
      <c r="S1095" s="5" t="e">
        <f t="shared" si="171"/>
        <v>#DIV/0!</v>
      </c>
      <c r="T1095" s="5" t="e">
        <f t="shared" si="171"/>
        <v>#DIV/0!</v>
      </c>
      <c r="U1095" s="5" t="e">
        <f t="shared" si="171"/>
        <v>#DIV/0!</v>
      </c>
      <c r="V1095" s="5" t="e">
        <f t="shared" si="168"/>
        <v>#DIV/0!</v>
      </c>
      <c r="W1095" s="5" t="e">
        <f t="shared" si="168"/>
        <v>#DIV/0!</v>
      </c>
      <c r="X1095" s="5" t="e">
        <f t="shared" si="168"/>
        <v>#DIV/0!</v>
      </c>
      <c r="Y1095" s="5" t="e">
        <f t="shared" si="169"/>
        <v>#DIV/0!</v>
      </c>
      <c r="Z1095" s="5" t="e">
        <f t="shared" si="170"/>
        <v>#DIV/0!</v>
      </c>
      <c r="AA1095" s="5" t="e">
        <f t="shared" si="170"/>
        <v>#DIV/0!</v>
      </c>
      <c r="AM1095" s="6"/>
      <c r="AN1095" s="6"/>
    </row>
    <row r="1096" spans="2:40" s="5" customFormat="1" ht="20.100000000000001" hidden="1" customHeight="1">
      <c r="B1096" s="23" t="s">
        <v>32</v>
      </c>
      <c r="C1096" s="24">
        <f>3.14/180*C1095</f>
        <v>0</v>
      </c>
      <c r="D1096" s="24">
        <v>170</v>
      </c>
      <c r="E1096" s="25"/>
      <c r="F1096" s="25"/>
      <c r="G1096" s="25"/>
      <c r="H1096" s="25"/>
      <c r="I1096" s="25"/>
      <c r="J1096" s="25"/>
      <c r="K1096" s="25">
        <f>(3.14/180)*K1095</f>
        <v>2.9655555555555559</v>
      </c>
      <c r="L1096" s="14"/>
      <c r="M1096" s="14" t="e">
        <f t="shared" si="172"/>
        <v>#DIV/0!</v>
      </c>
      <c r="N1096" s="49"/>
      <c r="O1096" s="238" t="e">
        <f t="shared" si="173"/>
        <v>#DIV/0!</v>
      </c>
      <c r="P1096" s="5" t="e">
        <f t="shared" si="171"/>
        <v>#DIV/0!</v>
      </c>
      <c r="Q1096" s="5" t="e">
        <f t="shared" si="171"/>
        <v>#DIV/0!</v>
      </c>
      <c r="R1096" s="5" t="e">
        <f t="shared" si="171"/>
        <v>#DIV/0!</v>
      </c>
      <c r="S1096" s="5" t="e">
        <f t="shared" si="171"/>
        <v>#DIV/0!</v>
      </c>
      <c r="T1096" s="5" t="e">
        <f t="shared" si="171"/>
        <v>#DIV/0!</v>
      </c>
      <c r="U1096" s="5" t="e">
        <f t="shared" si="171"/>
        <v>#DIV/0!</v>
      </c>
      <c r="V1096" s="5" t="e">
        <f t="shared" si="168"/>
        <v>#DIV/0!</v>
      </c>
      <c r="W1096" s="5" t="e">
        <f t="shared" si="168"/>
        <v>#DIV/0!</v>
      </c>
      <c r="X1096" s="5" t="e">
        <f t="shared" si="168"/>
        <v>#DIV/0!</v>
      </c>
      <c r="Y1096" s="5" t="e">
        <f t="shared" si="169"/>
        <v>#DIV/0!</v>
      </c>
      <c r="Z1096" s="5" t="e">
        <f t="shared" si="170"/>
        <v>#DIV/0!</v>
      </c>
      <c r="AA1096" s="5" t="e">
        <f t="shared" si="170"/>
        <v>#DIV/0!</v>
      </c>
      <c r="AM1096" s="6"/>
      <c r="AN1096" s="6"/>
    </row>
    <row r="1097" spans="2:40" s="5" customFormat="1" ht="20.100000000000001" hidden="1" customHeight="1">
      <c r="B1097" s="22" t="str">
        <f>+$B$13</f>
        <v xml:space="preserve"> Β' ΠΛΑΝΗΤΗΣ</v>
      </c>
      <c r="C1097" s="15">
        <f>+$C$13</f>
        <v>0</v>
      </c>
      <c r="D1097" s="13">
        <f>+D1092+1</f>
        <v>170</v>
      </c>
      <c r="E1097" s="15">
        <f>+(H1097+I1097)/2</f>
        <v>0</v>
      </c>
      <c r="F1097" s="15">
        <f>+SQRT(E1097*E1097-G1097*G1097)</f>
        <v>0</v>
      </c>
      <c r="G1097" s="15">
        <f>+(-H1097+I1097)/2</f>
        <v>0</v>
      </c>
      <c r="H1097" s="15">
        <f>+$J$42</f>
        <v>0</v>
      </c>
      <c r="I1097" s="15">
        <f>+$J$41</f>
        <v>0</v>
      </c>
      <c r="J1097" s="15">
        <f>+$D$24</f>
        <v>0</v>
      </c>
      <c r="K1097" s="15">
        <f>+ABS( C1097-D1097)</f>
        <v>170</v>
      </c>
      <c r="L1097" s="15" t="e">
        <f>+F1097*F1097/E1097/( 1- J1097*COS(K1098))</f>
        <v>#DIV/0!</v>
      </c>
      <c r="M1097" s="14" t="e">
        <f t="shared" si="172"/>
        <v>#DIV/0!</v>
      </c>
      <c r="N1097" s="49"/>
      <c r="O1097" s="238">
        <f t="shared" si="173"/>
        <v>0</v>
      </c>
      <c r="P1097" s="5" t="e">
        <f t="shared" si="171"/>
        <v>#DIV/0!</v>
      </c>
      <c r="Q1097" s="5" t="e">
        <f t="shared" si="171"/>
        <v>#DIV/0!</v>
      </c>
      <c r="R1097" s="5" t="e">
        <f t="shared" si="171"/>
        <v>#DIV/0!</v>
      </c>
      <c r="S1097" s="5" t="e">
        <f t="shared" si="171"/>
        <v>#DIV/0!</v>
      </c>
      <c r="T1097" s="5" t="e">
        <f t="shared" si="171"/>
        <v>#DIV/0!</v>
      </c>
      <c r="U1097" s="5" t="e">
        <f t="shared" si="171"/>
        <v>#DIV/0!</v>
      </c>
      <c r="V1097" s="5" t="e">
        <f t="shared" si="168"/>
        <v>#DIV/0!</v>
      </c>
      <c r="W1097" s="5" t="e">
        <f t="shared" si="168"/>
        <v>#DIV/0!</v>
      </c>
      <c r="X1097" s="5" t="e">
        <f t="shared" si="168"/>
        <v>#DIV/0!</v>
      </c>
      <c r="Y1097" s="5" t="e">
        <f t="shared" si="169"/>
        <v>#DIV/0!</v>
      </c>
      <c r="Z1097" s="5" t="e">
        <f t="shared" si="170"/>
        <v>#DIV/0!</v>
      </c>
      <c r="AA1097" s="5" t="e">
        <f t="shared" si="170"/>
        <v>#DIV/0!</v>
      </c>
      <c r="AM1097" s="6"/>
      <c r="AN1097" s="6"/>
    </row>
    <row r="1098" spans="2:40" s="5" customFormat="1" ht="20.100000000000001" hidden="1" customHeight="1">
      <c r="B1098" s="26"/>
      <c r="C1098" s="27">
        <f>3.14/180*C1097</f>
        <v>0</v>
      </c>
      <c r="D1098" s="27">
        <f>3.14/180*D1097</f>
        <v>2.9655555555555559</v>
      </c>
      <c r="E1098" s="28"/>
      <c r="F1098" s="28"/>
      <c r="G1098" s="28"/>
      <c r="H1098" s="28"/>
      <c r="I1098" s="28"/>
      <c r="J1098" s="28"/>
      <c r="K1098" s="28">
        <f>(3.14/180)*K1097</f>
        <v>2.9655555555555559</v>
      </c>
      <c r="L1098" s="14"/>
      <c r="M1098" s="14" t="e">
        <f t="shared" si="172"/>
        <v>#DIV/0!</v>
      </c>
      <c r="N1098" s="49"/>
      <c r="O1098" s="238"/>
      <c r="P1098" s="5" t="e">
        <f t="shared" si="171"/>
        <v>#DIV/0!</v>
      </c>
      <c r="Q1098" s="5" t="e">
        <f t="shared" si="171"/>
        <v>#DIV/0!</v>
      </c>
      <c r="R1098" s="5" t="e">
        <f t="shared" si="171"/>
        <v>#DIV/0!</v>
      </c>
      <c r="S1098" s="5" t="e">
        <f t="shared" si="171"/>
        <v>#DIV/0!</v>
      </c>
      <c r="T1098" s="5" t="e">
        <f t="shared" si="171"/>
        <v>#DIV/0!</v>
      </c>
      <c r="U1098" s="5" t="e">
        <f t="shared" si="171"/>
        <v>#DIV/0!</v>
      </c>
      <c r="V1098" s="5" t="e">
        <f t="shared" si="168"/>
        <v>#DIV/0!</v>
      </c>
      <c r="W1098" s="5" t="e">
        <f t="shared" si="168"/>
        <v>#DIV/0!</v>
      </c>
      <c r="X1098" s="5" t="e">
        <f t="shared" si="168"/>
        <v>#DIV/0!</v>
      </c>
      <c r="Y1098" s="5" t="e">
        <f t="shared" si="169"/>
        <v>#DIV/0!</v>
      </c>
      <c r="Z1098" s="5" t="e">
        <f t="shared" si="170"/>
        <v>#DIV/0!</v>
      </c>
      <c r="AA1098" s="5" t="e">
        <f t="shared" si="170"/>
        <v>#DIV/0!</v>
      </c>
      <c r="AM1098" s="6"/>
      <c r="AN1098" s="6"/>
    </row>
    <row r="1099" spans="2:40" s="5" customFormat="1" ht="20.100000000000001" hidden="1" customHeight="1">
      <c r="B1099" s="15"/>
      <c r="C1099" s="13"/>
      <c r="D1099" s="13"/>
      <c r="E1099" s="13"/>
      <c r="F1099" s="13"/>
      <c r="G1099" s="13"/>
      <c r="H1099" s="13"/>
      <c r="I1099" s="13"/>
      <c r="J1099" s="13"/>
      <c r="K1099" s="15"/>
      <c r="L1099" s="14"/>
      <c r="M1099" s="14" t="e">
        <f t="shared" si="172"/>
        <v>#DIV/0!</v>
      </c>
      <c r="N1099" s="49"/>
      <c r="O1099" s="238"/>
      <c r="P1099" s="5" t="e">
        <f t="shared" si="171"/>
        <v>#DIV/0!</v>
      </c>
      <c r="Q1099" s="5" t="e">
        <f t="shared" si="171"/>
        <v>#DIV/0!</v>
      </c>
      <c r="R1099" s="5" t="e">
        <f t="shared" si="171"/>
        <v>#DIV/0!</v>
      </c>
      <c r="S1099" s="5" t="e">
        <f t="shared" si="171"/>
        <v>#DIV/0!</v>
      </c>
      <c r="T1099" s="5" t="e">
        <f t="shared" si="171"/>
        <v>#DIV/0!</v>
      </c>
      <c r="U1099" s="5" t="e">
        <f t="shared" si="171"/>
        <v>#DIV/0!</v>
      </c>
      <c r="V1099" s="5" t="e">
        <f t="shared" si="168"/>
        <v>#DIV/0!</v>
      </c>
      <c r="W1099" s="5" t="e">
        <f t="shared" si="168"/>
        <v>#DIV/0!</v>
      </c>
      <c r="X1099" s="5" t="e">
        <f t="shared" si="168"/>
        <v>#DIV/0!</v>
      </c>
      <c r="Y1099" s="5" t="e">
        <f t="shared" si="169"/>
        <v>#DIV/0!</v>
      </c>
      <c r="Z1099" s="5" t="e">
        <f t="shared" si="170"/>
        <v>#DIV/0!</v>
      </c>
      <c r="AA1099" s="5" t="e">
        <f t="shared" si="170"/>
        <v>#DIV/0!</v>
      </c>
      <c r="AM1099" s="6"/>
      <c r="AN1099" s="6"/>
    </row>
    <row r="1100" spans="2:40" s="5" customFormat="1" ht="20.100000000000001" hidden="1" customHeight="1">
      <c r="B1100" s="22" t="str">
        <f>+$B$11</f>
        <v xml:space="preserve"> Α' ΠΛΑΝΗΤΗΣ</v>
      </c>
      <c r="C1100" s="15">
        <f>+$C$11</f>
        <v>0</v>
      </c>
      <c r="D1100" s="13">
        <f>+D1095+1</f>
        <v>171</v>
      </c>
      <c r="E1100" s="15">
        <f>+(H1100+I1100)/2</f>
        <v>0</v>
      </c>
      <c r="F1100" s="15">
        <f>+SQRT(E1100*E1100-G1100*G1100)</f>
        <v>0</v>
      </c>
      <c r="G1100" s="15">
        <f>+(-H1100+I1100)/2</f>
        <v>0</v>
      </c>
      <c r="H1100" s="15">
        <f>+$J$40</f>
        <v>0</v>
      </c>
      <c r="I1100" s="15">
        <f>+$J$39</f>
        <v>0</v>
      </c>
      <c r="J1100" s="15">
        <f>+$D$22</f>
        <v>0</v>
      </c>
      <c r="K1100" s="15">
        <f>+ABS( C1100-D1100)</f>
        <v>171</v>
      </c>
      <c r="L1100" s="15" t="e">
        <f>(+F1100*F1100/E1100)/( 1- J1100*COS(K1101))</f>
        <v>#DIV/0!</v>
      </c>
      <c r="M1100" s="14" t="e">
        <f t="shared" si="172"/>
        <v>#DIV/0!</v>
      </c>
      <c r="N1100" s="49"/>
      <c r="O1100" s="238">
        <f t="shared" si="173"/>
        <v>0</v>
      </c>
      <c r="P1100" s="5" t="e">
        <f t="shared" si="171"/>
        <v>#DIV/0!</v>
      </c>
      <c r="Q1100" s="5" t="e">
        <f t="shared" si="171"/>
        <v>#DIV/0!</v>
      </c>
      <c r="R1100" s="5" t="e">
        <f t="shared" si="171"/>
        <v>#DIV/0!</v>
      </c>
      <c r="S1100" s="5" t="e">
        <f t="shared" si="171"/>
        <v>#DIV/0!</v>
      </c>
      <c r="T1100" s="5" t="e">
        <f t="shared" si="171"/>
        <v>#DIV/0!</v>
      </c>
      <c r="U1100" s="5" t="e">
        <f t="shared" si="171"/>
        <v>#DIV/0!</v>
      </c>
      <c r="V1100" s="5" t="e">
        <f t="shared" si="168"/>
        <v>#DIV/0!</v>
      </c>
      <c r="W1100" s="5" t="e">
        <f t="shared" si="168"/>
        <v>#DIV/0!</v>
      </c>
      <c r="X1100" s="5" t="e">
        <f t="shared" si="168"/>
        <v>#DIV/0!</v>
      </c>
      <c r="Y1100" s="5" t="e">
        <f t="shared" si="169"/>
        <v>#DIV/0!</v>
      </c>
      <c r="Z1100" s="5" t="e">
        <f t="shared" si="170"/>
        <v>#DIV/0!</v>
      </c>
      <c r="AA1100" s="5" t="e">
        <f t="shared" si="170"/>
        <v>#DIV/0!</v>
      </c>
      <c r="AM1100" s="6"/>
      <c r="AN1100" s="6"/>
    </row>
    <row r="1101" spans="2:40" s="5" customFormat="1" ht="20.100000000000001" hidden="1" customHeight="1">
      <c r="B1101" s="23" t="s">
        <v>32</v>
      </c>
      <c r="C1101" s="24">
        <f>3.14/180*C1100</f>
        <v>0</v>
      </c>
      <c r="D1101" s="24">
        <v>171</v>
      </c>
      <c r="E1101" s="25"/>
      <c r="F1101" s="25"/>
      <c r="G1101" s="25"/>
      <c r="H1101" s="25"/>
      <c r="I1101" s="25"/>
      <c r="J1101" s="25"/>
      <c r="K1101" s="25">
        <f>(3.14/180)*K1100</f>
        <v>2.9830000000000005</v>
      </c>
      <c r="L1101" s="14"/>
      <c r="M1101" s="14" t="e">
        <f t="shared" si="172"/>
        <v>#DIV/0!</v>
      </c>
      <c r="N1101" s="49"/>
      <c r="O1101" s="238" t="e">
        <f t="shared" si="173"/>
        <v>#DIV/0!</v>
      </c>
      <c r="P1101" s="5" t="e">
        <f t="shared" si="171"/>
        <v>#DIV/0!</v>
      </c>
      <c r="Q1101" s="5" t="e">
        <f t="shared" si="171"/>
        <v>#DIV/0!</v>
      </c>
      <c r="R1101" s="5" t="e">
        <f t="shared" si="171"/>
        <v>#DIV/0!</v>
      </c>
      <c r="S1101" s="5" t="e">
        <f t="shared" si="171"/>
        <v>#DIV/0!</v>
      </c>
      <c r="T1101" s="5" t="e">
        <f t="shared" si="171"/>
        <v>#DIV/0!</v>
      </c>
      <c r="U1101" s="5" t="e">
        <f t="shared" si="171"/>
        <v>#DIV/0!</v>
      </c>
      <c r="V1101" s="5" t="e">
        <f t="shared" si="168"/>
        <v>#DIV/0!</v>
      </c>
      <c r="W1101" s="5" t="e">
        <f t="shared" si="168"/>
        <v>#DIV/0!</v>
      </c>
      <c r="X1101" s="5" t="e">
        <f t="shared" si="168"/>
        <v>#DIV/0!</v>
      </c>
      <c r="Y1101" s="5" t="e">
        <f t="shared" si="169"/>
        <v>#DIV/0!</v>
      </c>
      <c r="Z1101" s="5" t="e">
        <f t="shared" si="170"/>
        <v>#DIV/0!</v>
      </c>
      <c r="AA1101" s="5" t="e">
        <f t="shared" si="170"/>
        <v>#DIV/0!</v>
      </c>
      <c r="AM1101" s="6"/>
      <c r="AN1101" s="6"/>
    </row>
    <row r="1102" spans="2:40" s="5" customFormat="1" ht="20.100000000000001" hidden="1" customHeight="1">
      <c r="B1102" s="22" t="str">
        <f>+$B$13</f>
        <v xml:space="preserve"> Β' ΠΛΑΝΗΤΗΣ</v>
      </c>
      <c r="C1102" s="15">
        <f>+$C$13</f>
        <v>0</v>
      </c>
      <c r="D1102" s="13">
        <f>+D1097+1</f>
        <v>171</v>
      </c>
      <c r="E1102" s="15">
        <f>+(H1102+I1102)/2</f>
        <v>0</v>
      </c>
      <c r="F1102" s="15">
        <f>+SQRT(E1102*E1102-G1102*G1102)</f>
        <v>0</v>
      </c>
      <c r="G1102" s="15">
        <f>+(-H1102+I1102)/2</f>
        <v>0</v>
      </c>
      <c r="H1102" s="15">
        <f>+$J$42</f>
        <v>0</v>
      </c>
      <c r="I1102" s="15">
        <f>+$J$41</f>
        <v>0</v>
      </c>
      <c r="J1102" s="15">
        <f>+$D$24</f>
        <v>0</v>
      </c>
      <c r="K1102" s="15">
        <f>+ABS( C1102-D1102)</f>
        <v>171</v>
      </c>
      <c r="L1102" s="15" t="e">
        <f>+F1102*F1102/E1102/( 1- J1102*COS(K1103))</f>
        <v>#DIV/0!</v>
      </c>
      <c r="M1102" s="14" t="e">
        <f t="shared" si="172"/>
        <v>#DIV/0!</v>
      </c>
      <c r="N1102" s="49"/>
      <c r="O1102" s="238">
        <f t="shared" si="173"/>
        <v>0</v>
      </c>
      <c r="P1102" s="5" t="e">
        <f t="shared" si="171"/>
        <v>#DIV/0!</v>
      </c>
      <c r="Q1102" s="5" t="e">
        <f t="shared" si="171"/>
        <v>#DIV/0!</v>
      </c>
      <c r="R1102" s="5" t="e">
        <f t="shared" si="171"/>
        <v>#DIV/0!</v>
      </c>
      <c r="S1102" s="5" t="e">
        <f t="shared" si="171"/>
        <v>#DIV/0!</v>
      </c>
      <c r="T1102" s="5" t="e">
        <f t="shared" si="171"/>
        <v>#DIV/0!</v>
      </c>
      <c r="U1102" s="5" t="e">
        <f t="shared" si="171"/>
        <v>#DIV/0!</v>
      </c>
      <c r="V1102" s="5" t="e">
        <f t="shared" si="168"/>
        <v>#DIV/0!</v>
      </c>
      <c r="W1102" s="5" t="e">
        <f t="shared" si="168"/>
        <v>#DIV/0!</v>
      </c>
      <c r="X1102" s="5" t="e">
        <f t="shared" si="168"/>
        <v>#DIV/0!</v>
      </c>
      <c r="Y1102" s="5" t="e">
        <f t="shared" si="169"/>
        <v>#DIV/0!</v>
      </c>
      <c r="Z1102" s="5" t="e">
        <f t="shared" si="170"/>
        <v>#DIV/0!</v>
      </c>
      <c r="AA1102" s="5" t="e">
        <f t="shared" si="170"/>
        <v>#DIV/0!</v>
      </c>
      <c r="AM1102" s="6"/>
      <c r="AN1102" s="6"/>
    </row>
    <row r="1103" spans="2:40" s="5" customFormat="1" ht="20.100000000000001" hidden="1" customHeight="1">
      <c r="B1103" s="26"/>
      <c r="C1103" s="27">
        <f>3.14/180*C1102</f>
        <v>0</v>
      </c>
      <c r="D1103" s="27">
        <f>3.14/180*D1102</f>
        <v>2.9830000000000005</v>
      </c>
      <c r="E1103" s="28"/>
      <c r="F1103" s="28"/>
      <c r="G1103" s="28"/>
      <c r="H1103" s="28"/>
      <c r="I1103" s="28"/>
      <c r="J1103" s="28"/>
      <c r="K1103" s="28">
        <f>(3.14/180)*K1102</f>
        <v>2.9830000000000005</v>
      </c>
      <c r="L1103" s="14"/>
      <c r="M1103" s="14" t="e">
        <f t="shared" si="172"/>
        <v>#DIV/0!</v>
      </c>
      <c r="N1103" s="49"/>
      <c r="O1103" s="238"/>
      <c r="P1103" s="5" t="e">
        <f t="shared" si="171"/>
        <v>#DIV/0!</v>
      </c>
      <c r="Q1103" s="5" t="e">
        <f t="shared" si="171"/>
        <v>#DIV/0!</v>
      </c>
      <c r="R1103" s="5" t="e">
        <f t="shared" si="171"/>
        <v>#DIV/0!</v>
      </c>
      <c r="S1103" s="5" t="e">
        <f t="shared" si="171"/>
        <v>#DIV/0!</v>
      </c>
      <c r="T1103" s="5" t="e">
        <f t="shared" si="171"/>
        <v>#DIV/0!</v>
      </c>
      <c r="U1103" s="5" t="e">
        <f t="shared" si="171"/>
        <v>#DIV/0!</v>
      </c>
      <c r="V1103" s="5" t="e">
        <f t="shared" si="168"/>
        <v>#DIV/0!</v>
      </c>
      <c r="W1103" s="5" t="e">
        <f t="shared" si="168"/>
        <v>#DIV/0!</v>
      </c>
      <c r="X1103" s="5" t="e">
        <f t="shared" si="168"/>
        <v>#DIV/0!</v>
      </c>
      <c r="Y1103" s="5" t="e">
        <f t="shared" si="169"/>
        <v>#DIV/0!</v>
      </c>
      <c r="Z1103" s="5" t="e">
        <f t="shared" si="170"/>
        <v>#DIV/0!</v>
      </c>
      <c r="AA1103" s="5" t="e">
        <f t="shared" si="170"/>
        <v>#DIV/0!</v>
      </c>
      <c r="AM1103" s="6"/>
      <c r="AN1103" s="6"/>
    </row>
    <row r="1104" spans="2:40" s="5" customFormat="1" ht="20.100000000000001" hidden="1" customHeight="1">
      <c r="B1104" s="15"/>
      <c r="C1104" s="13"/>
      <c r="D1104" s="13"/>
      <c r="E1104" s="13"/>
      <c r="F1104" s="13"/>
      <c r="G1104" s="13"/>
      <c r="H1104" s="13"/>
      <c r="I1104" s="13"/>
      <c r="J1104" s="13"/>
      <c r="K1104" s="15"/>
      <c r="L1104" s="14"/>
      <c r="M1104" s="14" t="e">
        <f t="shared" si="172"/>
        <v>#DIV/0!</v>
      </c>
      <c r="N1104" s="49"/>
      <c r="O1104" s="238"/>
      <c r="P1104" s="5" t="e">
        <f t="shared" si="171"/>
        <v>#DIV/0!</v>
      </c>
      <c r="Q1104" s="5" t="e">
        <f t="shared" si="171"/>
        <v>#DIV/0!</v>
      </c>
      <c r="R1104" s="5" t="e">
        <f t="shared" si="171"/>
        <v>#DIV/0!</v>
      </c>
      <c r="S1104" s="5" t="e">
        <f t="shared" si="171"/>
        <v>#DIV/0!</v>
      </c>
      <c r="T1104" s="5" t="e">
        <f t="shared" si="171"/>
        <v>#DIV/0!</v>
      </c>
      <c r="U1104" s="5" t="e">
        <f t="shared" si="171"/>
        <v>#DIV/0!</v>
      </c>
      <c r="V1104" s="5" t="e">
        <f t="shared" si="168"/>
        <v>#DIV/0!</v>
      </c>
      <c r="W1104" s="5" t="e">
        <f t="shared" si="168"/>
        <v>#DIV/0!</v>
      </c>
      <c r="X1104" s="5" t="e">
        <f t="shared" si="168"/>
        <v>#DIV/0!</v>
      </c>
      <c r="Y1104" s="5" t="e">
        <f t="shared" si="169"/>
        <v>#DIV/0!</v>
      </c>
      <c r="Z1104" s="5" t="e">
        <f t="shared" si="170"/>
        <v>#DIV/0!</v>
      </c>
      <c r="AA1104" s="5" t="e">
        <f t="shared" si="170"/>
        <v>#DIV/0!</v>
      </c>
      <c r="AM1104" s="6"/>
      <c r="AN1104" s="6"/>
    </row>
    <row r="1105" spans="2:40" s="5" customFormat="1" ht="20.100000000000001" hidden="1" customHeight="1">
      <c r="B1105" s="22" t="str">
        <f>+$B$11</f>
        <v xml:space="preserve"> Α' ΠΛΑΝΗΤΗΣ</v>
      </c>
      <c r="C1105" s="15">
        <f>+$C$11</f>
        <v>0</v>
      </c>
      <c r="D1105" s="13">
        <f>+D1100+1</f>
        <v>172</v>
      </c>
      <c r="E1105" s="15">
        <f>+(H1105+I1105)/2</f>
        <v>0</v>
      </c>
      <c r="F1105" s="15">
        <f>+SQRT(E1105*E1105-G1105*G1105)</f>
        <v>0</v>
      </c>
      <c r="G1105" s="15">
        <f>+(-H1105+I1105)/2</f>
        <v>0</v>
      </c>
      <c r="H1105" s="15">
        <f>+$J$40</f>
        <v>0</v>
      </c>
      <c r="I1105" s="15">
        <f>+$J$39</f>
        <v>0</v>
      </c>
      <c r="J1105" s="15">
        <f>+$D$22</f>
        <v>0</v>
      </c>
      <c r="K1105" s="15">
        <f>+ABS( C1105-D1105)</f>
        <v>172</v>
      </c>
      <c r="L1105" s="15" t="e">
        <f>(+F1105*F1105/E1105)/( 1- J1105*COS(K1106))</f>
        <v>#DIV/0!</v>
      </c>
      <c r="M1105" s="14" t="e">
        <f t="shared" si="172"/>
        <v>#DIV/0!</v>
      </c>
      <c r="N1105" s="49"/>
      <c r="O1105" s="238">
        <f t="shared" si="173"/>
        <v>0</v>
      </c>
      <c r="P1105" s="5" t="e">
        <f t="shared" si="171"/>
        <v>#DIV/0!</v>
      </c>
      <c r="Q1105" s="5" t="e">
        <f t="shared" si="171"/>
        <v>#DIV/0!</v>
      </c>
      <c r="R1105" s="5" t="e">
        <f t="shared" si="171"/>
        <v>#DIV/0!</v>
      </c>
      <c r="S1105" s="5" t="e">
        <f t="shared" si="171"/>
        <v>#DIV/0!</v>
      </c>
      <c r="T1105" s="5" t="e">
        <f t="shared" si="171"/>
        <v>#DIV/0!</v>
      </c>
      <c r="U1105" s="5" t="e">
        <f t="shared" si="171"/>
        <v>#DIV/0!</v>
      </c>
      <c r="V1105" s="5" t="e">
        <f t="shared" si="168"/>
        <v>#DIV/0!</v>
      </c>
      <c r="W1105" s="5" t="e">
        <f t="shared" si="168"/>
        <v>#DIV/0!</v>
      </c>
      <c r="X1105" s="5" t="e">
        <f t="shared" si="168"/>
        <v>#DIV/0!</v>
      </c>
      <c r="Y1105" s="5" t="e">
        <f t="shared" si="169"/>
        <v>#DIV/0!</v>
      </c>
      <c r="Z1105" s="5" t="e">
        <f t="shared" si="170"/>
        <v>#DIV/0!</v>
      </c>
      <c r="AA1105" s="5" t="e">
        <f t="shared" si="170"/>
        <v>#DIV/0!</v>
      </c>
      <c r="AM1105" s="6"/>
      <c r="AN1105" s="6"/>
    </row>
    <row r="1106" spans="2:40" s="5" customFormat="1" ht="20.100000000000001" hidden="1" customHeight="1">
      <c r="B1106" s="23" t="s">
        <v>32</v>
      </c>
      <c r="C1106" s="24">
        <f>3.14/180*C1105</f>
        <v>0</v>
      </c>
      <c r="D1106" s="24">
        <v>172</v>
      </c>
      <c r="E1106" s="25"/>
      <c r="F1106" s="25"/>
      <c r="G1106" s="25"/>
      <c r="H1106" s="25"/>
      <c r="I1106" s="25"/>
      <c r="J1106" s="25"/>
      <c r="K1106" s="25">
        <f>(3.14/180)*K1105</f>
        <v>3.0004444444444447</v>
      </c>
      <c r="L1106" s="14"/>
      <c r="M1106" s="14" t="e">
        <f t="shared" si="172"/>
        <v>#DIV/0!</v>
      </c>
      <c r="N1106" s="49"/>
      <c r="O1106" s="238" t="e">
        <f t="shared" si="173"/>
        <v>#DIV/0!</v>
      </c>
      <c r="P1106" s="5" t="e">
        <f t="shared" si="171"/>
        <v>#DIV/0!</v>
      </c>
      <c r="Q1106" s="5" t="e">
        <f t="shared" si="171"/>
        <v>#DIV/0!</v>
      </c>
      <c r="R1106" s="5" t="e">
        <f t="shared" si="171"/>
        <v>#DIV/0!</v>
      </c>
      <c r="S1106" s="5" t="e">
        <f t="shared" si="171"/>
        <v>#DIV/0!</v>
      </c>
      <c r="T1106" s="5" t="e">
        <f t="shared" si="171"/>
        <v>#DIV/0!</v>
      </c>
      <c r="U1106" s="5" t="e">
        <f t="shared" si="171"/>
        <v>#DIV/0!</v>
      </c>
      <c r="V1106" s="5" t="e">
        <f t="shared" si="168"/>
        <v>#DIV/0!</v>
      </c>
      <c r="W1106" s="5" t="e">
        <f t="shared" si="168"/>
        <v>#DIV/0!</v>
      </c>
      <c r="X1106" s="5" t="e">
        <f t="shared" si="168"/>
        <v>#DIV/0!</v>
      </c>
      <c r="Y1106" s="5" t="e">
        <f t="shared" si="169"/>
        <v>#DIV/0!</v>
      </c>
      <c r="Z1106" s="5" t="e">
        <f t="shared" si="170"/>
        <v>#DIV/0!</v>
      </c>
      <c r="AA1106" s="5" t="e">
        <f t="shared" si="170"/>
        <v>#DIV/0!</v>
      </c>
      <c r="AM1106" s="6"/>
      <c r="AN1106" s="6"/>
    </row>
    <row r="1107" spans="2:40" s="5" customFormat="1" ht="20.100000000000001" hidden="1" customHeight="1">
      <c r="B1107" s="22" t="str">
        <f>+$B$13</f>
        <v xml:space="preserve"> Β' ΠΛΑΝΗΤΗΣ</v>
      </c>
      <c r="C1107" s="15">
        <f>+$C$13</f>
        <v>0</v>
      </c>
      <c r="D1107" s="13">
        <f>+D1102+1</f>
        <v>172</v>
      </c>
      <c r="E1107" s="15">
        <f>+(H1107+I1107)/2</f>
        <v>0</v>
      </c>
      <c r="F1107" s="15">
        <f>+SQRT(E1107*E1107-G1107*G1107)</f>
        <v>0</v>
      </c>
      <c r="G1107" s="15">
        <f>+(-H1107+I1107)/2</f>
        <v>0</v>
      </c>
      <c r="H1107" s="15">
        <f>+$J$42</f>
        <v>0</v>
      </c>
      <c r="I1107" s="15">
        <f>+$J$41</f>
        <v>0</v>
      </c>
      <c r="J1107" s="15">
        <f>+$D$24</f>
        <v>0</v>
      </c>
      <c r="K1107" s="15">
        <f>+ABS( C1107-D1107)</f>
        <v>172</v>
      </c>
      <c r="L1107" s="15" t="e">
        <f>+F1107*F1107/E1107/( 1- J1107*COS(K1108))</f>
        <v>#DIV/0!</v>
      </c>
      <c r="M1107" s="14" t="e">
        <f t="shared" si="172"/>
        <v>#DIV/0!</v>
      </c>
      <c r="N1107" s="49"/>
      <c r="O1107" s="238">
        <f t="shared" si="173"/>
        <v>0</v>
      </c>
      <c r="P1107" s="5" t="e">
        <f t="shared" si="171"/>
        <v>#DIV/0!</v>
      </c>
      <c r="Q1107" s="5" t="e">
        <f t="shared" si="171"/>
        <v>#DIV/0!</v>
      </c>
      <c r="R1107" s="5" t="e">
        <f t="shared" si="171"/>
        <v>#DIV/0!</v>
      </c>
      <c r="S1107" s="5" t="e">
        <f t="shared" si="171"/>
        <v>#DIV/0!</v>
      </c>
      <c r="T1107" s="5" t="e">
        <f t="shared" si="171"/>
        <v>#DIV/0!</v>
      </c>
      <c r="U1107" s="5" t="e">
        <f t="shared" si="171"/>
        <v>#DIV/0!</v>
      </c>
      <c r="V1107" s="5" t="e">
        <f t="shared" si="168"/>
        <v>#DIV/0!</v>
      </c>
      <c r="W1107" s="5" t="e">
        <f t="shared" si="168"/>
        <v>#DIV/0!</v>
      </c>
      <c r="X1107" s="5" t="e">
        <f t="shared" si="168"/>
        <v>#DIV/0!</v>
      </c>
      <c r="Y1107" s="5" t="e">
        <f t="shared" si="169"/>
        <v>#DIV/0!</v>
      </c>
      <c r="Z1107" s="5" t="e">
        <f t="shared" si="170"/>
        <v>#DIV/0!</v>
      </c>
      <c r="AA1107" s="5" t="e">
        <f t="shared" si="170"/>
        <v>#DIV/0!</v>
      </c>
      <c r="AM1107" s="6"/>
      <c r="AN1107" s="6"/>
    </row>
    <row r="1108" spans="2:40" s="5" customFormat="1" ht="20.100000000000001" hidden="1" customHeight="1">
      <c r="B1108" s="26"/>
      <c r="C1108" s="27">
        <f>3.14/180*C1107</f>
        <v>0</v>
      </c>
      <c r="D1108" s="27">
        <f>3.14/180*D1107</f>
        <v>3.0004444444444447</v>
      </c>
      <c r="E1108" s="28"/>
      <c r="F1108" s="28"/>
      <c r="G1108" s="28"/>
      <c r="H1108" s="28"/>
      <c r="I1108" s="28"/>
      <c r="J1108" s="28"/>
      <c r="K1108" s="28">
        <f>(3.14/180)*K1107</f>
        <v>3.0004444444444447</v>
      </c>
      <c r="L1108" s="14"/>
      <c r="M1108" s="14" t="e">
        <f t="shared" si="172"/>
        <v>#DIV/0!</v>
      </c>
      <c r="N1108" s="49"/>
      <c r="O1108" s="238"/>
      <c r="P1108" s="5" t="e">
        <f t="shared" si="171"/>
        <v>#DIV/0!</v>
      </c>
      <c r="Q1108" s="5" t="e">
        <f t="shared" si="171"/>
        <v>#DIV/0!</v>
      </c>
      <c r="R1108" s="5" t="e">
        <f t="shared" si="171"/>
        <v>#DIV/0!</v>
      </c>
      <c r="S1108" s="5" t="e">
        <f t="shared" si="171"/>
        <v>#DIV/0!</v>
      </c>
      <c r="T1108" s="5" t="e">
        <f t="shared" si="171"/>
        <v>#DIV/0!</v>
      </c>
      <c r="U1108" s="5" t="e">
        <f t="shared" si="171"/>
        <v>#DIV/0!</v>
      </c>
      <c r="V1108" s="5" t="e">
        <f t="shared" si="168"/>
        <v>#DIV/0!</v>
      </c>
      <c r="W1108" s="5" t="e">
        <f t="shared" si="168"/>
        <v>#DIV/0!</v>
      </c>
      <c r="X1108" s="5" t="e">
        <f t="shared" si="168"/>
        <v>#DIV/0!</v>
      </c>
      <c r="Y1108" s="5" t="e">
        <f t="shared" si="169"/>
        <v>#DIV/0!</v>
      </c>
      <c r="Z1108" s="5" t="e">
        <f t="shared" si="170"/>
        <v>#DIV/0!</v>
      </c>
      <c r="AA1108" s="5" t="e">
        <f t="shared" si="170"/>
        <v>#DIV/0!</v>
      </c>
      <c r="AM1108" s="6"/>
      <c r="AN1108" s="6"/>
    </row>
    <row r="1109" spans="2:40" s="5" customFormat="1" ht="20.100000000000001" hidden="1" customHeight="1">
      <c r="B1109" s="15"/>
      <c r="C1109" s="13"/>
      <c r="D1109" s="13"/>
      <c r="E1109" s="13"/>
      <c r="F1109" s="13"/>
      <c r="G1109" s="13"/>
      <c r="H1109" s="13"/>
      <c r="I1109" s="13"/>
      <c r="J1109" s="13"/>
      <c r="K1109" s="15"/>
      <c r="L1109" s="14"/>
      <c r="M1109" s="14" t="e">
        <f t="shared" si="172"/>
        <v>#DIV/0!</v>
      </c>
      <c r="N1109" s="49"/>
      <c r="O1109" s="238"/>
      <c r="P1109" s="5" t="e">
        <f t="shared" si="171"/>
        <v>#DIV/0!</v>
      </c>
      <c r="Q1109" s="5" t="e">
        <f t="shared" si="171"/>
        <v>#DIV/0!</v>
      </c>
      <c r="R1109" s="5" t="e">
        <f t="shared" si="171"/>
        <v>#DIV/0!</v>
      </c>
      <c r="S1109" s="5" t="e">
        <f t="shared" si="171"/>
        <v>#DIV/0!</v>
      </c>
      <c r="T1109" s="5" t="e">
        <f t="shared" si="171"/>
        <v>#DIV/0!</v>
      </c>
      <c r="U1109" s="5" t="e">
        <f t="shared" si="171"/>
        <v>#DIV/0!</v>
      </c>
      <c r="V1109" s="5" t="e">
        <f t="shared" si="168"/>
        <v>#DIV/0!</v>
      </c>
      <c r="W1109" s="5" t="e">
        <f t="shared" si="168"/>
        <v>#DIV/0!</v>
      </c>
      <c r="X1109" s="5" t="e">
        <f t="shared" si="168"/>
        <v>#DIV/0!</v>
      </c>
      <c r="Y1109" s="5" t="e">
        <f t="shared" si="169"/>
        <v>#DIV/0!</v>
      </c>
      <c r="Z1109" s="5" t="e">
        <f t="shared" si="170"/>
        <v>#DIV/0!</v>
      </c>
      <c r="AA1109" s="5" t="e">
        <f t="shared" si="170"/>
        <v>#DIV/0!</v>
      </c>
      <c r="AM1109" s="6"/>
      <c r="AN1109" s="6"/>
    </row>
    <row r="1110" spans="2:40" s="5" customFormat="1" ht="20.100000000000001" hidden="1" customHeight="1">
      <c r="B1110" s="22" t="str">
        <f>+$B$11</f>
        <v xml:space="preserve"> Α' ΠΛΑΝΗΤΗΣ</v>
      </c>
      <c r="C1110" s="15">
        <f>+$C$11</f>
        <v>0</v>
      </c>
      <c r="D1110" s="13">
        <f>+D1105+1</f>
        <v>173</v>
      </c>
      <c r="E1110" s="15">
        <f>+(H1110+I1110)/2</f>
        <v>0</v>
      </c>
      <c r="F1110" s="15">
        <f>+SQRT(E1110*E1110-G1110*G1110)</f>
        <v>0</v>
      </c>
      <c r="G1110" s="15">
        <f>+(-H1110+I1110)/2</f>
        <v>0</v>
      </c>
      <c r="H1110" s="15">
        <f>+$J$40</f>
        <v>0</v>
      </c>
      <c r="I1110" s="15">
        <f>+$J$39</f>
        <v>0</v>
      </c>
      <c r="J1110" s="15">
        <f>+$D$22</f>
        <v>0</v>
      </c>
      <c r="K1110" s="15">
        <f>+ABS( C1110-D1110)</f>
        <v>173</v>
      </c>
      <c r="L1110" s="15" t="e">
        <f>(+F1110*F1110/E1110)/( 1- J1110*COS(K1111))</f>
        <v>#DIV/0!</v>
      </c>
      <c r="M1110" s="14" t="e">
        <f t="shared" si="172"/>
        <v>#DIV/0!</v>
      </c>
      <c r="N1110" s="49"/>
      <c r="O1110" s="238">
        <f t="shared" si="173"/>
        <v>0</v>
      </c>
      <c r="P1110" s="5" t="e">
        <f t="shared" si="171"/>
        <v>#DIV/0!</v>
      </c>
      <c r="Q1110" s="5" t="e">
        <f t="shared" si="171"/>
        <v>#DIV/0!</v>
      </c>
      <c r="R1110" s="5" t="e">
        <f t="shared" si="171"/>
        <v>#DIV/0!</v>
      </c>
      <c r="S1110" s="5" t="e">
        <f t="shared" si="171"/>
        <v>#DIV/0!</v>
      </c>
      <c r="T1110" s="5" t="e">
        <f t="shared" si="171"/>
        <v>#DIV/0!</v>
      </c>
      <c r="U1110" s="5" t="e">
        <f t="shared" si="171"/>
        <v>#DIV/0!</v>
      </c>
      <c r="V1110" s="5" t="e">
        <f t="shared" si="168"/>
        <v>#DIV/0!</v>
      </c>
      <c r="W1110" s="5" t="e">
        <f t="shared" si="168"/>
        <v>#DIV/0!</v>
      </c>
      <c r="X1110" s="5" t="e">
        <f t="shared" si="168"/>
        <v>#DIV/0!</v>
      </c>
      <c r="Y1110" s="5" t="e">
        <f t="shared" si="169"/>
        <v>#DIV/0!</v>
      </c>
      <c r="Z1110" s="5" t="e">
        <f t="shared" si="170"/>
        <v>#DIV/0!</v>
      </c>
      <c r="AA1110" s="5" t="e">
        <f t="shared" si="170"/>
        <v>#DIV/0!</v>
      </c>
      <c r="AM1110" s="6"/>
      <c r="AN1110" s="6"/>
    </row>
    <row r="1111" spans="2:40" s="5" customFormat="1" ht="20.100000000000001" hidden="1" customHeight="1">
      <c r="B1111" s="23" t="s">
        <v>32</v>
      </c>
      <c r="C1111" s="24">
        <f>3.14/180*C1110</f>
        <v>0</v>
      </c>
      <c r="D1111" s="24">
        <v>173</v>
      </c>
      <c r="E1111" s="25"/>
      <c r="F1111" s="25"/>
      <c r="G1111" s="25"/>
      <c r="H1111" s="25"/>
      <c r="I1111" s="25"/>
      <c r="J1111" s="25"/>
      <c r="K1111" s="25">
        <f>(3.14/180)*K1110</f>
        <v>3.0178888888888893</v>
      </c>
      <c r="L1111" s="14"/>
      <c r="M1111" s="14" t="e">
        <f t="shared" si="172"/>
        <v>#DIV/0!</v>
      </c>
      <c r="N1111" s="49"/>
      <c r="O1111" s="238" t="e">
        <f t="shared" si="173"/>
        <v>#DIV/0!</v>
      </c>
      <c r="P1111" s="5" t="e">
        <f t="shared" si="171"/>
        <v>#DIV/0!</v>
      </c>
      <c r="Q1111" s="5" t="e">
        <f t="shared" si="171"/>
        <v>#DIV/0!</v>
      </c>
      <c r="R1111" s="5" t="e">
        <f t="shared" si="171"/>
        <v>#DIV/0!</v>
      </c>
      <c r="S1111" s="5" t="e">
        <f t="shared" si="171"/>
        <v>#DIV/0!</v>
      </c>
      <c r="T1111" s="5" t="e">
        <f t="shared" si="171"/>
        <v>#DIV/0!</v>
      </c>
      <c r="U1111" s="5" t="e">
        <f t="shared" si="171"/>
        <v>#DIV/0!</v>
      </c>
      <c r="V1111" s="5" t="e">
        <f t="shared" si="168"/>
        <v>#DIV/0!</v>
      </c>
      <c r="W1111" s="5" t="e">
        <f t="shared" si="168"/>
        <v>#DIV/0!</v>
      </c>
      <c r="X1111" s="5" t="e">
        <f t="shared" si="168"/>
        <v>#DIV/0!</v>
      </c>
      <c r="Y1111" s="5" t="e">
        <f t="shared" si="169"/>
        <v>#DIV/0!</v>
      </c>
      <c r="Z1111" s="5" t="e">
        <f t="shared" si="170"/>
        <v>#DIV/0!</v>
      </c>
      <c r="AA1111" s="5" t="e">
        <f t="shared" si="170"/>
        <v>#DIV/0!</v>
      </c>
      <c r="AM1111" s="6"/>
      <c r="AN1111" s="6"/>
    </row>
    <row r="1112" spans="2:40" s="5" customFormat="1" ht="20.100000000000001" hidden="1" customHeight="1">
      <c r="B1112" s="22" t="str">
        <f>+$B$13</f>
        <v xml:space="preserve"> Β' ΠΛΑΝΗΤΗΣ</v>
      </c>
      <c r="C1112" s="15">
        <f>+$C$13</f>
        <v>0</v>
      </c>
      <c r="D1112" s="13">
        <f>+D1107+1</f>
        <v>173</v>
      </c>
      <c r="E1112" s="15">
        <f>+(H1112+I1112)/2</f>
        <v>0</v>
      </c>
      <c r="F1112" s="15">
        <f>+SQRT(E1112*E1112-G1112*G1112)</f>
        <v>0</v>
      </c>
      <c r="G1112" s="15">
        <f>+(-H1112+I1112)/2</f>
        <v>0</v>
      </c>
      <c r="H1112" s="15">
        <f>+$J$42</f>
        <v>0</v>
      </c>
      <c r="I1112" s="15">
        <f>+$J$41</f>
        <v>0</v>
      </c>
      <c r="J1112" s="15">
        <f>+$D$24</f>
        <v>0</v>
      </c>
      <c r="K1112" s="15">
        <f>+ABS( C1112-D1112)</f>
        <v>173</v>
      </c>
      <c r="L1112" s="15" t="e">
        <f>+F1112*F1112/E1112/( 1- J1112*COS(K1113))</f>
        <v>#DIV/0!</v>
      </c>
      <c r="M1112" s="14" t="e">
        <f t="shared" si="172"/>
        <v>#DIV/0!</v>
      </c>
      <c r="N1112" s="49"/>
      <c r="O1112" s="238">
        <f t="shared" si="173"/>
        <v>0</v>
      </c>
      <c r="P1112" s="5" t="e">
        <f t="shared" si="171"/>
        <v>#DIV/0!</v>
      </c>
      <c r="Q1112" s="5" t="e">
        <f t="shared" si="171"/>
        <v>#DIV/0!</v>
      </c>
      <c r="R1112" s="5" t="e">
        <f t="shared" si="171"/>
        <v>#DIV/0!</v>
      </c>
      <c r="S1112" s="5" t="e">
        <f t="shared" si="171"/>
        <v>#DIV/0!</v>
      </c>
      <c r="T1112" s="5" t="e">
        <f t="shared" si="171"/>
        <v>#DIV/0!</v>
      </c>
      <c r="U1112" s="5" t="e">
        <f t="shared" si="171"/>
        <v>#DIV/0!</v>
      </c>
      <c r="V1112" s="5" t="e">
        <f t="shared" si="168"/>
        <v>#DIV/0!</v>
      </c>
      <c r="W1112" s="5" t="e">
        <f t="shared" si="168"/>
        <v>#DIV/0!</v>
      </c>
      <c r="X1112" s="5" t="e">
        <f t="shared" si="168"/>
        <v>#DIV/0!</v>
      </c>
      <c r="Y1112" s="5" t="e">
        <f t="shared" si="169"/>
        <v>#DIV/0!</v>
      </c>
      <c r="Z1112" s="5" t="e">
        <f t="shared" si="170"/>
        <v>#DIV/0!</v>
      </c>
      <c r="AA1112" s="5" t="e">
        <f t="shared" si="170"/>
        <v>#DIV/0!</v>
      </c>
      <c r="AM1112" s="6"/>
      <c r="AN1112" s="6"/>
    </row>
    <row r="1113" spans="2:40" s="5" customFormat="1" ht="20.100000000000001" hidden="1" customHeight="1">
      <c r="B1113" s="26"/>
      <c r="C1113" s="27">
        <f>3.14/180*C1112</f>
        <v>0</v>
      </c>
      <c r="D1113" s="27">
        <f>3.14/180*D1112</f>
        <v>3.0178888888888893</v>
      </c>
      <c r="E1113" s="28"/>
      <c r="F1113" s="28"/>
      <c r="G1113" s="28"/>
      <c r="H1113" s="28"/>
      <c r="I1113" s="28"/>
      <c r="J1113" s="28"/>
      <c r="K1113" s="28">
        <f>(3.14/180)*K1112</f>
        <v>3.0178888888888893</v>
      </c>
      <c r="L1113" s="14"/>
      <c r="M1113" s="14" t="e">
        <f t="shared" si="172"/>
        <v>#DIV/0!</v>
      </c>
      <c r="N1113" s="49"/>
      <c r="O1113" s="238"/>
      <c r="P1113" s="5" t="e">
        <f t="shared" si="171"/>
        <v>#DIV/0!</v>
      </c>
      <c r="Q1113" s="5" t="e">
        <f t="shared" si="171"/>
        <v>#DIV/0!</v>
      </c>
      <c r="R1113" s="5" t="e">
        <f t="shared" si="171"/>
        <v>#DIV/0!</v>
      </c>
      <c r="S1113" s="5" t="e">
        <f t="shared" si="171"/>
        <v>#DIV/0!</v>
      </c>
      <c r="T1113" s="5" t="e">
        <f t="shared" si="171"/>
        <v>#DIV/0!</v>
      </c>
      <c r="U1113" s="5" t="e">
        <f t="shared" si="171"/>
        <v>#DIV/0!</v>
      </c>
      <c r="V1113" s="5" t="e">
        <f t="shared" si="168"/>
        <v>#DIV/0!</v>
      </c>
      <c r="W1113" s="5" t="e">
        <f t="shared" si="168"/>
        <v>#DIV/0!</v>
      </c>
      <c r="X1113" s="5" t="e">
        <f t="shared" si="168"/>
        <v>#DIV/0!</v>
      </c>
      <c r="Y1113" s="5" t="e">
        <f t="shared" si="169"/>
        <v>#DIV/0!</v>
      </c>
      <c r="Z1113" s="5" t="e">
        <f t="shared" si="170"/>
        <v>#DIV/0!</v>
      </c>
      <c r="AA1113" s="5" t="e">
        <f t="shared" si="170"/>
        <v>#DIV/0!</v>
      </c>
      <c r="AM1113" s="6"/>
      <c r="AN1113" s="6"/>
    </row>
    <row r="1114" spans="2:40" s="5" customFormat="1" ht="20.100000000000001" hidden="1" customHeight="1">
      <c r="B1114" s="15"/>
      <c r="C1114" s="13"/>
      <c r="D1114" s="13"/>
      <c r="E1114" s="13"/>
      <c r="F1114" s="13"/>
      <c r="G1114" s="13"/>
      <c r="H1114" s="13"/>
      <c r="I1114" s="13"/>
      <c r="J1114" s="13"/>
      <c r="K1114" s="15"/>
      <c r="L1114" s="14"/>
      <c r="M1114" s="14" t="e">
        <f t="shared" si="172"/>
        <v>#DIV/0!</v>
      </c>
      <c r="N1114" s="49"/>
      <c r="O1114" s="238"/>
      <c r="P1114" s="5" t="e">
        <f t="shared" si="171"/>
        <v>#DIV/0!</v>
      </c>
      <c r="Q1114" s="5" t="e">
        <f t="shared" si="171"/>
        <v>#DIV/0!</v>
      </c>
      <c r="R1114" s="5" t="e">
        <f t="shared" si="171"/>
        <v>#DIV/0!</v>
      </c>
      <c r="S1114" s="5" t="e">
        <f t="shared" si="171"/>
        <v>#DIV/0!</v>
      </c>
      <c r="T1114" s="5" t="e">
        <f t="shared" si="171"/>
        <v>#DIV/0!</v>
      </c>
      <c r="U1114" s="5" t="e">
        <f t="shared" si="171"/>
        <v>#DIV/0!</v>
      </c>
      <c r="V1114" s="5" t="e">
        <f t="shared" si="168"/>
        <v>#DIV/0!</v>
      </c>
      <c r="W1114" s="5" t="e">
        <f t="shared" si="168"/>
        <v>#DIV/0!</v>
      </c>
      <c r="X1114" s="5" t="e">
        <f t="shared" si="168"/>
        <v>#DIV/0!</v>
      </c>
      <c r="Y1114" s="5" t="e">
        <f t="shared" si="169"/>
        <v>#DIV/0!</v>
      </c>
      <c r="Z1114" s="5" t="e">
        <f t="shared" si="170"/>
        <v>#DIV/0!</v>
      </c>
      <c r="AA1114" s="5" t="e">
        <f t="shared" si="170"/>
        <v>#DIV/0!</v>
      </c>
      <c r="AM1114" s="6"/>
      <c r="AN1114" s="6"/>
    </row>
    <row r="1115" spans="2:40" s="5" customFormat="1" ht="20.100000000000001" hidden="1" customHeight="1">
      <c r="B1115" s="22" t="str">
        <f>+$B$11</f>
        <v xml:space="preserve"> Α' ΠΛΑΝΗΤΗΣ</v>
      </c>
      <c r="C1115" s="15">
        <f>+$C$11</f>
        <v>0</v>
      </c>
      <c r="D1115" s="13">
        <f>+D1110+1</f>
        <v>174</v>
      </c>
      <c r="E1115" s="15">
        <f>+(H1115+I1115)/2</f>
        <v>0</v>
      </c>
      <c r="F1115" s="15">
        <f>+SQRT(E1115*E1115-G1115*G1115)</f>
        <v>0</v>
      </c>
      <c r="G1115" s="15">
        <f>+(-H1115+I1115)/2</f>
        <v>0</v>
      </c>
      <c r="H1115" s="15">
        <f>+$J$40</f>
        <v>0</v>
      </c>
      <c r="I1115" s="15">
        <f>+$J$39</f>
        <v>0</v>
      </c>
      <c r="J1115" s="15">
        <f>+$D$22</f>
        <v>0</v>
      </c>
      <c r="K1115" s="15">
        <f>+ABS( C1115-D1115)</f>
        <v>174</v>
      </c>
      <c r="L1115" s="15" t="e">
        <f>(+F1115*F1115/E1115)/( 1- J1115*COS(K1116))</f>
        <v>#DIV/0!</v>
      </c>
      <c r="M1115" s="14" t="e">
        <f t="shared" si="172"/>
        <v>#DIV/0!</v>
      </c>
      <c r="N1115" s="49"/>
      <c r="O1115" s="238">
        <f t="shared" si="173"/>
        <v>0</v>
      </c>
      <c r="P1115" s="5" t="e">
        <f t="shared" si="171"/>
        <v>#DIV/0!</v>
      </c>
      <c r="Q1115" s="5" t="e">
        <f t="shared" si="171"/>
        <v>#DIV/0!</v>
      </c>
      <c r="R1115" s="5" t="e">
        <f t="shared" si="171"/>
        <v>#DIV/0!</v>
      </c>
      <c r="S1115" s="5" t="e">
        <f t="shared" si="171"/>
        <v>#DIV/0!</v>
      </c>
      <c r="T1115" s="5" t="e">
        <f t="shared" si="171"/>
        <v>#DIV/0!</v>
      </c>
      <c r="U1115" s="5" t="e">
        <f t="shared" si="171"/>
        <v>#DIV/0!</v>
      </c>
      <c r="V1115" s="5" t="e">
        <f t="shared" si="168"/>
        <v>#DIV/0!</v>
      </c>
      <c r="W1115" s="5" t="e">
        <f t="shared" si="168"/>
        <v>#DIV/0!</v>
      </c>
      <c r="X1115" s="5" t="e">
        <f t="shared" si="168"/>
        <v>#DIV/0!</v>
      </c>
      <c r="Y1115" s="5" t="e">
        <f t="shared" si="169"/>
        <v>#DIV/0!</v>
      </c>
      <c r="Z1115" s="5" t="e">
        <f t="shared" si="170"/>
        <v>#DIV/0!</v>
      </c>
      <c r="AA1115" s="5" t="e">
        <f t="shared" si="170"/>
        <v>#DIV/0!</v>
      </c>
      <c r="AM1115" s="6"/>
      <c r="AN1115" s="6"/>
    </row>
    <row r="1116" spans="2:40" s="5" customFormat="1" ht="20.100000000000001" hidden="1" customHeight="1">
      <c r="B1116" s="23" t="s">
        <v>32</v>
      </c>
      <c r="C1116" s="24">
        <f>3.14/180*C1115</f>
        <v>0</v>
      </c>
      <c r="D1116" s="24">
        <v>174</v>
      </c>
      <c r="E1116" s="25"/>
      <c r="F1116" s="25"/>
      <c r="G1116" s="25"/>
      <c r="H1116" s="25"/>
      <c r="I1116" s="25"/>
      <c r="J1116" s="25"/>
      <c r="K1116" s="25">
        <f>(3.14/180)*K1115</f>
        <v>3.0353333333333339</v>
      </c>
      <c r="L1116" s="14"/>
      <c r="M1116" s="14" t="e">
        <f t="shared" si="172"/>
        <v>#DIV/0!</v>
      </c>
      <c r="N1116" s="49"/>
      <c r="O1116" s="238" t="e">
        <f t="shared" si="173"/>
        <v>#DIV/0!</v>
      </c>
      <c r="P1116" s="5" t="e">
        <f t="shared" si="171"/>
        <v>#DIV/0!</v>
      </c>
      <c r="Q1116" s="5" t="e">
        <f t="shared" si="171"/>
        <v>#DIV/0!</v>
      </c>
      <c r="R1116" s="5" t="e">
        <f t="shared" si="171"/>
        <v>#DIV/0!</v>
      </c>
      <c r="S1116" s="5" t="e">
        <f t="shared" si="171"/>
        <v>#DIV/0!</v>
      </c>
      <c r="T1116" s="5" t="e">
        <f t="shared" si="171"/>
        <v>#DIV/0!</v>
      </c>
      <c r="U1116" s="5" t="e">
        <f t="shared" si="171"/>
        <v>#DIV/0!</v>
      </c>
      <c r="V1116" s="5" t="e">
        <f t="shared" si="168"/>
        <v>#DIV/0!</v>
      </c>
      <c r="W1116" s="5" t="e">
        <f t="shared" si="168"/>
        <v>#DIV/0!</v>
      </c>
      <c r="X1116" s="5" t="e">
        <f t="shared" si="168"/>
        <v>#DIV/0!</v>
      </c>
      <c r="Y1116" s="5" t="e">
        <f t="shared" si="169"/>
        <v>#DIV/0!</v>
      </c>
      <c r="Z1116" s="5" t="e">
        <f t="shared" si="170"/>
        <v>#DIV/0!</v>
      </c>
      <c r="AA1116" s="5" t="e">
        <f t="shared" si="170"/>
        <v>#DIV/0!</v>
      </c>
      <c r="AM1116" s="6"/>
      <c r="AN1116" s="6"/>
    </row>
    <row r="1117" spans="2:40" s="5" customFormat="1" ht="20.100000000000001" hidden="1" customHeight="1">
      <c r="B1117" s="22" t="str">
        <f>+$B$13</f>
        <v xml:space="preserve"> Β' ΠΛΑΝΗΤΗΣ</v>
      </c>
      <c r="C1117" s="15">
        <f>+$C$13</f>
        <v>0</v>
      </c>
      <c r="D1117" s="13">
        <f>+D1112+1</f>
        <v>174</v>
      </c>
      <c r="E1117" s="15">
        <f>+(H1117+I1117)/2</f>
        <v>0</v>
      </c>
      <c r="F1117" s="15">
        <f>+SQRT(E1117*E1117-G1117*G1117)</f>
        <v>0</v>
      </c>
      <c r="G1117" s="15">
        <f>+(-H1117+I1117)/2</f>
        <v>0</v>
      </c>
      <c r="H1117" s="15">
        <f>+$J$42</f>
        <v>0</v>
      </c>
      <c r="I1117" s="15">
        <f>+$J$41</f>
        <v>0</v>
      </c>
      <c r="J1117" s="15">
        <f>+$D$24</f>
        <v>0</v>
      </c>
      <c r="K1117" s="15">
        <f>+ABS( C1117-D1117)</f>
        <v>174</v>
      </c>
      <c r="L1117" s="15" t="e">
        <f>+F1117*F1117/E1117/( 1- J1117*COS(K1118))</f>
        <v>#DIV/0!</v>
      </c>
      <c r="M1117" s="14" t="e">
        <f t="shared" si="172"/>
        <v>#DIV/0!</v>
      </c>
      <c r="N1117" s="49"/>
      <c r="O1117" s="238">
        <f t="shared" si="173"/>
        <v>0</v>
      </c>
      <c r="P1117" s="5" t="e">
        <f t="shared" si="171"/>
        <v>#DIV/0!</v>
      </c>
      <c r="Q1117" s="5" t="e">
        <f t="shared" si="171"/>
        <v>#DIV/0!</v>
      </c>
      <c r="R1117" s="5" t="e">
        <f t="shared" si="171"/>
        <v>#DIV/0!</v>
      </c>
      <c r="S1117" s="5" t="e">
        <f t="shared" si="171"/>
        <v>#DIV/0!</v>
      </c>
      <c r="T1117" s="5" t="e">
        <f t="shared" si="171"/>
        <v>#DIV/0!</v>
      </c>
      <c r="U1117" s="5" t="e">
        <f t="shared" si="171"/>
        <v>#DIV/0!</v>
      </c>
      <c r="V1117" s="5" t="e">
        <f t="shared" si="168"/>
        <v>#DIV/0!</v>
      </c>
      <c r="W1117" s="5" t="e">
        <f t="shared" si="168"/>
        <v>#DIV/0!</v>
      </c>
      <c r="X1117" s="5" t="e">
        <f t="shared" si="168"/>
        <v>#DIV/0!</v>
      </c>
      <c r="Y1117" s="5" t="e">
        <f t="shared" si="169"/>
        <v>#DIV/0!</v>
      </c>
      <c r="Z1117" s="5" t="e">
        <f t="shared" si="170"/>
        <v>#DIV/0!</v>
      </c>
      <c r="AA1117" s="5" t="e">
        <f t="shared" si="170"/>
        <v>#DIV/0!</v>
      </c>
      <c r="AM1117" s="6"/>
      <c r="AN1117" s="6"/>
    </row>
    <row r="1118" spans="2:40" s="5" customFormat="1" ht="20.100000000000001" hidden="1" customHeight="1">
      <c r="B1118" s="26"/>
      <c r="C1118" s="27">
        <f>3.14/180*C1117</f>
        <v>0</v>
      </c>
      <c r="D1118" s="27">
        <f>3.14/180*D1117</f>
        <v>3.0353333333333339</v>
      </c>
      <c r="E1118" s="28"/>
      <c r="F1118" s="28"/>
      <c r="G1118" s="28"/>
      <c r="H1118" s="28"/>
      <c r="I1118" s="28"/>
      <c r="J1118" s="28"/>
      <c r="K1118" s="28">
        <f>(3.14/180)*K1117</f>
        <v>3.0353333333333339</v>
      </c>
      <c r="L1118" s="14"/>
      <c r="M1118" s="14" t="e">
        <f t="shared" si="172"/>
        <v>#DIV/0!</v>
      </c>
      <c r="N1118" s="49"/>
      <c r="O1118" s="238"/>
      <c r="P1118" s="5" t="e">
        <f t="shared" si="171"/>
        <v>#DIV/0!</v>
      </c>
      <c r="Q1118" s="5" t="e">
        <f t="shared" si="171"/>
        <v>#DIV/0!</v>
      </c>
      <c r="R1118" s="5" t="e">
        <f t="shared" si="171"/>
        <v>#DIV/0!</v>
      </c>
      <c r="S1118" s="5" t="e">
        <f t="shared" si="171"/>
        <v>#DIV/0!</v>
      </c>
      <c r="T1118" s="5" t="e">
        <f t="shared" si="171"/>
        <v>#DIV/0!</v>
      </c>
      <c r="U1118" s="5" t="e">
        <f t="shared" si="171"/>
        <v>#DIV/0!</v>
      </c>
      <c r="V1118" s="5" t="e">
        <f t="shared" si="168"/>
        <v>#DIV/0!</v>
      </c>
      <c r="W1118" s="5" t="e">
        <f t="shared" si="168"/>
        <v>#DIV/0!</v>
      </c>
      <c r="X1118" s="5" t="e">
        <f t="shared" si="168"/>
        <v>#DIV/0!</v>
      </c>
      <c r="Y1118" s="5" t="e">
        <f t="shared" si="169"/>
        <v>#DIV/0!</v>
      </c>
      <c r="Z1118" s="5" t="e">
        <f t="shared" si="170"/>
        <v>#DIV/0!</v>
      </c>
      <c r="AA1118" s="5" t="e">
        <f t="shared" si="170"/>
        <v>#DIV/0!</v>
      </c>
      <c r="AM1118" s="6"/>
      <c r="AN1118" s="6"/>
    </row>
    <row r="1119" spans="2:40" s="5" customFormat="1" ht="20.100000000000001" hidden="1" customHeight="1">
      <c r="B1119" s="15"/>
      <c r="C1119" s="13"/>
      <c r="D1119" s="13"/>
      <c r="E1119" s="13"/>
      <c r="F1119" s="13"/>
      <c r="G1119" s="13"/>
      <c r="H1119" s="13"/>
      <c r="I1119" s="13"/>
      <c r="J1119" s="13"/>
      <c r="K1119" s="15"/>
      <c r="L1119" s="14"/>
      <c r="M1119" s="14" t="e">
        <f t="shared" si="172"/>
        <v>#DIV/0!</v>
      </c>
      <c r="N1119" s="49"/>
      <c r="O1119" s="238"/>
      <c r="P1119" s="5" t="e">
        <f t="shared" si="171"/>
        <v>#DIV/0!</v>
      </c>
      <c r="Q1119" s="5" t="e">
        <f t="shared" si="171"/>
        <v>#DIV/0!</v>
      </c>
      <c r="R1119" s="5" t="e">
        <f t="shared" si="171"/>
        <v>#DIV/0!</v>
      </c>
      <c r="S1119" s="5" t="e">
        <f t="shared" si="171"/>
        <v>#DIV/0!</v>
      </c>
      <c r="T1119" s="5" t="e">
        <f t="shared" si="171"/>
        <v>#DIV/0!</v>
      </c>
      <c r="U1119" s="5" t="e">
        <f t="shared" si="171"/>
        <v>#DIV/0!</v>
      </c>
      <c r="V1119" s="5" t="e">
        <f t="shared" si="168"/>
        <v>#DIV/0!</v>
      </c>
      <c r="W1119" s="5" t="e">
        <f t="shared" si="168"/>
        <v>#DIV/0!</v>
      </c>
      <c r="X1119" s="5" t="e">
        <f t="shared" si="168"/>
        <v>#DIV/0!</v>
      </c>
      <c r="Y1119" s="5" t="e">
        <f t="shared" si="169"/>
        <v>#DIV/0!</v>
      </c>
      <c r="Z1119" s="5" t="e">
        <f t="shared" si="170"/>
        <v>#DIV/0!</v>
      </c>
      <c r="AA1119" s="5" t="e">
        <f t="shared" si="170"/>
        <v>#DIV/0!</v>
      </c>
      <c r="AM1119" s="6"/>
      <c r="AN1119" s="6"/>
    </row>
    <row r="1120" spans="2:40" s="5" customFormat="1" ht="20.100000000000001" hidden="1" customHeight="1">
      <c r="B1120" s="22" t="str">
        <f>+$B$11</f>
        <v xml:space="preserve"> Α' ΠΛΑΝΗΤΗΣ</v>
      </c>
      <c r="C1120" s="15">
        <f>+$C$11</f>
        <v>0</v>
      </c>
      <c r="D1120" s="13">
        <f>+D1115+1</f>
        <v>175</v>
      </c>
      <c r="E1120" s="15">
        <f>+(H1120+I1120)/2</f>
        <v>0</v>
      </c>
      <c r="F1120" s="15">
        <f>+SQRT(E1120*E1120-G1120*G1120)</f>
        <v>0</v>
      </c>
      <c r="G1120" s="15">
        <f>+(-H1120+I1120)/2</f>
        <v>0</v>
      </c>
      <c r="H1120" s="15">
        <f>+$J$40</f>
        <v>0</v>
      </c>
      <c r="I1120" s="15">
        <f>+$J$39</f>
        <v>0</v>
      </c>
      <c r="J1120" s="15">
        <f>+$D$22</f>
        <v>0</v>
      </c>
      <c r="K1120" s="15">
        <f>+ABS( C1120-D1120)</f>
        <v>175</v>
      </c>
      <c r="L1120" s="15" t="e">
        <f>(+F1120*F1120/E1120)/( 1- J1120*COS(K1121))</f>
        <v>#DIV/0!</v>
      </c>
      <c r="M1120" s="14" t="e">
        <f t="shared" si="172"/>
        <v>#DIV/0!</v>
      </c>
      <c r="N1120" s="49"/>
      <c r="O1120" s="238">
        <f t="shared" si="173"/>
        <v>0</v>
      </c>
      <c r="P1120" s="5" t="e">
        <f t="shared" si="171"/>
        <v>#DIV/0!</v>
      </c>
      <c r="Q1120" s="5" t="e">
        <f t="shared" si="171"/>
        <v>#DIV/0!</v>
      </c>
      <c r="R1120" s="5" t="e">
        <f t="shared" si="171"/>
        <v>#DIV/0!</v>
      </c>
      <c r="S1120" s="5" t="e">
        <f t="shared" ref="S1120:X1166" si="174">IF(AND(E1120=MIN($B1120:$M1120),E1120=MIN($O$176:$O$234)),AE1119,0)</f>
        <v>#DIV/0!</v>
      </c>
      <c r="T1120" s="5" t="e">
        <f t="shared" si="174"/>
        <v>#DIV/0!</v>
      </c>
      <c r="U1120" s="5" t="e">
        <f t="shared" si="174"/>
        <v>#DIV/0!</v>
      </c>
      <c r="V1120" s="5" t="e">
        <f t="shared" si="168"/>
        <v>#DIV/0!</v>
      </c>
      <c r="W1120" s="5" t="e">
        <f t="shared" si="168"/>
        <v>#DIV/0!</v>
      </c>
      <c r="X1120" s="5" t="e">
        <f t="shared" si="168"/>
        <v>#DIV/0!</v>
      </c>
      <c r="Y1120" s="5" t="e">
        <f t="shared" si="169"/>
        <v>#DIV/0!</v>
      </c>
      <c r="Z1120" s="5" t="e">
        <f t="shared" si="170"/>
        <v>#DIV/0!</v>
      </c>
      <c r="AA1120" s="5" t="e">
        <f t="shared" si="170"/>
        <v>#DIV/0!</v>
      </c>
      <c r="AM1120" s="6"/>
      <c r="AN1120" s="6"/>
    </row>
    <row r="1121" spans="2:40" s="5" customFormat="1" ht="20.100000000000001" hidden="1" customHeight="1">
      <c r="B1121" s="23" t="s">
        <v>32</v>
      </c>
      <c r="C1121" s="24">
        <f>3.14/180*C1120</f>
        <v>0</v>
      </c>
      <c r="D1121" s="24">
        <v>175</v>
      </c>
      <c r="E1121" s="25"/>
      <c r="F1121" s="25"/>
      <c r="G1121" s="25"/>
      <c r="H1121" s="25"/>
      <c r="I1121" s="25"/>
      <c r="J1121" s="25"/>
      <c r="K1121" s="25">
        <f>(3.14/180)*K1120</f>
        <v>3.052777777777778</v>
      </c>
      <c r="L1121" s="14"/>
      <c r="M1121" s="14" t="e">
        <f t="shared" si="172"/>
        <v>#DIV/0!</v>
      </c>
      <c r="N1121" s="49"/>
      <c r="O1121" s="238" t="e">
        <f t="shared" si="173"/>
        <v>#DIV/0!</v>
      </c>
      <c r="P1121" s="5" t="e">
        <f t="shared" ref="P1121:X1179" si="175">IF(AND(B1121=MIN($B1121:$M1121),B1121=MIN($O$176:$O$234)),AB1120,0)</f>
        <v>#DIV/0!</v>
      </c>
      <c r="Q1121" s="5" t="e">
        <f t="shared" si="175"/>
        <v>#DIV/0!</v>
      </c>
      <c r="R1121" s="5" t="e">
        <f t="shared" si="175"/>
        <v>#DIV/0!</v>
      </c>
      <c r="S1121" s="5" t="e">
        <f t="shared" si="174"/>
        <v>#DIV/0!</v>
      </c>
      <c r="T1121" s="5" t="e">
        <f t="shared" si="174"/>
        <v>#DIV/0!</v>
      </c>
      <c r="U1121" s="5" t="e">
        <f t="shared" si="174"/>
        <v>#DIV/0!</v>
      </c>
      <c r="V1121" s="5" t="e">
        <f t="shared" si="168"/>
        <v>#DIV/0!</v>
      </c>
      <c r="W1121" s="5" t="e">
        <f t="shared" si="168"/>
        <v>#DIV/0!</v>
      </c>
      <c r="X1121" s="5" t="e">
        <f t="shared" si="168"/>
        <v>#DIV/0!</v>
      </c>
      <c r="Y1121" s="5" t="e">
        <f t="shared" si="169"/>
        <v>#DIV/0!</v>
      </c>
      <c r="Z1121" s="5" t="e">
        <f t="shared" si="170"/>
        <v>#DIV/0!</v>
      </c>
      <c r="AA1121" s="5" t="e">
        <f t="shared" si="170"/>
        <v>#DIV/0!</v>
      </c>
      <c r="AM1121" s="6"/>
      <c r="AN1121" s="6"/>
    </row>
    <row r="1122" spans="2:40" s="5" customFormat="1" ht="20.100000000000001" hidden="1" customHeight="1">
      <c r="B1122" s="22" t="str">
        <f>+$B$13</f>
        <v xml:space="preserve"> Β' ΠΛΑΝΗΤΗΣ</v>
      </c>
      <c r="C1122" s="15">
        <f>+$C$13</f>
        <v>0</v>
      </c>
      <c r="D1122" s="13">
        <f>+D1117+1</f>
        <v>175</v>
      </c>
      <c r="E1122" s="15">
        <f>+(H1122+I1122)/2</f>
        <v>0</v>
      </c>
      <c r="F1122" s="15">
        <f>+SQRT(E1122*E1122-G1122*G1122)</f>
        <v>0</v>
      </c>
      <c r="G1122" s="15">
        <f>+(-H1122+I1122)/2</f>
        <v>0</v>
      </c>
      <c r="H1122" s="15">
        <f>+$J$42</f>
        <v>0</v>
      </c>
      <c r="I1122" s="15">
        <f>+$J$41</f>
        <v>0</v>
      </c>
      <c r="J1122" s="15">
        <f>+$D$24</f>
        <v>0</v>
      </c>
      <c r="K1122" s="15">
        <f>+ABS( C1122-D1122)</f>
        <v>175</v>
      </c>
      <c r="L1122" s="15" t="e">
        <f>+F1122*F1122/E1122/( 1- J1122*COS(K1123))</f>
        <v>#DIV/0!</v>
      </c>
      <c r="M1122" s="14" t="e">
        <f t="shared" si="172"/>
        <v>#DIV/0!</v>
      </c>
      <c r="N1122" s="49"/>
      <c r="O1122" s="238">
        <f t="shared" si="173"/>
        <v>0</v>
      </c>
      <c r="P1122" s="5" t="e">
        <f t="shared" si="175"/>
        <v>#DIV/0!</v>
      </c>
      <c r="Q1122" s="5" t="e">
        <f t="shared" si="175"/>
        <v>#DIV/0!</v>
      </c>
      <c r="R1122" s="5" t="e">
        <f t="shared" si="175"/>
        <v>#DIV/0!</v>
      </c>
      <c r="S1122" s="5" t="e">
        <f t="shared" si="174"/>
        <v>#DIV/0!</v>
      </c>
      <c r="T1122" s="5" t="e">
        <f t="shared" si="174"/>
        <v>#DIV/0!</v>
      </c>
      <c r="U1122" s="5" t="e">
        <f t="shared" si="174"/>
        <v>#DIV/0!</v>
      </c>
      <c r="V1122" s="5" t="e">
        <f t="shared" si="168"/>
        <v>#DIV/0!</v>
      </c>
      <c r="W1122" s="5" t="e">
        <f t="shared" si="168"/>
        <v>#DIV/0!</v>
      </c>
      <c r="X1122" s="5" t="e">
        <f t="shared" si="168"/>
        <v>#DIV/0!</v>
      </c>
      <c r="Y1122" s="5" t="e">
        <f t="shared" si="169"/>
        <v>#DIV/0!</v>
      </c>
      <c r="Z1122" s="5" t="e">
        <f t="shared" si="170"/>
        <v>#DIV/0!</v>
      </c>
      <c r="AA1122" s="5" t="e">
        <f t="shared" si="170"/>
        <v>#DIV/0!</v>
      </c>
      <c r="AM1122" s="6"/>
      <c r="AN1122" s="6"/>
    </row>
    <row r="1123" spans="2:40" s="5" customFormat="1" ht="20.100000000000001" hidden="1" customHeight="1">
      <c r="B1123" s="26"/>
      <c r="C1123" s="27">
        <f>3.14/180*C1122</f>
        <v>0</v>
      </c>
      <c r="D1123" s="27">
        <f>3.14/180*D1122</f>
        <v>3.052777777777778</v>
      </c>
      <c r="E1123" s="28"/>
      <c r="F1123" s="28"/>
      <c r="G1123" s="28"/>
      <c r="H1123" s="28"/>
      <c r="I1123" s="28"/>
      <c r="J1123" s="28"/>
      <c r="K1123" s="28">
        <f>(3.14/180)*K1122</f>
        <v>3.052777777777778</v>
      </c>
      <c r="L1123" s="14"/>
      <c r="M1123" s="14" t="e">
        <f t="shared" si="172"/>
        <v>#DIV/0!</v>
      </c>
      <c r="N1123" s="49"/>
      <c r="O1123" s="238"/>
      <c r="P1123" s="5" t="e">
        <f t="shared" si="175"/>
        <v>#DIV/0!</v>
      </c>
      <c r="Q1123" s="5" t="e">
        <f t="shared" si="175"/>
        <v>#DIV/0!</v>
      </c>
      <c r="R1123" s="5" t="e">
        <f t="shared" si="175"/>
        <v>#DIV/0!</v>
      </c>
      <c r="S1123" s="5" t="e">
        <f t="shared" si="174"/>
        <v>#DIV/0!</v>
      </c>
      <c r="T1123" s="5" t="e">
        <f t="shared" si="174"/>
        <v>#DIV/0!</v>
      </c>
      <c r="U1123" s="5" t="e">
        <f t="shared" si="174"/>
        <v>#DIV/0!</v>
      </c>
      <c r="V1123" s="5" t="e">
        <f t="shared" si="168"/>
        <v>#DIV/0!</v>
      </c>
      <c r="W1123" s="5" t="e">
        <f t="shared" si="168"/>
        <v>#DIV/0!</v>
      </c>
      <c r="X1123" s="5" t="e">
        <f t="shared" si="168"/>
        <v>#DIV/0!</v>
      </c>
      <c r="Y1123" s="5" t="e">
        <f t="shared" si="169"/>
        <v>#DIV/0!</v>
      </c>
      <c r="Z1123" s="5" t="e">
        <f t="shared" si="170"/>
        <v>#DIV/0!</v>
      </c>
      <c r="AA1123" s="5" t="e">
        <f t="shared" si="170"/>
        <v>#DIV/0!</v>
      </c>
      <c r="AM1123" s="6"/>
      <c r="AN1123" s="6"/>
    </row>
    <row r="1124" spans="2:40" s="5" customFormat="1" ht="20.100000000000001" hidden="1" customHeight="1">
      <c r="B1124" s="15"/>
      <c r="C1124" s="13"/>
      <c r="D1124" s="13"/>
      <c r="E1124" s="13"/>
      <c r="F1124" s="13"/>
      <c r="G1124" s="13"/>
      <c r="H1124" s="13"/>
      <c r="I1124" s="13"/>
      <c r="J1124" s="13"/>
      <c r="K1124" s="15"/>
      <c r="L1124" s="14"/>
      <c r="M1124" s="14" t="e">
        <f t="shared" si="172"/>
        <v>#DIV/0!</v>
      </c>
      <c r="N1124" s="49"/>
      <c r="O1124" s="238"/>
      <c r="P1124" s="5" t="e">
        <f t="shared" si="175"/>
        <v>#DIV/0!</v>
      </c>
      <c r="Q1124" s="5" t="e">
        <f t="shared" si="175"/>
        <v>#DIV/0!</v>
      </c>
      <c r="R1124" s="5" t="e">
        <f t="shared" si="175"/>
        <v>#DIV/0!</v>
      </c>
      <c r="S1124" s="5" t="e">
        <f t="shared" si="174"/>
        <v>#DIV/0!</v>
      </c>
      <c r="T1124" s="5" t="e">
        <f t="shared" si="174"/>
        <v>#DIV/0!</v>
      </c>
      <c r="U1124" s="5" t="e">
        <f t="shared" si="174"/>
        <v>#DIV/0!</v>
      </c>
      <c r="V1124" s="5" t="e">
        <f t="shared" si="168"/>
        <v>#DIV/0!</v>
      </c>
      <c r="W1124" s="5" t="e">
        <f t="shared" si="168"/>
        <v>#DIV/0!</v>
      </c>
      <c r="X1124" s="5" t="e">
        <f t="shared" si="168"/>
        <v>#DIV/0!</v>
      </c>
      <c r="Y1124" s="5" t="e">
        <f t="shared" si="169"/>
        <v>#DIV/0!</v>
      </c>
      <c r="Z1124" s="5" t="e">
        <f t="shared" si="170"/>
        <v>#DIV/0!</v>
      </c>
      <c r="AA1124" s="5" t="e">
        <f t="shared" si="170"/>
        <v>#DIV/0!</v>
      </c>
      <c r="AM1124" s="6"/>
      <c r="AN1124" s="6"/>
    </row>
    <row r="1125" spans="2:40" s="5" customFormat="1" ht="20.100000000000001" hidden="1" customHeight="1">
      <c r="B1125" s="22" t="str">
        <f>+$B$11</f>
        <v xml:space="preserve"> Α' ΠΛΑΝΗΤΗΣ</v>
      </c>
      <c r="C1125" s="15">
        <f>+$C$11</f>
        <v>0</v>
      </c>
      <c r="D1125" s="13">
        <f>+D1120+1</f>
        <v>176</v>
      </c>
      <c r="E1125" s="15">
        <f>+(H1125+I1125)/2</f>
        <v>0</v>
      </c>
      <c r="F1125" s="15">
        <f>+SQRT(E1125*E1125-G1125*G1125)</f>
        <v>0</v>
      </c>
      <c r="G1125" s="15">
        <f>+(-H1125+I1125)/2</f>
        <v>0</v>
      </c>
      <c r="H1125" s="15">
        <f>+$J$40</f>
        <v>0</v>
      </c>
      <c r="I1125" s="15">
        <f>+$J$39</f>
        <v>0</v>
      </c>
      <c r="J1125" s="15">
        <f>+$D$22</f>
        <v>0</v>
      </c>
      <c r="K1125" s="15">
        <f>+ABS( C1125-D1125)</f>
        <v>176</v>
      </c>
      <c r="L1125" s="15" t="e">
        <f>(+F1125*F1125/E1125)/( 1- J1125*COS(K1126))</f>
        <v>#DIV/0!</v>
      </c>
      <c r="M1125" s="14" t="e">
        <f t="shared" si="172"/>
        <v>#DIV/0!</v>
      </c>
      <c r="N1125" s="49"/>
      <c r="O1125" s="238">
        <f t="shared" si="173"/>
        <v>0</v>
      </c>
      <c r="P1125" s="5" t="e">
        <f t="shared" si="175"/>
        <v>#DIV/0!</v>
      </c>
      <c r="Q1125" s="5" t="e">
        <f t="shared" si="175"/>
        <v>#DIV/0!</v>
      </c>
      <c r="R1125" s="5" t="e">
        <f t="shared" si="175"/>
        <v>#DIV/0!</v>
      </c>
      <c r="S1125" s="5" t="e">
        <f t="shared" si="174"/>
        <v>#DIV/0!</v>
      </c>
      <c r="T1125" s="5" t="e">
        <f t="shared" si="174"/>
        <v>#DIV/0!</v>
      </c>
      <c r="U1125" s="5" t="e">
        <f t="shared" si="174"/>
        <v>#DIV/0!</v>
      </c>
      <c r="V1125" s="5" t="e">
        <f t="shared" si="168"/>
        <v>#DIV/0!</v>
      </c>
      <c r="W1125" s="5" t="e">
        <f t="shared" si="168"/>
        <v>#DIV/0!</v>
      </c>
      <c r="X1125" s="5" t="e">
        <f t="shared" si="168"/>
        <v>#DIV/0!</v>
      </c>
      <c r="Y1125" s="5" t="e">
        <f t="shared" si="169"/>
        <v>#DIV/0!</v>
      </c>
      <c r="Z1125" s="5" t="e">
        <f t="shared" si="170"/>
        <v>#DIV/0!</v>
      </c>
      <c r="AA1125" s="5" t="e">
        <f t="shared" si="170"/>
        <v>#DIV/0!</v>
      </c>
      <c r="AM1125" s="6"/>
      <c r="AN1125" s="6"/>
    </row>
    <row r="1126" spans="2:40" s="5" customFormat="1" ht="20.100000000000001" hidden="1" customHeight="1">
      <c r="B1126" s="23" t="s">
        <v>32</v>
      </c>
      <c r="C1126" s="24">
        <f>3.14/180*C1125</f>
        <v>0</v>
      </c>
      <c r="D1126" s="24">
        <v>176</v>
      </c>
      <c r="E1126" s="25"/>
      <c r="F1126" s="25"/>
      <c r="G1126" s="25"/>
      <c r="H1126" s="25"/>
      <c r="I1126" s="25"/>
      <c r="J1126" s="25"/>
      <c r="K1126" s="25">
        <f>(3.14/180)*K1125</f>
        <v>3.0702222222222226</v>
      </c>
      <c r="L1126" s="14"/>
      <c r="M1126" s="14" t="e">
        <f t="shared" si="172"/>
        <v>#DIV/0!</v>
      </c>
      <c r="N1126" s="49"/>
      <c r="O1126" s="238" t="e">
        <f t="shared" si="173"/>
        <v>#DIV/0!</v>
      </c>
      <c r="P1126" s="5" t="e">
        <f t="shared" si="175"/>
        <v>#DIV/0!</v>
      </c>
      <c r="Q1126" s="5" t="e">
        <f t="shared" si="175"/>
        <v>#DIV/0!</v>
      </c>
      <c r="R1126" s="5" t="e">
        <f t="shared" si="175"/>
        <v>#DIV/0!</v>
      </c>
      <c r="S1126" s="5" t="e">
        <f t="shared" si="174"/>
        <v>#DIV/0!</v>
      </c>
      <c r="T1126" s="5" t="e">
        <f t="shared" si="174"/>
        <v>#DIV/0!</v>
      </c>
      <c r="U1126" s="5" t="e">
        <f t="shared" si="174"/>
        <v>#DIV/0!</v>
      </c>
      <c r="V1126" s="5" t="e">
        <f t="shared" si="168"/>
        <v>#DIV/0!</v>
      </c>
      <c r="W1126" s="5" t="e">
        <f t="shared" si="168"/>
        <v>#DIV/0!</v>
      </c>
      <c r="X1126" s="5" t="e">
        <f t="shared" si="168"/>
        <v>#DIV/0!</v>
      </c>
      <c r="Y1126" s="5" t="e">
        <f t="shared" si="169"/>
        <v>#DIV/0!</v>
      </c>
      <c r="Z1126" s="5" t="e">
        <f t="shared" si="170"/>
        <v>#DIV/0!</v>
      </c>
      <c r="AA1126" s="5" t="e">
        <f t="shared" si="170"/>
        <v>#DIV/0!</v>
      </c>
      <c r="AM1126" s="6"/>
      <c r="AN1126" s="6"/>
    </row>
    <row r="1127" spans="2:40" s="5" customFormat="1" ht="20.100000000000001" hidden="1" customHeight="1">
      <c r="B1127" s="22" t="str">
        <f>+$B$13</f>
        <v xml:space="preserve"> Β' ΠΛΑΝΗΤΗΣ</v>
      </c>
      <c r="C1127" s="15">
        <f>+$C$13</f>
        <v>0</v>
      </c>
      <c r="D1127" s="13">
        <f>+D1122+1</f>
        <v>176</v>
      </c>
      <c r="E1127" s="15">
        <f>+(H1127+I1127)/2</f>
        <v>0</v>
      </c>
      <c r="F1127" s="15">
        <f>+SQRT(E1127*E1127-G1127*G1127)</f>
        <v>0</v>
      </c>
      <c r="G1127" s="15">
        <f>+(-H1127+I1127)/2</f>
        <v>0</v>
      </c>
      <c r="H1127" s="15">
        <f>+$J$42</f>
        <v>0</v>
      </c>
      <c r="I1127" s="15">
        <f>+$J$41</f>
        <v>0</v>
      </c>
      <c r="J1127" s="15">
        <f>+$D$24</f>
        <v>0</v>
      </c>
      <c r="K1127" s="15">
        <f>+ABS( C1127-D1127)</f>
        <v>176</v>
      </c>
      <c r="L1127" s="15" t="e">
        <f>+F1127*F1127/E1127/( 1- J1127*COS(K1128))</f>
        <v>#DIV/0!</v>
      </c>
      <c r="M1127" s="14" t="e">
        <f t="shared" si="172"/>
        <v>#DIV/0!</v>
      </c>
      <c r="N1127" s="49"/>
      <c r="O1127" s="238">
        <f t="shared" si="173"/>
        <v>0</v>
      </c>
      <c r="P1127" s="5" t="e">
        <f t="shared" si="175"/>
        <v>#DIV/0!</v>
      </c>
      <c r="Q1127" s="5" t="e">
        <f t="shared" si="175"/>
        <v>#DIV/0!</v>
      </c>
      <c r="R1127" s="5" t="e">
        <f t="shared" si="175"/>
        <v>#DIV/0!</v>
      </c>
      <c r="S1127" s="5" t="e">
        <f t="shared" si="174"/>
        <v>#DIV/0!</v>
      </c>
      <c r="T1127" s="5" t="e">
        <f t="shared" si="174"/>
        <v>#DIV/0!</v>
      </c>
      <c r="U1127" s="5" t="e">
        <f t="shared" si="174"/>
        <v>#DIV/0!</v>
      </c>
      <c r="V1127" s="5" t="e">
        <f t="shared" si="168"/>
        <v>#DIV/0!</v>
      </c>
      <c r="W1127" s="5" t="e">
        <f t="shared" si="168"/>
        <v>#DIV/0!</v>
      </c>
      <c r="X1127" s="5" t="e">
        <f t="shared" si="168"/>
        <v>#DIV/0!</v>
      </c>
      <c r="Y1127" s="5" t="e">
        <f t="shared" si="169"/>
        <v>#DIV/0!</v>
      </c>
      <c r="Z1127" s="5" t="e">
        <f t="shared" si="170"/>
        <v>#DIV/0!</v>
      </c>
      <c r="AA1127" s="5" t="e">
        <f t="shared" si="170"/>
        <v>#DIV/0!</v>
      </c>
      <c r="AM1127" s="6"/>
      <c r="AN1127" s="6"/>
    </row>
    <row r="1128" spans="2:40" s="5" customFormat="1" ht="20.100000000000001" hidden="1" customHeight="1">
      <c r="B1128" s="26"/>
      <c r="C1128" s="27">
        <f>3.14/180*C1127</f>
        <v>0</v>
      </c>
      <c r="D1128" s="27">
        <f>3.14/180*D1127</f>
        <v>3.0702222222222226</v>
      </c>
      <c r="E1128" s="28"/>
      <c r="F1128" s="28"/>
      <c r="G1128" s="28"/>
      <c r="H1128" s="28"/>
      <c r="I1128" s="28"/>
      <c r="J1128" s="28"/>
      <c r="K1128" s="28">
        <f>(3.14/180)*K1127</f>
        <v>3.0702222222222226</v>
      </c>
      <c r="L1128" s="14"/>
      <c r="M1128" s="14" t="e">
        <f t="shared" si="172"/>
        <v>#DIV/0!</v>
      </c>
      <c r="N1128" s="49"/>
      <c r="O1128" s="238"/>
      <c r="P1128" s="5" t="e">
        <f t="shared" si="175"/>
        <v>#DIV/0!</v>
      </c>
      <c r="Q1128" s="5" t="e">
        <f t="shared" si="175"/>
        <v>#DIV/0!</v>
      </c>
      <c r="R1128" s="5" t="e">
        <f t="shared" si="175"/>
        <v>#DIV/0!</v>
      </c>
      <c r="S1128" s="5" t="e">
        <f t="shared" si="174"/>
        <v>#DIV/0!</v>
      </c>
      <c r="T1128" s="5" t="e">
        <f t="shared" si="174"/>
        <v>#DIV/0!</v>
      </c>
      <c r="U1128" s="5" t="e">
        <f t="shared" si="174"/>
        <v>#DIV/0!</v>
      </c>
      <c r="V1128" s="5" t="e">
        <f t="shared" si="168"/>
        <v>#DIV/0!</v>
      </c>
      <c r="W1128" s="5" t="e">
        <f t="shared" si="168"/>
        <v>#DIV/0!</v>
      </c>
      <c r="X1128" s="5" t="e">
        <f t="shared" si="168"/>
        <v>#DIV/0!</v>
      </c>
      <c r="Y1128" s="5" t="e">
        <f t="shared" si="169"/>
        <v>#DIV/0!</v>
      </c>
      <c r="Z1128" s="5" t="e">
        <f t="shared" si="170"/>
        <v>#DIV/0!</v>
      </c>
      <c r="AA1128" s="5" t="e">
        <f t="shared" si="170"/>
        <v>#DIV/0!</v>
      </c>
      <c r="AM1128" s="6"/>
      <c r="AN1128" s="6"/>
    </row>
    <row r="1129" spans="2:40" s="5" customFormat="1" ht="20.100000000000001" hidden="1" customHeight="1">
      <c r="B1129" s="15"/>
      <c r="C1129" s="13"/>
      <c r="D1129" s="13"/>
      <c r="E1129" s="13"/>
      <c r="F1129" s="13"/>
      <c r="G1129" s="13"/>
      <c r="H1129" s="13"/>
      <c r="I1129" s="13"/>
      <c r="J1129" s="13"/>
      <c r="K1129" s="15"/>
      <c r="L1129" s="14"/>
      <c r="M1129" s="14" t="e">
        <f t="shared" si="172"/>
        <v>#DIV/0!</v>
      </c>
      <c r="N1129" s="49"/>
      <c r="O1129" s="238"/>
      <c r="P1129" s="5" t="e">
        <f t="shared" si="175"/>
        <v>#DIV/0!</v>
      </c>
      <c r="Q1129" s="5" t="e">
        <f t="shared" si="175"/>
        <v>#DIV/0!</v>
      </c>
      <c r="R1129" s="5" t="e">
        <f t="shared" si="175"/>
        <v>#DIV/0!</v>
      </c>
      <c r="S1129" s="5" t="e">
        <f t="shared" si="174"/>
        <v>#DIV/0!</v>
      </c>
      <c r="T1129" s="5" t="e">
        <f t="shared" si="174"/>
        <v>#DIV/0!</v>
      </c>
      <c r="U1129" s="5" t="e">
        <f t="shared" si="174"/>
        <v>#DIV/0!</v>
      </c>
      <c r="V1129" s="5" t="e">
        <f t="shared" si="174"/>
        <v>#DIV/0!</v>
      </c>
      <c r="W1129" s="5" t="e">
        <f t="shared" si="174"/>
        <v>#DIV/0!</v>
      </c>
      <c r="X1129" s="5" t="e">
        <f t="shared" si="174"/>
        <v>#DIV/0!</v>
      </c>
      <c r="Y1129" s="5" t="e">
        <f t="shared" si="169"/>
        <v>#DIV/0!</v>
      </c>
      <c r="Z1129" s="5" t="e">
        <f t="shared" si="170"/>
        <v>#DIV/0!</v>
      </c>
      <c r="AA1129" s="5" t="e">
        <f t="shared" si="170"/>
        <v>#DIV/0!</v>
      </c>
      <c r="AM1129" s="6"/>
      <c r="AN1129" s="6"/>
    </row>
    <row r="1130" spans="2:40" s="5" customFormat="1" ht="20.100000000000001" hidden="1" customHeight="1">
      <c r="B1130" s="22" t="str">
        <f>+$B$11</f>
        <v xml:space="preserve"> Α' ΠΛΑΝΗΤΗΣ</v>
      </c>
      <c r="C1130" s="15">
        <f>+$C$11</f>
        <v>0</v>
      </c>
      <c r="D1130" s="13">
        <f>+D1125+1</f>
        <v>177</v>
      </c>
      <c r="E1130" s="15">
        <f>+(H1130+I1130)/2</f>
        <v>0</v>
      </c>
      <c r="F1130" s="15">
        <f>+SQRT(E1130*E1130-G1130*G1130)</f>
        <v>0</v>
      </c>
      <c r="G1130" s="15">
        <f>+(-H1130+I1130)/2</f>
        <v>0</v>
      </c>
      <c r="H1130" s="15">
        <f>+$J$40</f>
        <v>0</v>
      </c>
      <c r="I1130" s="15">
        <f>+$J$39</f>
        <v>0</v>
      </c>
      <c r="J1130" s="15">
        <f>+$D$22</f>
        <v>0</v>
      </c>
      <c r="K1130" s="15">
        <f>+ABS( C1130-D1130)</f>
        <v>177</v>
      </c>
      <c r="L1130" s="15" t="e">
        <f>(+F1130*F1130/E1130)/( 1- J1130*COS(K1131))</f>
        <v>#DIV/0!</v>
      </c>
      <c r="M1130" s="14" t="e">
        <f t="shared" si="172"/>
        <v>#DIV/0!</v>
      </c>
      <c r="N1130" s="49"/>
      <c r="O1130" s="238"/>
      <c r="P1130" s="5" t="e">
        <f t="shared" si="175"/>
        <v>#DIV/0!</v>
      </c>
      <c r="Q1130" s="5" t="e">
        <f t="shared" si="175"/>
        <v>#DIV/0!</v>
      </c>
      <c r="R1130" s="5" t="e">
        <f t="shared" si="175"/>
        <v>#DIV/0!</v>
      </c>
      <c r="S1130" s="5" t="e">
        <f t="shared" si="174"/>
        <v>#DIV/0!</v>
      </c>
      <c r="T1130" s="5" t="e">
        <f t="shared" si="174"/>
        <v>#DIV/0!</v>
      </c>
      <c r="U1130" s="5" t="e">
        <f t="shared" si="174"/>
        <v>#DIV/0!</v>
      </c>
      <c r="V1130" s="5" t="e">
        <f t="shared" si="174"/>
        <v>#DIV/0!</v>
      </c>
      <c r="W1130" s="5" t="e">
        <f t="shared" si="174"/>
        <v>#DIV/0!</v>
      </c>
      <c r="X1130" s="5" t="e">
        <f t="shared" si="174"/>
        <v>#DIV/0!</v>
      </c>
      <c r="Y1130" s="5" t="e">
        <f t="shared" si="169"/>
        <v>#DIV/0!</v>
      </c>
      <c r="Z1130" s="5" t="e">
        <f t="shared" si="170"/>
        <v>#DIV/0!</v>
      </c>
      <c r="AA1130" s="5" t="e">
        <f t="shared" si="170"/>
        <v>#DIV/0!</v>
      </c>
      <c r="AM1130" s="6"/>
      <c r="AN1130" s="6"/>
    </row>
    <row r="1131" spans="2:40" s="5" customFormat="1" ht="20.100000000000001" hidden="1" customHeight="1">
      <c r="B1131" s="23" t="s">
        <v>32</v>
      </c>
      <c r="C1131" s="24">
        <f>3.14/180*C1130</f>
        <v>0</v>
      </c>
      <c r="D1131" s="24">
        <v>177</v>
      </c>
      <c r="E1131" s="25"/>
      <c r="F1131" s="25"/>
      <c r="G1131" s="25"/>
      <c r="H1131" s="25"/>
      <c r="I1131" s="25"/>
      <c r="J1131" s="25"/>
      <c r="K1131" s="25">
        <f>(3.14/180)*K1130</f>
        <v>3.0876666666666672</v>
      </c>
      <c r="L1131" s="14"/>
      <c r="M1131" s="14" t="e">
        <f t="shared" si="172"/>
        <v>#DIV/0!</v>
      </c>
      <c r="N1131" s="49"/>
      <c r="O1131" s="238" t="e">
        <f t="shared" si="173"/>
        <v>#DIV/0!</v>
      </c>
      <c r="P1131" s="5" t="e">
        <f t="shared" si="175"/>
        <v>#DIV/0!</v>
      </c>
      <c r="Q1131" s="5" t="e">
        <f t="shared" si="175"/>
        <v>#DIV/0!</v>
      </c>
      <c r="R1131" s="5" t="e">
        <f t="shared" si="175"/>
        <v>#DIV/0!</v>
      </c>
      <c r="S1131" s="5" t="e">
        <f t="shared" si="174"/>
        <v>#DIV/0!</v>
      </c>
      <c r="T1131" s="5" t="e">
        <f t="shared" si="174"/>
        <v>#DIV/0!</v>
      </c>
      <c r="U1131" s="5" t="e">
        <f t="shared" si="174"/>
        <v>#DIV/0!</v>
      </c>
      <c r="V1131" s="5" t="e">
        <f t="shared" si="174"/>
        <v>#DIV/0!</v>
      </c>
      <c r="W1131" s="5" t="e">
        <f t="shared" si="174"/>
        <v>#DIV/0!</v>
      </c>
      <c r="X1131" s="5" t="e">
        <f t="shared" si="174"/>
        <v>#DIV/0!</v>
      </c>
      <c r="Y1131" s="5" t="e">
        <f t="shared" si="169"/>
        <v>#DIV/0!</v>
      </c>
      <c r="Z1131" s="5" t="e">
        <f t="shared" si="170"/>
        <v>#DIV/0!</v>
      </c>
      <c r="AA1131" s="5" t="e">
        <f t="shared" si="170"/>
        <v>#DIV/0!</v>
      </c>
      <c r="AM1131" s="6"/>
      <c r="AN1131" s="6"/>
    </row>
    <row r="1132" spans="2:40" s="5" customFormat="1" ht="20.100000000000001" hidden="1" customHeight="1">
      <c r="B1132" s="22" t="str">
        <f>+$B$13</f>
        <v xml:space="preserve"> Β' ΠΛΑΝΗΤΗΣ</v>
      </c>
      <c r="C1132" s="15">
        <f>+$C$13</f>
        <v>0</v>
      </c>
      <c r="D1132" s="13">
        <f>+D1127+1</f>
        <v>177</v>
      </c>
      <c r="E1132" s="15">
        <f>+(H1132+I1132)/2</f>
        <v>0</v>
      </c>
      <c r="F1132" s="15">
        <f>+SQRT(E1132*E1132-G1132*G1132)</f>
        <v>0</v>
      </c>
      <c r="G1132" s="15">
        <f>+(-H1132+I1132)/2</f>
        <v>0</v>
      </c>
      <c r="H1132" s="15">
        <f>+$J$42</f>
        <v>0</v>
      </c>
      <c r="I1132" s="15">
        <f>+$J$41</f>
        <v>0</v>
      </c>
      <c r="J1132" s="15">
        <f>+$D$24</f>
        <v>0</v>
      </c>
      <c r="K1132" s="15">
        <f>+ABS( C1132-D1132)</f>
        <v>177</v>
      </c>
      <c r="L1132" s="15" t="e">
        <f>+F1132*F1132/E1132/( 1- J1132*COS(K1133))</f>
        <v>#DIV/0!</v>
      </c>
      <c r="M1132" s="14" t="e">
        <f t="shared" si="172"/>
        <v>#DIV/0!</v>
      </c>
      <c r="N1132" s="49"/>
      <c r="O1132" s="238">
        <f t="shared" si="173"/>
        <v>0</v>
      </c>
      <c r="P1132" s="5" t="e">
        <f t="shared" si="175"/>
        <v>#DIV/0!</v>
      </c>
      <c r="Q1132" s="5" t="e">
        <f t="shared" si="175"/>
        <v>#DIV/0!</v>
      </c>
      <c r="R1132" s="5" t="e">
        <f t="shared" si="175"/>
        <v>#DIV/0!</v>
      </c>
      <c r="S1132" s="5" t="e">
        <f t="shared" si="174"/>
        <v>#DIV/0!</v>
      </c>
      <c r="T1132" s="5" t="e">
        <f t="shared" si="174"/>
        <v>#DIV/0!</v>
      </c>
      <c r="U1132" s="5" t="e">
        <f t="shared" si="174"/>
        <v>#DIV/0!</v>
      </c>
      <c r="V1132" s="5" t="e">
        <f t="shared" si="174"/>
        <v>#DIV/0!</v>
      </c>
      <c r="W1132" s="5" t="e">
        <f t="shared" si="174"/>
        <v>#DIV/0!</v>
      </c>
      <c r="X1132" s="5" t="e">
        <f t="shared" si="174"/>
        <v>#DIV/0!</v>
      </c>
      <c r="Y1132" s="5" t="e">
        <f t="shared" si="169"/>
        <v>#DIV/0!</v>
      </c>
      <c r="Z1132" s="5" t="e">
        <f t="shared" si="170"/>
        <v>#DIV/0!</v>
      </c>
      <c r="AA1132" s="5" t="e">
        <f t="shared" si="170"/>
        <v>#DIV/0!</v>
      </c>
      <c r="AM1132" s="6"/>
      <c r="AN1132" s="6"/>
    </row>
    <row r="1133" spans="2:40" s="5" customFormat="1" ht="20.100000000000001" hidden="1" customHeight="1">
      <c r="B1133" s="26"/>
      <c r="C1133" s="27">
        <f>3.14/180*C1132</f>
        <v>0</v>
      </c>
      <c r="D1133" s="27">
        <f>3.14/180*D1132</f>
        <v>3.0876666666666672</v>
      </c>
      <c r="E1133" s="28"/>
      <c r="F1133" s="28"/>
      <c r="G1133" s="28"/>
      <c r="H1133" s="28"/>
      <c r="I1133" s="28"/>
      <c r="J1133" s="28"/>
      <c r="K1133" s="28">
        <f>(3.14/180)*K1132</f>
        <v>3.0876666666666672</v>
      </c>
      <c r="L1133" s="14"/>
      <c r="M1133" s="14" t="e">
        <f t="shared" si="172"/>
        <v>#DIV/0!</v>
      </c>
      <c r="N1133" s="49"/>
      <c r="O1133" s="238"/>
      <c r="P1133" s="5" t="e">
        <f t="shared" si="175"/>
        <v>#DIV/0!</v>
      </c>
      <c r="Q1133" s="5" t="e">
        <f t="shared" si="175"/>
        <v>#DIV/0!</v>
      </c>
      <c r="R1133" s="5" t="e">
        <f t="shared" si="175"/>
        <v>#DIV/0!</v>
      </c>
      <c r="S1133" s="5" t="e">
        <f t="shared" si="174"/>
        <v>#DIV/0!</v>
      </c>
      <c r="T1133" s="5" t="e">
        <f t="shared" si="174"/>
        <v>#DIV/0!</v>
      </c>
      <c r="U1133" s="5" t="e">
        <f t="shared" si="174"/>
        <v>#DIV/0!</v>
      </c>
      <c r="V1133" s="5" t="e">
        <f t="shared" si="174"/>
        <v>#DIV/0!</v>
      </c>
      <c r="W1133" s="5" t="e">
        <f t="shared" si="174"/>
        <v>#DIV/0!</v>
      </c>
      <c r="X1133" s="5" t="e">
        <f t="shared" si="174"/>
        <v>#DIV/0!</v>
      </c>
      <c r="Y1133" s="5" t="e">
        <f t="shared" ref="Y1133:Y1196" si="176">IF(AND(K1133=MIN($B1133:$M1133),K1133=MIN($O$176:$O$234)),AK1132,0)</f>
        <v>#DIV/0!</v>
      </c>
      <c r="Z1133" s="5" t="e">
        <f t="shared" ref="Z1133:AA1196" si="177">IF(AND(L1133=MIN($B1133:$M1133),L1133=MIN($O$176:$O$234)),AL1132,0)</f>
        <v>#DIV/0!</v>
      </c>
      <c r="AA1133" s="5" t="e">
        <f t="shared" si="177"/>
        <v>#DIV/0!</v>
      </c>
      <c r="AM1133" s="6"/>
      <c r="AN1133" s="6"/>
    </row>
    <row r="1134" spans="2:40" s="5" customFormat="1" ht="20.100000000000001" hidden="1" customHeight="1">
      <c r="B1134" s="15"/>
      <c r="C1134" s="13"/>
      <c r="D1134" s="13"/>
      <c r="E1134" s="13"/>
      <c r="F1134" s="13"/>
      <c r="G1134" s="13"/>
      <c r="H1134" s="13"/>
      <c r="I1134" s="13"/>
      <c r="J1134" s="13"/>
      <c r="K1134" s="15"/>
      <c r="L1134" s="14"/>
      <c r="M1134" s="14" t="e">
        <f t="shared" si="172"/>
        <v>#DIV/0!</v>
      </c>
      <c r="N1134" s="49"/>
      <c r="O1134" s="238"/>
      <c r="P1134" s="5" t="e">
        <f t="shared" si="175"/>
        <v>#DIV/0!</v>
      </c>
      <c r="Q1134" s="5" t="e">
        <f t="shared" si="175"/>
        <v>#DIV/0!</v>
      </c>
      <c r="R1134" s="5" t="e">
        <f t="shared" si="175"/>
        <v>#DIV/0!</v>
      </c>
      <c r="S1134" s="5" t="e">
        <f t="shared" si="174"/>
        <v>#DIV/0!</v>
      </c>
      <c r="T1134" s="5" t="e">
        <f t="shared" si="174"/>
        <v>#DIV/0!</v>
      </c>
      <c r="U1134" s="5" t="e">
        <f t="shared" si="174"/>
        <v>#DIV/0!</v>
      </c>
      <c r="V1134" s="5" t="e">
        <f t="shared" si="174"/>
        <v>#DIV/0!</v>
      </c>
      <c r="W1134" s="5" t="e">
        <f t="shared" si="174"/>
        <v>#DIV/0!</v>
      </c>
      <c r="X1134" s="5" t="e">
        <f t="shared" si="174"/>
        <v>#DIV/0!</v>
      </c>
      <c r="Y1134" s="5" t="e">
        <f t="shared" si="176"/>
        <v>#DIV/0!</v>
      </c>
      <c r="Z1134" s="5" t="e">
        <f t="shared" si="177"/>
        <v>#DIV/0!</v>
      </c>
      <c r="AA1134" s="5" t="e">
        <f t="shared" si="177"/>
        <v>#DIV/0!</v>
      </c>
      <c r="AM1134" s="6"/>
      <c r="AN1134" s="6"/>
    </row>
    <row r="1135" spans="2:40" s="5" customFormat="1" ht="20.100000000000001" hidden="1" customHeight="1">
      <c r="B1135" s="22" t="str">
        <f>+$B$11</f>
        <v xml:space="preserve"> Α' ΠΛΑΝΗΤΗΣ</v>
      </c>
      <c r="C1135" s="15">
        <f>+$C$11</f>
        <v>0</v>
      </c>
      <c r="D1135" s="13">
        <f>+D1130+1</f>
        <v>178</v>
      </c>
      <c r="E1135" s="15">
        <f>+(H1135+I1135)/2</f>
        <v>0</v>
      </c>
      <c r="F1135" s="15">
        <f>+SQRT(E1135*E1135-G1135*G1135)</f>
        <v>0</v>
      </c>
      <c r="G1135" s="15">
        <f>+(-H1135+I1135)/2</f>
        <v>0</v>
      </c>
      <c r="H1135" s="15">
        <f>+$J$40</f>
        <v>0</v>
      </c>
      <c r="I1135" s="15">
        <f>+$J$39</f>
        <v>0</v>
      </c>
      <c r="J1135" s="15">
        <f>+$D$22</f>
        <v>0</v>
      </c>
      <c r="K1135" s="15">
        <f>+ABS( C1135-D1135)</f>
        <v>178</v>
      </c>
      <c r="L1135" s="15" t="e">
        <f>(+F1135*F1135/E1135)/( 1- J1135*COS(K1136))</f>
        <v>#DIV/0!</v>
      </c>
      <c r="M1135" s="14" t="e">
        <f t="shared" si="172"/>
        <v>#DIV/0!</v>
      </c>
      <c r="N1135" s="49"/>
      <c r="O1135" s="238"/>
      <c r="P1135" s="5" t="e">
        <f t="shared" si="175"/>
        <v>#DIV/0!</v>
      </c>
      <c r="Q1135" s="5" t="e">
        <f t="shared" si="175"/>
        <v>#DIV/0!</v>
      </c>
      <c r="R1135" s="5" t="e">
        <f t="shared" si="175"/>
        <v>#DIV/0!</v>
      </c>
      <c r="S1135" s="5" t="e">
        <f t="shared" si="174"/>
        <v>#DIV/0!</v>
      </c>
      <c r="T1135" s="5" t="e">
        <f t="shared" si="174"/>
        <v>#DIV/0!</v>
      </c>
      <c r="U1135" s="5" t="e">
        <f t="shared" si="174"/>
        <v>#DIV/0!</v>
      </c>
      <c r="V1135" s="5" t="e">
        <f t="shared" si="174"/>
        <v>#DIV/0!</v>
      </c>
      <c r="W1135" s="5" t="e">
        <f t="shared" si="174"/>
        <v>#DIV/0!</v>
      </c>
      <c r="X1135" s="5" t="e">
        <f t="shared" si="174"/>
        <v>#DIV/0!</v>
      </c>
      <c r="Y1135" s="5" t="e">
        <f t="shared" si="176"/>
        <v>#DIV/0!</v>
      </c>
      <c r="Z1135" s="5" t="e">
        <f t="shared" si="177"/>
        <v>#DIV/0!</v>
      </c>
      <c r="AA1135" s="5" t="e">
        <f t="shared" si="177"/>
        <v>#DIV/0!</v>
      </c>
      <c r="AM1135" s="6"/>
      <c r="AN1135" s="6"/>
    </row>
    <row r="1136" spans="2:40" s="5" customFormat="1" ht="20.100000000000001" hidden="1" customHeight="1">
      <c r="B1136" s="23" t="s">
        <v>32</v>
      </c>
      <c r="C1136" s="24">
        <f>3.14/180*C1135</f>
        <v>0</v>
      </c>
      <c r="D1136" s="24">
        <v>178</v>
      </c>
      <c r="E1136" s="25"/>
      <c r="F1136" s="25"/>
      <c r="G1136" s="25"/>
      <c r="H1136" s="25"/>
      <c r="I1136" s="25"/>
      <c r="J1136" s="25"/>
      <c r="K1136" s="25">
        <f>(3.14/180)*K1135</f>
        <v>3.1051111111111114</v>
      </c>
      <c r="L1136" s="14"/>
      <c r="M1136" s="14" t="e">
        <f t="shared" si="172"/>
        <v>#DIV/0!</v>
      </c>
      <c r="N1136" s="49"/>
      <c r="O1136" s="238" t="e">
        <f t="shared" si="173"/>
        <v>#DIV/0!</v>
      </c>
      <c r="P1136" s="5" t="e">
        <f t="shared" si="175"/>
        <v>#DIV/0!</v>
      </c>
      <c r="Q1136" s="5" t="e">
        <f t="shared" si="175"/>
        <v>#DIV/0!</v>
      </c>
      <c r="R1136" s="5" t="e">
        <f t="shared" si="175"/>
        <v>#DIV/0!</v>
      </c>
      <c r="S1136" s="5" t="e">
        <f t="shared" si="174"/>
        <v>#DIV/0!</v>
      </c>
      <c r="T1136" s="5" t="e">
        <f t="shared" si="174"/>
        <v>#DIV/0!</v>
      </c>
      <c r="U1136" s="5" t="e">
        <f t="shared" si="174"/>
        <v>#DIV/0!</v>
      </c>
      <c r="V1136" s="5" t="e">
        <f t="shared" si="174"/>
        <v>#DIV/0!</v>
      </c>
      <c r="W1136" s="5" t="e">
        <f t="shared" si="174"/>
        <v>#DIV/0!</v>
      </c>
      <c r="X1136" s="5" t="e">
        <f t="shared" si="174"/>
        <v>#DIV/0!</v>
      </c>
      <c r="Y1136" s="5" t="e">
        <f t="shared" si="176"/>
        <v>#DIV/0!</v>
      </c>
      <c r="Z1136" s="5" t="e">
        <f t="shared" si="177"/>
        <v>#DIV/0!</v>
      </c>
      <c r="AA1136" s="5" t="e">
        <f t="shared" si="177"/>
        <v>#DIV/0!</v>
      </c>
      <c r="AM1136" s="6"/>
      <c r="AN1136" s="6"/>
    </row>
    <row r="1137" spans="2:40" s="5" customFormat="1" ht="20.100000000000001" hidden="1" customHeight="1">
      <c r="B1137" s="22" t="str">
        <f>+$B$13</f>
        <v xml:space="preserve"> Β' ΠΛΑΝΗΤΗΣ</v>
      </c>
      <c r="C1137" s="15">
        <f>+$C$13</f>
        <v>0</v>
      </c>
      <c r="D1137" s="13">
        <f>+D1132+1</f>
        <v>178</v>
      </c>
      <c r="E1137" s="15">
        <f>+(H1137+I1137)/2</f>
        <v>0</v>
      </c>
      <c r="F1137" s="15">
        <f>+SQRT(E1137*E1137-G1137*G1137)</f>
        <v>0</v>
      </c>
      <c r="G1137" s="15">
        <f>+(-H1137+I1137)/2</f>
        <v>0</v>
      </c>
      <c r="H1137" s="15">
        <f>+$J$42</f>
        <v>0</v>
      </c>
      <c r="I1137" s="15">
        <f>+$J$41</f>
        <v>0</v>
      </c>
      <c r="J1137" s="15">
        <f>+$D$24</f>
        <v>0</v>
      </c>
      <c r="K1137" s="15">
        <f>+ABS( C1137-D1137)</f>
        <v>178</v>
      </c>
      <c r="L1137" s="15" t="e">
        <f>+F1137*F1137/E1137/( 1- J1137*COS(K1138))</f>
        <v>#DIV/0!</v>
      </c>
      <c r="M1137" s="14" t="e">
        <f t="shared" si="172"/>
        <v>#DIV/0!</v>
      </c>
      <c r="N1137" s="49"/>
      <c r="O1137" s="238">
        <f t="shared" si="173"/>
        <v>0</v>
      </c>
      <c r="P1137" s="5" t="e">
        <f t="shared" si="175"/>
        <v>#DIV/0!</v>
      </c>
      <c r="Q1137" s="5" t="e">
        <f t="shared" si="175"/>
        <v>#DIV/0!</v>
      </c>
      <c r="R1137" s="5" t="e">
        <f t="shared" si="175"/>
        <v>#DIV/0!</v>
      </c>
      <c r="S1137" s="5" t="e">
        <f t="shared" si="174"/>
        <v>#DIV/0!</v>
      </c>
      <c r="T1137" s="5" t="e">
        <f t="shared" si="174"/>
        <v>#DIV/0!</v>
      </c>
      <c r="U1137" s="5" t="e">
        <f t="shared" si="174"/>
        <v>#DIV/0!</v>
      </c>
      <c r="V1137" s="5" t="e">
        <f t="shared" si="174"/>
        <v>#DIV/0!</v>
      </c>
      <c r="W1137" s="5" t="e">
        <f t="shared" si="174"/>
        <v>#DIV/0!</v>
      </c>
      <c r="X1137" s="5" t="e">
        <f t="shared" si="174"/>
        <v>#DIV/0!</v>
      </c>
      <c r="Y1137" s="5" t="e">
        <f t="shared" si="176"/>
        <v>#DIV/0!</v>
      </c>
      <c r="Z1137" s="5" t="e">
        <f t="shared" si="177"/>
        <v>#DIV/0!</v>
      </c>
      <c r="AA1137" s="5" t="e">
        <f t="shared" si="177"/>
        <v>#DIV/0!</v>
      </c>
      <c r="AM1137" s="6"/>
      <c r="AN1137" s="6"/>
    </row>
    <row r="1138" spans="2:40" s="5" customFormat="1" ht="20.100000000000001" hidden="1" customHeight="1">
      <c r="B1138" s="26"/>
      <c r="C1138" s="27">
        <f>3.14/180*C1137</f>
        <v>0</v>
      </c>
      <c r="D1138" s="27">
        <f>3.14/180*D1137</f>
        <v>3.1051111111111114</v>
      </c>
      <c r="E1138" s="28"/>
      <c r="F1138" s="28"/>
      <c r="G1138" s="28"/>
      <c r="H1138" s="28"/>
      <c r="I1138" s="28"/>
      <c r="J1138" s="28"/>
      <c r="K1138" s="28">
        <f>(3.14/180)*K1137</f>
        <v>3.1051111111111114</v>
      </c>
      <c r="L1138" s="14"/>
      <c r="M1138" s="14" t="e">
        <f t="shared" si="172"/>
        <v>#DIV/0!</v>
      </c>
      <c r="N1138" s="49"/>
      <c r="O1138" s="238"/>
      <c r="P1138" s="5" t="e">
        <f t="shared" si="175"/>
        <v>#DIV/0!</v>
      </c>
      <c r="Q1138" s="5" t="e">
        <f t="shared" si="175"/>
        <v>#DIV/0!</v>
      </c>
      <c r="R1138" s="5" t="e">
        <f t="shared" si="175"/>
        <v>#DIV/0!</v>
      </c>
      <c r="S1138" s="5" t="e">
        <f t="shared" si="174"/>
        <v>#DIV/0!</v>
      </c>
      <c r="T1138" s="5" t="e">
        <f t="shared" si="174"/>
        <v>#DIV/0!</v>
      </c>
      <c r="U1138" s="5" t="e">
        <f t="shared" si="174"/>
        <v>#DIV/0!</v>
      </c>
      <c r="V1138" s="5" t="e">
        <f t="shared" si="174"/>
        <v>#DIV/0!</v>
      </c>
      <c r="W1138" s="5" t="e">
        <f t="shared" si="174"/>
        <v>#DIV/0!</v>
      </c>
      <c r="X1138" s="5" t="e">
        <f t="shared" si="174"/>
        <v>#DIV/0!</v>
      </c>
      <c r="Y1138" s="5" t="e">
        <f t="shared" si="176"/>
        <v>#DIV/0!</v>
      </c>
      <c r="Z1138" s="5" t="e">
        <f t="shared" si="177"/>
        <v>#DIV/0!</v>
      </c>
      <c r="AA1138" s="5" t="e">
        <f t="shared" si="177"/>
        <v>#DIV/0!</v>
      </c>
      <c r="AM1138" s="6"/>
      <c r="AN1138" s="6"/>
    </row>
    <row r="1139" spans="2:40" s="5" customFormat="1" ht="20.100000000000001" hidden="1" customHeight="1">
      <c r="B1139" s="15"/>
      <c r="C1139" s="13"/>
      <c r="D1139" s="13"/>
      <c r="E1139" s="13"/>
      <c r="F1139" s="13"/>
      <c r="G1139" s="13"/>
      <c r="H1139" s="13"/>
      <c r="I1139" s="13"/>
      <c r="J1139" s="13"/>
      <c r="K1139" s="15"/>
      <c r="L1139" s="14"/>
      <c r="M1139" s="14" t="e">
        <f t="shared" si="172"/>
        <v>#DIV/0!</v>
      </c>
      <c r="N1139" s="49"/>
      <c r="O1139" s="238"/>
      <c r="P1139" s="5" t="e">
        <f t="shared" si="175"/>
        <v>#DIV/0!</v>
      </c>
      <c r="Q1139" s="5" t="e">
        <f t="shared" si="175"/>
        <v>#DIV/0!</v>
      </c>
      <c r="R1139" s="5" t="e">
        <f t="shared" si="175"/>
        <v>#DIV/0!</v>
      </c>
      <c r="S1139" s="5" t="e">
        <f t="shared" si="174"/>
        <v>#DIV/0!</v>
      </c>
      <c r="T1139" s="5" t="e">
        <f t="shared" si="174"/>
        <v>#DIV/0!</v>
      </c>
      <c r="U1139" s="5" t="e">
        <f t="shared" si="174"/>
        <v>#DIV/0!</v>
      </c>
      <c r="V1139" s="5" t="e">
        <f t="shared" si="174"/>
        <v>#DIV/0!</v>
      </c>
      <c r="W1139" s="5" t="e">
        <f t="shared" si="174"/>
        <v>#DIV/0!</v>
      </c>
      <c r="X1139" s="5" t="e">
        <f t="shared" si="174"/>
        <v>#DIV/0!</v>
      </c>
      <c r="Y1139" s="5" t="e">
        <f t="shared" si="176"/>
        <v>#DIV/0!</v>
      </c>
      <c r="Z1139" s="5" t="e">
        <f t="shared" si="177"/>
        <v>#DIV/0!</v>
      </c>
      <c r="AA1139" s="5" t="e">
        <f t="shared" si="177"/>
        <v>#DIV/0!</v>
      </c>
      <c r="AM1139" s="6"/>
      <c r="AN1139" s="6"/>
    </row>
    <row r="1140" spans="2:40" s="5" customFormat="1" ht="20.100000000000001" hidden="1" customHeight="1">
      <c r="B1140" s="22" t="str">
        <f>+$B$11</f>
        <v xml:space="preserve"> Α' ΠΛΑΝΗΤΗΣ</v>
      </c>
      <c r="C1140" s="15">
        <f>+$C$11</f>
        <v>0</v>
      </c>
      <c r="D1140" s="13">
        <f>+D1135+1</f>
        <v>179</v>
      </c>
      <c r="E1140" s="15">
        <f>+(H1140+I1140)/2</f>
        <v>0</v>
      </c>
      <c r="F1140" s="15">
        <f>+SQRT(E1140*E1140-G1140*G1140)</f>
        <v>0</v>
      </c>
      <c r="G1140" s="15">
        <f>+(-H1140+I1140)/2</f>
        <v>0</v>
      </c>
      <c r="H1140" s="15">
        <f>+$J$40</f>
        <v>0</v>
      </c>
      <c r="I1140" s="15">
        <f>+$J$39</f>
        <v>0</v>
      </c>
      <c r="J1140" s="15">
        <f>+$D$22</f>
        <v>0</v>
      </c>
      <c r="K1140" s="15">
        <f>+ABS( C1140-D1140)</f>
        <v>179</v>
      </c>
      <c r="L1140" s="15" t="e">
        <f>(+F1140*F1140/E1140)/( 1- J1140*COS(K1141))</f>
        <v>#DIV/0!</v>
      </c>
      <c r="M1140" s="14" t="e">
        <f t="shared" si="172"/>
        <v>#DIV/0!</v>
      </c>
      <c r="N1140" s="49"/>
      <c r="O1140" s="238">
        <f t="shared" si="173"/>
        <v>0</v>
      </c>
      <c r="P1140" s="5" t="e">
        <f t="shared" si="175"/>
        <v>#DIV/0!</v>
      </c>
      <c r="Q1140" s="5" t="e">
        <f t="shared" si="175"/>
        <v>#DIV/0!</v>
      </c>
      <c r="R1140" s="5" t="e">
        <f t="shared" si="175"/>
        <v>#DIV/0!</v>
      </c>
      <c r="S1140" s="5" t="e">
        <f t="shared" si="174"/>
        <v>#DIV/0!</v>
      </c>
      <c r="T1140" s="5" t="e">
        <f t="shared" si="174"/>
        <v>#DIV/0!</v>
      </c>
      <c r="U1140" s="5" t="e">
        <f t="shared" si="174"/>
        <v>#DIV/0!</v>
      </c>
      <c r="V1140" s="5" t="e">
        <f t="shared" si="174"/>
        <v>#DIV/0!</v>
      </c>
      <c r="W1140" s="5" t="e">
        <f t="shared" si="174"/>
        <v>#DIV/0!</v>
      </c>
      <c r="X1140" s="5" t="e">
        <f t="shared" si="174"/>
        <v>#DIV/0!</v>
      </c>
      <c r="Y1140" s="5" t="e">
        <f t="shared" si="176"/>
        <v>#DIV/0!</v>
      </c>
      <c r="Z1140" s="5" t="e">
        <f t="shared" si="177"/>
        <v>#DIV/0!</v>
      </c>
      <c r="AA1140" s="5" t="e">
        <f t="shared" si="177"/>
        <v>#DIV/0!</v>
      </c>
      <c r="AM1140" s="6"/>
      <c r="AN1140" s="6"/>
    </row>
    <row r="1141" spans="2:40" s="5" customFormat="1" ht="20.100000000000001" hidden="1" customHeight="1">
      <c r="B1141" s="23" t="s">
        <v>32</v>
      </c>
      <c r="C1141" s="24">
        <f>3.14/180*C1140</f>
        <v>0</v>
      </c>
      <c r="D1141" s="24">
        <v>179</v>
      </c>
      <c r="E1141" s="25"/>
      <c r="F1141" s="25"/>
      <c r="G1141" s="25"/>
      <c r="H1141" s="25"/>
      <c r="I1141" s="25"/>
      <c r="J1141" s="25"/>
      <c r="K1141" s="25">
        <f>(3.14/180)*K1140</f>
        <v>3.122555555555556</v>
      </c>
      <c r="L1141" s="14"/>
      <c r="M1141" s="14" t="e">
        <f t="shared" si="172"/>
        <v>#DIV/0!</v>
      </c>
      <c r="N1141" s="49"/>
      <c r="O1141" s="238" t="e">
        <f t="shared" si="173"/>
        <v>#DIV/0!</v>
      </c>
      <c r="P1141" s="5" t="e">
        <f t="shared" si="175"/>
        <v>#DIV/0!</v>
      </c>
      <c r="Q1141" s="5" t="e">
        <f t="shared" si="175"/>
        <v>#DIV/0!</v>
      </c>
      <c r="R1141" s="5" t="e">
        <f t="shared" si="175"/>
        <v>#DIV/0!</v>
      </c>
      <c r="S1141" s="5" t="e">
        <f t="shared" si="174"/>
        <v>#DIV/0!</v>
      </c>
      <c r="T1141" s="5" t="e">
        <f t="shared" si="174"/>
        <v>#DIV/0!</v>
      </c>
      <c r="U1141" s="5" t="e">
        <f t="shared" si="174"/>
        <v>#DIV/0!</v>
      </c>
      <c r="V1141" s="5" t="e">
        <f t="shared" si="174"/>
        <v>#DIV/0!</v>
      </c>
      <c r="W1141" s="5" t="e">
        <f t="shared" si="174"/>
        <v>#DIV/0!</v>
      </c>
      <c r="X1141" s="5" t="e">
        <f t="shared" si="174"/>
        <v>#DIV/0!</v>
      </c>
      <c r="Y1141" s="5" t="e">
        <f t="shared" si="176"/>
        <v>#DIV/0!</v>
      </c>
      <c r="Z1141" s="5" t="e">
        <f t="shared" si="177"/>
        <v>#DIV/0!</v>
      </c>
      <c r="AA1141" s="5" t="e">
        <f t="shared" si="177"/>
        <v>#DIV/0!</v>
      </c>
      <c r="AM1141" s="6"/>
      <c r="AN1141" s="6"/>
    </row>
    <row r="1142" spans="2:40" s="5" customFormat="1" ht="20.100000000000001" hidden="1" customHeight="1">
      <c r="B1142" s="22" t="str">
        <f>+$B$13</f>
        <v xml:space="preserve"> Β' ΠΛΑΝΗΤΗΣ</v>
      </c>
      <c r="C1142" s="15">
        <f>+$C$13</f>
        <v>0</v>
      </c>
      <c r="D1142" s="13">
        <f>+D1137+1</f>
        <v>179</v>
      </c>
      <c r="E1142" s="15">
        <f>+(H1142+I1142)/2</f>
        <v>0</v>
      </c>
      <c r="F1142" s="15">
        <f>+SQRT(E1142*E1142-G1142*G1142)</f>
        <v>0</v>
      </c>
      <c r="G1142" s="15">
        <f>+(-H1142+I1142)/2</f>
        <v>0</v>
      </c>
      <c r="H1142" s="15">
        <f>+$J$42</f>
        <v>0</v>
      </c>
      <c r="I1142" s="15">
        <f>+$J$41</f>
        <v>0</v>
      </c>
      <c r="J1142" s="15">
        <f>+$D$24</f>
        <v>0</v>
      </c>
      <c r="K1142" s="15">
        <f>+ABS( C1142-D1142)</f>
        <v>179</v>
      </c>
      <c r="L1142" s="15" t="e">
        <f>+F1142*F1142/E1142/( 1- J1142*COS(K1143))</f>
        <v>#DIV/0!</v>
      </c>
      <c r="M1142" s="14" t="e">
        <f t="shared" si="172"/>
        <v>#DIV/0!</v>
      </c>
      <c r="N1142" s="49"/>
      <c r="O1142" s="238">
        <f t="shared" si="173"/>
        <v>0</v>
      </c>
      <c r="P1142" s="5" t="e">
        <f t="shared" si="175"/>
        <v>#DIV/0!</v>
      </c>
      <c r="Q1142" s="5" t="e">
        <f t="shared" si="175"/>
        <v>#DIV/0!</v>
      </c>
      <c r="R1142" s="5" t="e">
        <f t="shared" si="175"/>
        <v>#DIV/0!</v>
      </c>
      <c r="S1142" s="5" t="e">
        <f t="shared" si="174"/>
        <v>#DIV/0!</v>
      </c>
      <c r="T1142" s="5" t="e">
        <f t="shared" si="174"/>
        <v>#DIV/0!</v>
      </c>
      <c r="U1142" s="5" t="e">
        <f t="shared" si="174"/>
        <v>#DIV/0!</v>
      </c>
      <c r="V1142" s="5" t="e">
        <f t="shared" si="174"/>
        <v>#DIV/0!</v>
      </c>
      <c r="W1142" s="5" t="e">
        <f t="shared" si="174"/>
        <v>#DIV/0!</v>
      </c>
      <c r="X1142" s="5" t="e">
        <f t="shared" si="174"/>
        <v>#DIV/0!</v>
      </c>
      <c r="Y1142" s="5" t="e">
        <f t="shared" si="176"/>
        <v>#DIV/0!</v>
      </c>
      <c r="Z1142" s="5" t="e">
        <f t="shared" si="177"/>
        <v>#DIV/0!</v>
      </c>
      <c r="AA1142" s="5" t="e">
        <f t="shared" si="177"/>
        <v>#DIV/0!</v>
      </c>
      <c r="AM1142" s="6"/>
      <c r="AN1142" s="6"/>
    </row>
    <row r="1143" spans="2:40" s="5" customFormat="1" ht="20.100000000000001" hidden="1" customHeight="1">
      <c r="B1143" s="26"/>
      <c r="C1143" s="27">
        <f>3.14/180*C1142</f>
        <v>0</v>
      </c>
      <c r="D1143" s="27">
        <f>3.14/180*D1142</f>
        <v>3.122555555555556</v>
      </c>
      <c r="E1143" s="28"/>
      <c r="F1143" s="28"/>
      <c r="G1143" s="28"/>
      <c r="H1143" s="28"/>
      <c r="I1143" s="28"/>
      <c r="J1143" s="28"/>
      <c r="K1143" s="28">
        <f>(3.14/180)*K1142</f>
        <v>3.122555555555556</v>
      </c>
      <c r="L1143" s="14"/>
      <c r="M1143" s="14" t="e">
        <f t="shared" ref="M1143:M1206" si="178">IF(O1143=$O$2051,$D1142,0)</f>
        <v>#DIV/0!</v>
      </c>
      <c r="N1143" s="49"/>
      <c r="O1143" s="238"/>
      <c r="P1143" s="5" t="e">
        <f t="shared" si="175"/>
        <v>#DIV/0!</v>
      </c>
      <c r="Q1143" s="5" t="e">
        <f t="shared" si="175"/>
        <v>#DIV/0!</v>
      </c>
      <c r="R1143" s="5" t="e">
        <f t="shared" si="175"/>
        <v>#DIV/0!</v>
      </c>
      <c r="S1143" s="5" t="e">
        <f t="shared" si="174"/>
        <v>#DIV/0!</v>
      </c>
      <c r="T1143" s="5" t="e">
        <f t="shared" si="174"/>
        <v>#DIV/0!</v>
      </c>
      <c r="U1143" s="5" t="e">
        <f t="shared" si="174"/>
        <v>#DIV/0!</v>
      </c>
      <c r="V1143" s="5" t="e">
        <f t="shared" si="174"/>
        <v>#DIV/0!</v>
      </c>
      <c r="W1143" s="5" t="e">
        <f t="shared" si="174"/>
        <v>#DIV/0!</v>
      </c>
      <c r="X1143" s="5" t="e">
        <f t="shared" si="174"/>
        <v>#DIV/0!</v>
      </c>
      <c r="Y1143" s="5" t="e">
        <f t="shared" si="176"/>
        <v>#DIV/0!</v>
      </c>
      <c r="Z1143" s="5" t="e">
        <f t="shared" si="177"/>
        <v>#DIV/0!</v>
      </c>
      <c r="AA1143" s="5" t="e">
        <f t="shared" si="177"/>
        <v>#DIV/0!</v>
      </c>
      <c r="AM1143" s="6"/>
      <c r="AN1143" s="6"/>
    </row>
    <row r="1144" spans="2:40" s="5" customFormat="1" ht="20.100000000000001" hidden="1" customHeight="1">
      <c r="B1144" s="15"/>
      <c r="C1144" s="13"/>
      <c r="D1144" s="13"/>
      <c r="E1144" s="13"/>
      <c r="F1144" s="13"/>
      <c r="G1144" s="13"/>
      <c r="H1144" s="13"/>
      <c r="I1144" s="13"/>
      <c r="J1144" s="13"/>
      <c r="K1144" s="15"/>
      <c r="L1144" s="14"/>
      <c r="M1144" s="14" t="e">
        <f t="shared" si="178"/>
        <v>#DIV/0!</v>
      </c>
      <c r="N1144" s="49"/>
      <c r="O1144" s="238"/>
      <c r="P1144" s="5" t="e">
        <f t="shared" si="175"/>
        <v>#DIV/0!</v>
      </c>
      <c r="Q1144" s="5" t="e">
        <f t="shared" si="175"/>
        <v>#DIV/0!</v>
      </c>
      <c r="R1144" s="5" t="e">
        <f t="shared" si="175"/>
        <v>#DIV/0!</v>
      </c>
      <c r="S1144" s="5" t="e">
        <f t="shared" si="174"/>
        <v>#DIV/0!</v>
      </c>
      <c r="T1144" s="5" t="e">
        <f t="shared" si="174"/>
        <v>#DIV/0!</v>
      </c>
      <c r="U1144" s="5" t="e">
        <f t="shared" si="174"/>
        <v>#DIV/0!</v>
      </c>
      <c r="V1144" s="5" t="e">
        <f t="shared" si="174"/>
        <v>#DIV/0!</v>
      </c>
      <c r="W1144" s="5" t="e">
        <f t="shared" si="174"/>
        <v>#DIV/0!</v>
      </c>
      <c r="X1144" s="5" t="e">
        <f t="shared" si="174"/>
        <v>#DIV/0!</v>
      </c>
      <c r="Y1144" s="5" t="e">
        <f t="shared" si="176"/>
        <v>#DIV/0!</v>
      </c>
      <c r="Z1144" s="5" t="e">
        <f t="shared" si="177"/>
        <v>#DIV/0!</v>
      </c>
      <c r="AA1144" s="5" t="e">
        <f t="shared" si="177"/>
        <v>#DIV/0!</v>
      </c>
      <c r="AM1144" s="6"/>
      <c r="AN1144" s="6"/>
    </row>
    <row r="1145" spans="2:40" s="5" customFormat="1" ht="20.100000000000001" hidden="1" customHeight="1">
      <c r="B1145" s="22" t="str">
        <f>+$B$11</f>
        <v xml:space="preserve"> Α' ΠΛΑΝΗΤΗΣ</v>
      </c>
      <c r="C1145" s="15">
        <f>+$C$11</f>
        <v>0</v>
      </c>
      <c r="D1145" s="13">
        <f>+D1140+1</f>
        <v>180</v>
      </c>
      <c r="E1145" s="15">
        <f>+(H1145+I1145)/2</f>
        <v>0</v>
      </c>
      <c r="F1145" s="15">
        <f>+SQRT(E1145*E1145-G1145*G1145)</f>
        <v>0</v>
      </c>
      <c r="G1145" s="15">
        <f>+(-H1145+I1145)/2</f>
        <v>0</v>
      </c>
      <c r="H1145" s="15">
        <f>+$J$40</f>
        <v>0</v>
      </c>
      <c r="I1145" s="15">
        <f>+$J$39</f>
        <v>0</v>
      </c>
      <c r="J1145" s="15">
        <f>+$D$22</f>
        <v>0</v>
      </c>
      <c r="K1145" s="15">
        <f>+ABS( C1145-D1145)</f>
        <v>180</v>
      </c>
      <c r="L1145" s="15" t="e">
        <f>(+F1145*F1145/E1145)/( 1- J1145*COS(K1146))</f>
        <v>#DIV/0!</v>
      </c>
      <c r="M1145" s="14" t="e">
        <f t="shared" si="178"/>
        <v>#DIV/0!</v>
      </c>
      <c r="N1145" s="49"/>
      <c r="O1145" s="238">
        <f t="shared" ref="O1145:O1206" si="179">+ABS(L1144-L1146)</f>
        <v>0</v>
      </c>
      <c r="P1145" s="5" t="e">
        <f t="shared" si="175"/>
        <v>#DIV/0!</v>
      </c>
      <c r="Q1145" s="5" t="e">
        <f t="shared" si="175"/>
        <v>#DIV/0!</v>
      </c>
      <c r="R1145" s="5" t="e">
        <f t="shared" si="175"/>
        <v>#DIV/0!</v>
      </c>
      <c r="S1145" s="5" t="e">
        <f t="shared" si="174"/>
        <v>#DIV/0!</v>
      </c>
      <c r="T1145" s="5" t="e">
        <f t="shared" si="174"/>
        <v>#DIV/0!</v>
      </c>
      <c r="U1145" s="5" t="e">
        <f t="shared" si="174"/>
        <v>#DIV/0!</v>
      </c>
      <c r="V1145" s="5" t="e">
        <f t="shared" si="174"/>
        <v>#DIV/0!</v>
      </c>
      <c r="W1145" s="5" t="e">
        <f t="shared" si="174"/>
        <v>#DIV/0!</v>
      </c>
      <c r="X1145" s="5" t="e">
        <f t="shared" si="174"/>
        <v>#DIV/0!</v>
      </c>
      <c r="Y1145" s="5" t="e">
        <f t="shared" si="176"/>
        <v>#DIV/0!</v>
      </c>
      <c r="Z1145" s="5" t="e">
        <f t="shared" si="177"/>
        <v>#DIV/0!</v>
      </c>
      <c r="AA1145" s="5" t="e">
        <f t="shared" si="177"/>
        <v>#DIV/0!</v>
      </c>
      <c r="AM1145" s="6"/>
      <c r="AN1145" s="6"/>
    </row>
    <row r="1146" spans="2:40" s="5" customFormat="1" ht="20.100000000000001" hidden="1" customHeight="1">
      <c r="B1146" s="23" t="s">
        <v>32</v>
      </c>
      <c r="C1146" s="24">
        <f>3.14/180*C1145</f>
        <v>0</v>
      </c>
      <c r="D1146" s="24">
        <v>180</v>
      </c>
      <c r="E1146" s="25"/>
      <c r="F1146" s="25"/>
      <c r="G1146" s="25"/>
      <c r="H1146" s="25"/>
      <c r="I1146" s="25"/>
      <c r="J1146" s="25"/>
      <c r="K1146" s="25">
        <f>(3.14/180)*K1145</f>
        <v>3.1400000000000006</v>
      </c>
      <c r="L1146" s="14"/>
      <c r="M1146" s="14" t="e">
        <f t="shared" si="178"/>
        <v>#DIV/0!</v>
      </c>
      <c r="N1146" s="49"/>
      <c r="O1146" s="238" t="e">
        <f t="shared" si="179"/>
        <v>#DIV/0!</v>
      </c>
      <c r="P1146" s="5" t="e">
        <f t="shared" si="175"/>
        <v>#DIV/0!</v>
      </c>
      <c r="Q1146" s="5" t="e">
        <f t="shared" si="175"/>
        <v>#DIV/0!</v>
      </c>
      <c r="R1146" s="5" t="e">
        <f t="shared" si="175"/>
        <v>#DIV/0!</v>
      </c>
      <c r="S1146" s="5" t="e">
        <f t="shared" si="174"/>
        <v>#DIV/0!</v>
      </c>
      <c r="T1146" s="5" t="e">
        <f t="shared" si="174"/>
        <v>#DIV/0!</v>
      </c>
      <c r="U1146" s="5" t="e">
        <f t="shared" si="174"/>
        <v>#DIV/0!</v>
      </c>
      <c r="V1146" s="5" t="e">
        <f t="shared" si="174"/>
        <v>#DIV/0!</v>
      </c>
      <c r="W1146" s="5" t="e">
        <f t="shared" si="174"/>
        <v>#DIV/0!</v>
      </c>
      <c r="X1146" s="5" t="e">
        <f t="shared" si="174"/>
        <v>#DIV/0!</v>
      </c>
      <c r="Y1146" s="5" t="e">
        <f t="shared" si="176"/>
        <v>#DIV/0!</v>
      </c>
      <c r="Z1146" s="5" t="e">
        <f t="shared" si="177"/>
        <v>#DIV/0!</v>
      </c>
      <c r="AA1146" s="5" t="e">
        <f t="shared" si="177"/>
        <v>#DIV/0!</v>
      </c>
      <c r="AM1146" s="6"/>
      <c r="AN1146" s="6"/>
    </row>
    <row r="1147" spans="2:40" s="5" customFormat="1" ht="20.100000000000001" hidden="1" customHeight="1">
      <c r="B1147" s="22" t="str">
        <f>+$B$13</f>
        <v xml:space="preserve"> Β' ΠΛΑΝΗΤΗΣ</v>
      </c>
      <c r="C1147" s="15">
        <f>+$C$13</f>
        <v>0</v>
      </c>
      <c r="D1147" s="13">
        <f>+D1142+1</f>
        <v>180</v>
      </c>
      <c r="E1147" s="15">
        <f>+(H1147+I1147)/2</f>
        <v>0</v>
      </c>
      <c r="F1147" s="15">
        <f>+SQRT(E1147*E1147-G1147*G1147)</f>
        <v>0</v>
      </c>
      <c r="G1147" s="15">
        <f>+(-H1147+I1147)/2</f>
        <v>0</v>
      </c>
      <c r="H1147" s="15">
        <f>+$J$42</f>
        <v>0</v>
      </c>
      <c r="I1147" s="15">
        <f>+$J$41</f>
        <v>0</v>
      </c>
      <c r="J1147" s="15">
        <f>+$D$24</f>
        <v>0</v>
      </c>
      <c r="K1147" s="15">
        <f>+ABS( C1147-D1147)</f>
        <v>180</v>
      </c>
      <c r="L1147" s="15" t="e">
        <f>+F1147*F1147/E1147/( 1- J1147*COS(K1148))</f>
        <v>#DIV/0!</v>
      </c>
      <c r="M1147" s="14" t="e">
        <f t="shared" si="178"/>
        <v>#DIV/0!</v>
      </c>
      <c r="N1147" s="49"/>
      <c r="O1147" s="238">
        <f t="shared" si="179"/>
        <v>0</v>
      </c>
      <c r="P1147" s="5" t="e">
        <f t="shared" si="175"/>
        <v>#DIV/0!</v>
      </c>
      <c r="Q1147" s="5" t="e">
        <f t="shared" si="175"/>
        <v>#DIV/0!</v>
      </c>
      <c r="R1147" s="5" t="e">
        <f t="shared" si="175"/>
        <v>#DIV/0!</v>
      </c>
      <c r="S1147" s="5" t="e">
        <f t="shared" si="174"/>
        <v>#DIV/0!</v>
      </c>
      <c r="T1147" s="5" t="e">
        <f t="shared" si="174"/>
        <v>#DIV/0!</v>
      </c>
      <c r="U1147" s="5" t="e">
        <f t="shared" si="174"/>
        <v>#DIV/0!</v>
      </c>
      <c r="V1147" s="5" t="e">
        <f t="shared" si="174"/>
        <v>#DIV/0!</v>
      </c>
      <c r="W1147" s="5" t="e">
        <f t="shared" si="174"/>
        <v>#DIV/0!</v>
      </c>
      <c r="X1147" s="5" t="e">
        <f t="shared" si="174"/>
        <v>#DIV/0!</v>
      </c>
      <c r="Y1147" s="5" t="e">
        <f t="shared" si="176"/>
        <v>#DIV/0!</v>
      </c>
      <c r="Z1147" s="5" t="e">
        <f t="shared" si="177"/>
        <v>#DIV/0!</v>
      </c>
      <c r="AA1147" s="5" t="e">
        <f t="shared" si="177"/>
        <v>#DIV/0!</v>
      </c>
      <c r="AM1147" s="6"/>
      <c r="AN1147" s="6"/>
    </row>
    <row r="1148" spans="2:40" s="5" customFormat="1" ht="20.100000000000001" hidden="1" customHeight="1">
      <c r="B1148" s="26"/>
      <c r="C1148" s="27">
        <f>3.14/180*C1147</f>
        <v>0</v>
      </c>
      <c r="D1148" s="27">
        <f>3.14/180*D1147</f>
        <v>3.1400000000000006</v>
      </c>
      <c r="E1148" s="28"/>
      <c r="F1148" s="28"/>
      <c r="G1148" s="28"/>
      <c r="H1148" s="28"/>
      <c r="I1148" s="28"/>
      <c r="J1148" s="28"/>
      <c r="K1148" s="28">
        <f>(3.14/180)*K1147</f>
        <v>3.1400000000000006</v>
      </c>
      <c r="L1148" s="14"/>
      <c r="M1148" s="14" t="e">
        <f t="shared" si="178"/>
        <v>#DIV/0!</v>
      </c>
      <c r="N1148" s="49"/>
      <c r="O1148" s="238"/>
      <c r="P1148" s="5" t="e">
        <f t="shared" si="175"/>
        <v>#DIV/0!</v>
      </c>
      <c r="Q1148" s="5" t="e">
        <f t="shared" si="175"/>
        <v>#DIV/0!</v>
      </c>
      <c r="R1148" s="5" t="e">
        <f t="shared" si="175"/>
        <v>#DIV/0!</v>
      </c>
      <c r="S1148" s="5" t="e">
        <f t="shared" si="174"/>
        <v>#DIV/0!</v>
      </c>
      <c r="T1148" s="5" t="e">
        <f t="shared" si="174"/>
        <v>#DIV/0!</v>
      </c>
      <c r="U1148" s="5" t="e">
        <f t="shared" si="174"/>
        <v>#DIV/0!</v>
      </c>
      <c r="V1148" s="5" t="e">
        <f t="shared" si="174"/>
        <v>#DIV/0!</v>
      </c>
      <c r="W1148" s="5" t="e">
        <f t="shared" si="174"/>
        <v>#DIV/0!</v>
      </c>
      <c r="X1148" s="5" t="e">
        <f t="shared" si="174"/>
        <v>#DIV/0!</v>
      </c>
      <c r="Y1148" s="5" t="e">
        <f t="shared" si="176"/>
        <v>#DIV/0!</v>
      </c>
      <c r="Z1148" s="5" t="e">
        <f t="shared" si="177"/>
        <v>#DIV/0!</v>
      </c>
      <c r="AA1148" s="5" t="e">
        <f t="shared" si="177"/>
        <v>#DIV/0!</v>
      </c>
      <c r="AM1148" s="6"/>
      <c r="AN1148" s="6"/>
    </row>
    <row r="1149" spans="2:40" s="5" customFormat="1" ht="20.100000000000001" hidden="1" customHeight="1">
      <c r="B1149" s="15"/>
      <c r="C1149" s="13"/>
      <c r="D1149" s="13"/>
      <c r="E1149" s="13"/>
      <c r="F1149" s="13"/>
      <c r="G1149" s="13"/>
      <c r="H1149" s="13"/>
      <c r="I1149" s="13"/>
      <c r="J1149" s="13"/>
      <c r="K1149" s="15"/>
      <c r="L1149" s="14"/>
      <c r="M1149" s="14" t="e">
        <f t="shared" si="178"/>
        <v>#DIV/0!</v>
      </c>
      <c r="N1149" s="49"/>
      <c r="O1149" s="238"/>
      <c r="P1149" s="5" t="e">
        <f t="shared" si="175"/>
        <v>#DIV/0!</v>
      </c>
      <c r="Q1149" s="5" t="e">
        <f t="shared" si="175"/>
        <v>#DIV/0!</v>
      </c>
      <c r="R1149" s="5" t="e">
        <f t="shared" si="175"/>
        <v>#DIV/0!</v>
      </c>
      <c r="S1149" s="5" t="e">
        <f t="shared" si="174"/>
        <v>#DIV/0!</v>
      </c>
      <c r="T1149" s="5" t="e">
        <f t="shared" si="174"/>
        <v>#DIV/0!</v>
      </c>
      <c r="U1149" s="5" t="e">
        <f t="shared" si="174"/>
        <v>#DIV/0!</v>
      </c>
      <c r="V1149" s="5" t="e">
        <f t="shared" si="174"/>
        <v>#DIV/0!</v>
      </c>
      <c r="W1149" s="5" t="e">
        <f t="shared" si="174"/>
        <v>#DIV/0!</v>
      </c>
      <c r="X1149" s="5" t="e">
        <f t="shared" si="174"/>
        <v>#DIV/0!</v>
      </c>
      <c r="Y1149" s="5" t="e">
        <f t="shared" si="176"/>
        <v>#DIV/0!</v>
      </c>
      <c r="Z1149" s="5" t="e">
        <f t="shared" si="177"/>
        <v>#DIV/0!</v>
      </c>
      <c r="AA1149" s="5" t="e">
        <f t="shared" si="177"/>
        <v>#DIV/0!</v>
      </c>
      <c r="AM1149" s="6"/>
      <c r="AN1149" s="6"/>
    </row>
    <row r="1150" spans="2:40" s="5" customFormat="1" ht="20.100000000000001" hidden="1" customHeight="1">
      <c r="B1150" s="22" t="str">
        <f>+$B$11</f>
        <v xml:space="preserve"> Α' ΠΛΑΝΗΤΗΣ</v>
      </c>
      <c r="C1150" s="15">
        <f>+$C$11</f>
        <v>0</v>
      </c>
      <c r="D1150" s="13">
        <f>+D1145+1</f>
        <v>181</v>
      </c>
      <c r="E1150" s="15">
        <f>+(H1150+I1150)/2</f>
        <v>0</v>
      </c>
      <c r="F1150" s="15">
        <f>+SQRT(E1150*E1150-G1150*G1150)</f>
        <v>0</v>
      </c>
      <c r="G1150" s="15">
        <f>+(-H1150+I1150)/2</f>
        <v>0</v>
      </c>
      <c r="H1150" s="15">
        <f>+$J$40</f>
        <v>0</v>
      </c>
      <c r="I1150" s="15">
        <f>+$J$39</f>
        <v>0</v>
      </c>
      <c r="J1150" s="15">
        <f>+$D$22</f>
        <v>0</v>
      </c>
      <c r="K1150" s="15">
        <f>+ABS( C1150-D1150)</f>
        <v>181</v>
      </c>
      <c r="L1150" s="15" t="e">
        <f>(+F1150*F1150/E1150)/( 1- J1150*COS(K1151))</f>
        <v>#DIV/0!</v>
      </c>
      <c r="M1150" s="14" t="e">
        <f t="shared" si="178"/>
        <v>#DIV/0!</v>
      </c>
      <c r="N1150" s="49"/>
      <c r="O1150" s="238">
        <f t="shared" si="179"/>
        <v>0</v>
      </c>
      <c r="P1150" s="5" t="e">
        <f t="shared" si="175"/>
        <v>#DIV/0!</v>
      </c>
      <c r="Q1150" s="5" t="e">
        <f t="shared" si="175"/>
        <v>#DIV/0!</v>
      </c>
      <c r="R1150" s="5" t="e">
        <f t="shared" si="175"/>
        <v>#DIV/0!</v>
      </c>
      <c r="S1150" s="5" t="e">
        <f t="shared" si="174"/>
        <v>#DIV/0!</v>
      </c>
      <c r="T1150" s="5" t="e">
        <f t="shared" si="174"/>
        <v>#DIV/0!</v>
      </c>
      <c r="U1150" s="5" t="e">
        <f t="shared" si="174"/>
        <v>#DIV/0!</v>
      </c>
      <c r="V1150" s="5" t="e">
        <f t="shared" si="174"/>
        <v>#DIV/0!</v>
      </c>
      <c r="W1150" s="5" t="e">
        <f t="shared" si="174"/>
        <v>#DIV/0!</v>
      </c>
      <c r="X1150" s="5" t="e">
        <f t="shared" si="174"/>
        <v>#DIV/0!</v>
      </c>
      <c r="Y1150" s="5" t="e">
        <f t="shared" si="176"/>
        <v>#DIV/0!</v>
      </c>
      <c r="Z1150" s="5" t="e">
        <f t="shared" si="177"/>
        <v>#DIV/0!</v>
      </c>
      <c r="AA1150" s="5" t="e">
        <f t="shared" si="177"/>
        <v>#DIV/0!</v>
      </c>
      <c r="AM1150" s="6"/>
      <c r="AN1150" s="6"/>
    </row>
    <row r="1151" spans="2:40" s="5" customFormat="1" ht="20.100000000000001" hidden="1" customHeight="1">
      <c r="B1151" s="23" t="s">
        <v>32</v>
      </c>
      <c r="C1151" s="24">
        <f>3.14/180*C1150</f>
        <v>0</v>
      </c>
      <c r="D1151" s="24">
        <v>181</v>
      </c>
      <c r="E1151" s="25"/>
      <c r="F1151" s="25"/>
      <c r="G1151" s="25"/>
      <c r="H1151" s="25"/>
      <c r="I1151" s="25"/>
      <c r="J1151" s="25"/>
      <c r="K1151" s="25">
        <f>(3.14/180)*K1150</f>
        <v>3.1574444444444447</v>
      </c>
      <c r="L1151" s="14"/>
      <c r="M1151" s="14" t="e">
        <f t="shared" si="178"/>
        <v>#DIV/0!</v>
      </c>
      <c r="N1151" s="49"/>
      <c r="O1151" s="238" t="e">
        <f t="shared" si="179"/>
        <v>#DIV/0!</v>
      </c>
      <c r="P1151" s="5" t="e">
        <f t="shared" si="175"/>
        <v>#DIV/0!</v>
      </c>
      <c r="Q1151" s="5" t="e">
        <f t="shared" si="175"/>
        <v>#DIV/0!</v>
      </c>
      <c r="R1151" s="5" t="e">
        <f t="shared" si="175"/>
        <v>#DIV/0!</v>
      </c>
      <c r="S1151" s="5" t="e">
        <f t="shared" si="174"/>
        <v>#DIV/0!</v>
      </c>
      <c r="T1151" s="5" t="e">
        <f t="shared" si="174"/>
        <v>#DIV/0!</v>
      </c>
      <c r="U1151" s="5" t="e">
        <f t="shared" si="174"/>
        <v>#DIV/0!</v>
      </c>
      <c r="V1151" s="5" t="e">
        <f t="shared" si="174"/>
        <v>#DIV/0!</v>
      </c>
      <c r="W1151" s="5" t="e">
        <f t="shared" si="174"/>
        <v>#DIV/0!</v>
      </c>
      <c r="X1151" s="5" t="e">
        <f t="shared" si="174"/>
        <v>#DIV/0!</v>
      </c>
      <c r="Y1151" s="5" t="e">
        <f t="shared" si="176"/>
        <v>#DIV/0!</v>
      </c>
      <c r="Z1151" s="5" t="e">
        <f t="shared" si="177"/>
        <v>#DIV/0!</v>
      </c>
      <c r="AA1151" s="5" t="e">
        <f t="shared" si="177"/>
        <v>#DIV/0!</v>
      </c>
      <c r="AM1151" s="6"/>
      <c r="AN1151" s="6"/>
    </row>
    <row r="1152" spans="2:40" s="5" customFormat="1" ht="20.100000000000001" hidden="1" customHeight="1">
      <c r="B1152" s="22" t="str">
        <f>+$B$13</f>
        <v xml:space="preserve"> Β' ΠΛΑΝΗΤΗΣ</v>
      </c>
      <c r="C1152" s="15">
        <f>+$C$13</f>
        <v>0</v>
      </c>
      <c r="D1152" s="13">
        <f>+D1147+1</f>
        <v>181</v>
      </c>
      <c r="E1152" s="15">
        <f>+(H1152+I1152)/2</f>
        <v>0</v>
      </c>
      <c r="F1152" s="15">
        <f>+SQRT(E1152*E1152-G1152*G1152)</f>
        <v>0</v>
      </c>
      <c r="G1152" s="15">
        <f>+(-H1152+I1152)/2</f>
        <v>0</v>
      </c>
      <c r="H1152" s="15">
        <f>+$J$42</f>
        <v>0</v>
      </c>
      <c r="I1152" s="15">
        <f>+$J$41</f>
        <v>0</v>
      </c>
      <c r="J1152" s="15">
        <f>+$D$24</f>
        <v>0</v>
      </c>
      <c r="K1152" s="15">
        <f>+ABS( C1152-D1152)</f>
        <v>181</v>
      </c>
      <c r="L1152" s="15" t="e">
        <f>+F1152*F1152/E1152/( 1- J1152*COS(K1153))</f>
        <v>#DIV/0!</v>
      </c>
      <c r="M1152" s="14" t="e">
        <f t="shared" si="178"/>
        <v>#DIV/0!</v>
      </c>
      <c r="N1152" s="49"/>
      <c r="O1152" s="238">
        <f t="shared" si="179"/>
        <v>0</v>
      </c>
      <c r="P1152" s="5" t="e">
        <f t="shared" si="175"/>
        <v>#DIV/0!</v>
      </c>
      <c r="Q1152" s="5" t="e">
        <f t="shared" si="175"/>
        <v>#DIV/0!</v>
      </c>
      <c r="R1152" s="5" t="e">
        <f t="shared" si="175"/>
        <v>#DIV/0!</v>
      </c>
      <c r="S1152" s="5" t="e">
        <f t="shared" si="174"/>
        <v>#DIV/0!</v>
      </c>
      <c r="T1152" s="5" t="e">
        <f t="shared" si="174"/>
        <v>#DIV/0!</v>
      </c>
      <c r="U1152" s="5" t="e">
        <f t="shared" si="174"/>
        <v>#DIV/0!</v>
      </c>
      <c r="V1152" s="5" t="e">
        <f t="shared" si="174"/>
        <v>#DIV/0!</v>
      </c>
      <c r="W1152" s="5" t="e">
        <f t="shared" si="174"/>
        <v>#DIV/0!</v>
      </c>
      <c r="X1152" s="5" t="e">
        <f t="shared" si="174"/>
        <v>#DIV/0!</v>
      </c>
      <c r="Y1152" s="5" t="e">
        <f t="shared" si="176"/>
        <v>#DIV/0!</v>
      </c>
      <c r="Z1152" s="5" t="e">
        <f t="shared" si="177"/>
        <v>#DIV/0!</v>
      </c>
      <c r="AA1152" s="5" t="e">
        <f t="shared" si="177"/>
        <v>#DIV/0!</v>
      </c>
      <c r="AM1152" s="6"/>
      <c r="AN1152" s="6"/>
    </row>
    <row r="1153" spans="2:40" s="5" customFormat="1" ht="20.100000000000001" hidden="1" customHeight="1">
      <c r="B1153" s="26"/>
      <c r="C1153" s="27">
        <f>3.14/180*C1152</f>
        <v>0</v>
      </c>
      <c r="D1153" s="27">
        <f>3.14/180*D1152</f>
        <v>3.1574444444444447</v>
      </c>
      <c r="E1153" s="28"/>
      <c r="F1153" s="28"/>
      <c r="G1153" s="28"/>
      <c r="H1153" s="28"/>
      <c r="I1153" s="28"/>
      <c r="J1153" s="28"/>
      <c r="K1153" s="28">
        <f>(3.14/180)*K1152</f>
        <v>3.1574444444444447</v>
      </c>
      <c r="L1153" s="14"/>
      <c r="M1153" s="14" t="e">
        <f t="shared" si="178"/>
        <v>#DIV/0!</v>
      </c>
      <c r="N1153" s="49"/>
      <c r="O1153" s="238"/>
      <c r="P1153" s="5" t="e">
        <f t="shared" si="175"/>
        <v>#DIV/0!</v>
      </c>
      <c r="Q1153" s="5" t="e">
        <f t="shared" si="175"/>
        <v>#DIV/0!</v>
      </c>
      <c r="R1153" s="5" t="e">
        <f t="shared" si="175"/>
        <v>#DIV/0!</v>
      </c>
      <c r="S1153" s="5" t="e">
        <f t="shared" si="174"/>
        <v>#DIV/0!</v>
      </c>
      <c r="T1153" s="5" t="e">
        <f t="shared" si="174"/>
        <v>#DIV/0!</v>
      </c>
      <c r="U1153" s="5" t="e">
        <f t="shared" si="174"/>
        <v>#DIV/0!</v>
      </c>
      <c r="V1153" s="5" t="e">
        <f t="shared" si="174"/>
        <v>#DIV/0!</v>
      </c>
      <c r="W1153" s="5" t="e">
        <f t="shared" si="174"/>
        <v>#DIV/0!</v>
      </c>
      <c r="X1153" s="5" t="e">
        <f t="shared" si="174"/>
        <v>#DIV/0!</v>
      </c>
      <c r="Y1153" s="5" t="e">
        <f t="shared" si="176"/>
        <v>#DIV/0!</v>
      </c>
      <c r="Z1153" s="5" t="e">
        <f t="shared" si="177"/>
        <v>#DIV/0!</v>
      </c>
      <c r="AA1153" s="5" t="e">
        <f t="shared" si="177"/>
        <v>#DIV/0!</v>
      </c>
      <c r="AM1153" s="6"/>
      <c r="AN1153" s="6"/>
    </row>
    <row r="1154" spans="2:40" s="5" customFormat="1" ht="20.100000000000001" hidden="1" customHeight="1">
      <c r="B1154" s="15"/>
      <c r="C1154" s="13"/>
      <c r="D1154" s="13"/>
      <c r="E1154" s="13"/>
      <c r="F1154" s="13"/>
      <c r="G1154" s="13"/>
      <c r="H1154" s="13"/>
      <c r="I1154" s="13"/>
      <c r="J1154" s="13"/>
      <c r="K1154" s="15"/>
      <c r="L1154" s="14"/>
      <c r="M1154" s="14" t="e">
        <f t="shared" si="178"/>
        <v>#DIV/0!</v>
      </c>
      <c r="N1154" s="49"/>
      <c r="O1154" s="238"/>
      <c r="P1154" s="5" t="e">
        <f t="shared" si="175"/>
        <v>#DIV/0!</v>
      </c>
      <c r="Q1154" s="5" t="e">
        <f t="shared" si="175"/>
        <v>#DIV/0!</v>
      </c>
      <c r="R1154" s="5" t="e">
        <f t="shared" si="175"/>
        <v>#DIV/0!</v>
      </c>
      <c r="S1154" s="5" t="e">
        <f t="shared" si="174"/>
        <v>#DIV/0!</v>
      </c>
      <c r="T1154" s="5" t="e">
        <f t="shared" si="174"/>
        <v>#DIV/0!</v>
      </c>
      <c r="U1154" s="5" t="e">
        <f t="shared" si="174"/>
        <v>#DIV/0!</v>
      </c>
      <c r="V1154" s="5" t="e">
        <f t="shared" si="174"/>
        <v>#DIV/0!</v>
      </c>
      <c r="W1154" s="5" t="e">
        <f t="shared" si="174"/>
        <v>#DIV/0!</v>
      </c>
      <c r="X1154" s="5" t="e">
        <f t="shared" si="174"/>
        <v>#DIV/0!</v>
      </c>
      <c r="Y1154" s="5" t="e">
        <f t="shared" si="176"/>
        <v>#DIV/0!</v>
      </c>
      <c r="Z1154" s="5" t="e">
        <f t="shared" si="177"/>
        <v>#DIV/0!</v>
      </c>
      <c r="AA1154" s="5" t="e">
        <f t="shared" si="177"/>
        <v>#DIV/0!</v>
      </c>
      <c r="AM1154" s="6"/>
      <c r="AN1154" s="6"/>
    </row>
    <row r="1155" spans="2:40" s="5" customFormat="1" ht="20.100000000000001" hidden="1" customHeight="1">
      <c r="B1155" s="22" t="str">
        <f>+$B$11</f>
        <v xml:space="preserve"> Α' ΠΛΑΝΗΤΗΣ</v>
      </c>
      <c r="C1155" s="15">
        <f>+$C$11</f>
        <v>0</v>
      </c>
      <c r="D1155" s="13">
        <f>+D1150+1</f>
        <v>182</v>
      </c>
      <c r="E1155" s="15">
        <f>+(H1155+I1155)/2</f>
        <v>0</v>
      </c>
      <c r="F1155" s="15">
        <f>+SQRT(E1155*E1155-G1155*G1155)</f>
        <v>0</v>
      </c>
      <c r="G1155" s="15">
        <f>+(-H1155+I1155)/2</f>
        <v>0</v>
      </c>
      <c r="H1155" s="15">
        <f>+$J$40</f>
        <v>0</v>
      </c>
      <c r="I1155" s="15">
        <f>+$J$39</f>
        <v>0</v>
      </c>
      <c r="J1155" s="15">
        <f>+$D$22</f>
        <v>0</v>
      </c>
      <c r="K1155" s="15">
        <f>+ABS( C1155-D1155)</f>
        <v>182</v>
      </c>
      <c r="L1155" s="15" t="e">
        <f>(+F1155*F1155/E1155)/( 1- J1155*COS(K1156))</f>
        <v>#DIV/0!</v>
      </c>
      <c r="M1155" s="14" t="e">
        <f t="shared" si="178"/>
        <v>#DIV/0!</v>
      </c>
      <c r="N1155" s="49"/>
      <c r="O1155" s="238">
        <f t="shared" si="179"/>
        <v>0</v>
      </c>
      <c r="P1155" s="5" t="e">
        <f t="shared" si="175"/>
        <v>#DIV/0!</v>
      </c>
      <c r="Q1155" s="5" t="e">
        <f t="shared" si="175"/>
        <v>#DIV/0!</v>
      </c>
      <c r="R1155" s="5" t="e">
        <f t="shared" si="175"/>
        <v>#DIV/0!</v>
      </c>
      <c r="S1155" s="5" t="e">
        <f t="shared" si="174"/>
        <v>#DIV/0!</v>
      </c>
      <c r="T1155" s="5" t="e">
        <f t="shared" si="174"/>
        <v>#DIV/0!</v>
      </c>
      <c r="U1155" s="5" t="e">
        <f t="shared" si="174"/>
        <v>#DIV/0!</v>
      </c>
      <c r="V1155" s="5" t="e">
        <f t="shared" si="174"/>
        <v>#DIV/0!</v>
      </c>
      <c r="W1155" s="5" t="e">
        <f t="shared" si="174"/>
        <v>#DIV/0!</v>
      </c>
      <c r="X1155" s="5" t="e">
        <f t="shared" si="174"/>
        <v>#DIV/0!</v>
      </c>
      <c r="Y1155" s="5" t="e">
        <f t="shared" si="176"/>
        <v>#DIV/0!</v>
      </c>
      <c r="Z1155" s="5" t="e">
        <f t="shared" si="177"/>
        <v>#DIV/0!</v>
      </c>
      <c r="AA1155" s="5" t="e">
        <f t="shared" si="177"/>
        <v>#DIV/0!</v>
      </c>
      <c r="AM1155" s="6"/>
      <c r="AN1155" s="6"/>
    </row>
    <row r="1156" spans="2:40" s="5" customFormat="1" ht="20.100000000000001" hidden="1" customHeight="1">
      <c r="B1156" s="23" t="s">
        <v>32</v>
      </c>
      <c r="C1156" s="24">
        <f>3.14/180*C1155</f>
        <v>0</v>
      </c>
      <c r="D1156" s="24">
        <v>182</v>
      </c>
      <c r="E1156" s="25"/>
      <c r="F1156" s="25"/>
      <c r="G1156" s="25"/>
      <c r="H1156" s="25"/>
      <c r="I1156" s="25"/>
      <c r="J1156" s="25"/>
      <c r="K1156" s="25">
        <f>(3.14/180)*K1155</f>
        <v>3.1748888888888893</v>
      </c>
      <c r="L1156" s="14"/>
      <c r="M1156" s="14" t="e">
        <f t="shared" si="178"/>
        <v>#DIV/0!</v>
      </c>
      <c r="N1156" s="49"/>
      <c r="O1156" s="238" t="e">
        <f t="shared" si="179"/>
        <v>#DIV/0!</v>
      </c>
      <c r="P1156" s="5" t="e">
        <f t="shared" si="175"/>
        <v>#DIV/0!</v>
      </c>
      <c r="Q1156" s="5" t="e">
        <f t="shared" si="175"/>
        <v>#DIV/0!</v>
      </c>
      <c r="R1156" s="5" t="e">
        <f t="shared" si="175"/>
        <v>#DIV/0!</v>
      </c>
      <c r="S1156" s="5" t="e">
        <f t="shared" si="174"/>
        <v>#DIV/0!</v>
      </c>
      <c r="T1156" s="5" t="e">
        <f t="shared" si="174"/>
        <v>#DIV/0!</v>
      </c>
      <c r="U1156" s="5" t="e">
        <f t="shared" si="174"/>
        <v>#DIV/0!</v>
      </c>
      <c r="V1156" s="5" t="e">
        <f t="shared" si="174"/>
        <v>#DIV/0!</v>
      </c>
      <c r="W1156" s="5" t="e">
        <f t="shared" si="174"/>
        <v>#DIV/0!</v>
      </c>
      <c r="X1156" s="5" t="e">
        <f t="shared" si="174"/>
        <v>#DIV/0!</v>
      </c>
      <c r="Y1156" s="5" t="e">
        <f t="shared" si="176"/>
        <v>#DIV/0!</v>
      </c>
      <c r="Z1156" s="5" t="e">
        <f t="shared" si="177"/>
        <v>#DIV/0!</v>
      </c>
      <c r="AA1156" s="5" t="e">
        <f t="shared" si="177"/>
        <v>#DIV/0!</v>
      </c>
      <c r="AM1156" s="6"/>
      <c r="AN1156" s="6"/>
    </row>
    <row r="1157" spans="2:40" s="5" customFormat="1" ht="20.100000000000001" hidden="1" customHeight="1">
      <c r="B1157" s="22" t="str">
        <f>+$B$13</f>
        <v xml:space="preserve"> Β' ΠΛΑΝΗΤΗΣ</v>
      </c>
      <c r="C1157" s="15">
        <f>+$C$13</f>
        <v>0</v>
      </c>
      <c r="D1157" s="13">
        <f>+D1152+1</f>
        <v>182</v>
      </c>
      <c r="E1157" s="15">
        <f>+(H1157+I1157)/2</f>
        <v>0</v>
      </c>
      <c r="F1157" s="15">
        <f>+SQRT(E1157*E1157-G1157*G1157)</f>
        <v>0</v>
      </c>
      <c r="G1157" s="15">
        <f>+(-H1157+I1157)/2</f>
        <v>0</v>
      </c>
      <c r="H1157" s="15">
        <f>+$J$42</f>
        <v>0</v>
      </c>
      <c r="I1157" s="15">
        <f>+$J$41</f>
        <v>0</v>
      </c>
      <c r="J1157" s="15">
        <f>+$D$24</f>
        <v>0</v>
      </c>
      <c r="K1157" s="15">
        <f>+ABS( C1157-D1157)</f>
        <v>182</v>
      </c>
      <c r="L1157" s="15" t="e">
        <f>+F1157*F1157/E1157/( 1- J1157*COS(K1158))</f>
        <v>#DIV/0!</v>
      </c>
      <c r="M1157" s="14" t="e">
        <f t="shared" si="178"/>
        <v>#DIV/0!</v>
      </c>
      <c r="N1157" s="49"/>
      <c r="O1157" s="238">
        <f t="shared" si="179"/>
        <v>0</v>
      </c>
      <c r="P1157" s="5" t="e">
        <f t="shared" si="175"/>
        <v>#DIV/0!</v>
      </c>
      <c r="Q1157" s="5" t="e">
        <f t="shared" si="175"/>
        <v>#DIV/0!</v>
      </c>
      <c r="R1157" s="5" t="e">
        <f t="shared" si="175"/>
        <v>#DIV/0!</v>
      </c>
      <c r="S1157" s="5" t="e">
        <f t="shared" si="174"/>
        <v>#DIV/0!</v>
      </c>
      <c r="T1157" s="5" t="e">
        <f t="shared" si="174"/>
        <v>#DIV/0!</v>
      </c>
      <c r="U1157" s="5" t="e">
        <f t="shared" si="174"/>
        <v>#DIV/0!</v>
      </c>
      <c r="V1157" s="5" t="e">
        <f t="shared" si="174"/>
        <v>#DIV/0!</v>
      </c>
      <c r="W1157" s="5" t="e">
        <f t="shared" si="174"/>
        <v>#DIV/0!</v>
      </c>
      <c r="X1157" s="5" t="e">
        <f t="shared" si="174"/>
        <v>#DIV/0!</v>
      </c>
      <c r="Y1157" s="5" t="e">
        <f t="shared" si="176"/>
        <v>#DIV/0!</v>
      </c>
      <c r="Z1157" s="5" t="e">
        <f t="shared" si="177"/>
        <v>#DIV/0!</v>
      </c>
      <c r="AA1157" s="5" t="e">
        <f t="shared" si="177"/>
        <v>#DIV/0!</v>
      </c>
      <c r="AM1157" s="6"/>
      <c r="AN1157" s="6"/>
    </row>
    <row r="1158" spans="2:40" s="5" customFormat="1" ht="20.100000000000001" hidden="1" customHeight="1">
      <c r="B1158" s="26"/>
      <c r="C1158" s="27">
        <f>3.14/180*C1157</f>
        <v>0</v>
      </c>
      <c r="D1158" s="27">
        <f>3.14/180*D1157</f>
        <v>3.1748888888888893</v>
      </c>
      <c r="E1158" s="28"/>
      <c r="F1158" s="28"/>
      <c r="G1158" s="28"/>
      <c r="H1158" s="28"/>
      <c r="I1158" s="28"/>
      <c r="J1158" s="28"/>
      <c r="K1158" s="28">
        <f>(3.14/180)*K1157</f>
        <v>3.1748888888888893</v>
      </c>
      <c r="L1158" s="14"/>
      <c r="M1158" s="14" t="e">
        <f t="shared" si="178"/>
        <v>#DIV/0!</v>
      </c>
      <c r="N1158" s="49"/>
      <c r="O1158" s="238"/>
      <c r="P1158" s="5" t="e">
        <f t="shared" si="175"/>
        <v>#DIV/0!</v>
      </c>
      <c r="Q1158" s="5" t="e">
        <f t="shared" si="175"/>
        <v>#DIV/0!</v>
      </c>
      <c r="R1158" s="5" t="e">
        <f t="shared" si="175"/>
        <v>#DIV/0!</v>
      </c>
      <c r="S1158" s="5" t="e">
        <f t="shared" si="174"/>
        <v>#DIV/0!</v>
      </c>
      <c r="T1158" s="5" t="e">
        <f t="shared" si="174"/>
        <v>#DIV/0!</v>
      </c>
      <c r="U1158" s="5" t="e">
        <f t="shared" si="174"/>
        <v>#DIV/0!</v>
      </c>
      <c r="V1158" s="5" t="e">
        <f t="shared" si="174"/>
        <v>#DIV/0!</v>
      </c>
      <c r="W1158" s="5" t="e">
        <f t="shared" si="174"/>
        <v>#DIV/0!</v>
      </c>
      <c r="X1158" s="5" t="e">
        <f t="shared" si="174"/>
        <v>#DIV/0!</v>
      </c>
      <c r="Y1158" s="5" t="e">
        <f t="shared" si="176"/>
        <v>#DIV/0!</v>
      </c>
      <c r="Z1158" s="5" t="e">
        <f t="shared" si="177"/>
        <v>#DIV/0!</v>
      </c>
      <c r="AA1158" s="5" t="e">
        <f t="shared" si="177"/>
        <v>#DIV/0!</v>
      </c>
      <c r="AM1158" s="6"/>
      <c r="AN1158" s="6"/>
    </row>
    <row r="1159" spans="2:40" s="5" customFormat="1" ht="20.100000000000001" hidden="1" customHeight="1">
      <c r="B1159" s="15"/>
      <c r="C1159" s="13"/>
      <c r="D1159" s="13"/>
      <c r="E1159" s="13"/>
      <c r="F1159" s="13"/>
      <c r="G1159" s="13"/>
      <c r="H1159" s="13"/>
      <c r="I1159" s="13"/>
      <c r="J1159" s="13"/>
      <c r="K1159" s="15"/>
      <c r="L1159" s="14"/>
      <c r="M1159" s="14" t="e">
        <f t="shared" si="178"/>
        <v>#DIV/0!</v>
      </c>
      <c r="N1159" s="49"/>
      <c r="O1159" s="238"/>
      <c r="P1159" s="5" t="e">
        <f t="shared" si="175"/>
        <v>#DIV/0!</v>
      </c>
      <c r="Q1159" s="5" t="e">
        <f t="shared" si="175"/>
        <v>#DIV/0!</v>
      </c>
      <c r="R1159" s="5" t="e">
        <f t="shared" si="175"/>
        <v>#DIV/0!</v>
      </c>
      <c r="S1159" s="5" t="e">
        <f t="shared" si="174"/>
        <v>#DIV/0!</v>
      </c>
      <c r="T1159" s="5" t="e">
        <f t="shared" si="174"/>
        <v>#DIV/0!</v>
      </c>
      <c r="U1159" s="5" t="e">
        <f t="shared" si="174"/>
        <v>#DIV/0!</v>
      </c>
      <c r="V1159" s="5" t="e">
        <f t="shared" si="174"/>
        <v>#DIV/0!</v>
      </c>
      <c r="W1159" s="5" t="e">
        <f t="shared" si="174"/>
        <v>#DIV/0!</v>
      </c>
      <c r="X1159" s="5" t="e">
        <f t="shared" si="174"/>
        <v>#DIV/0!</v>
      </c>
      <c r="Y1159" s="5" t="e">
        <f t="shared" si="176"/>
        <v>#DIV/0!</v>
      </c>
      <c r="Z1159" s="5" t="e">
        <f t="shared" si="177"/>
        <v>#DIV/0!</v>
      </c>
      <c r="AA1159" s="5" t="e">
        <f t="shared" si="177"/>
        <v>#DIV/0!</v>
      </c>
      <c r="AM1159" s="6"/>
      <c r="AN1159" s="6"/>
    </row>
    <row r="1160" spans="2:40" s="5" customFormat="1" ht="20.100000000000001" hidden="1" customHeight="1">
      <c r="B1160" s="22" t="str">
        <f>+$B$11</f>
        <v xml:space="preserve"> Α' ΠΛΑΝΗΤΗΣ</v>
      </c>
      <c r="C1160" s="15">
        <f>+$C$11</f>
        <v>0</v>
      </c>
      <c r="D1160" s="13">
        <f>+D1155+1</f>
        <v>183</v>
      </c>
      <c r="E1160" s="15">
        <f>+(H1160+I1160)/2</f>
        <v>0</v>
      </c>
      <c r="F1160" s="15">
        <f>+SQRT(E1160*E1160-G1160*G1160)</f>
        <v>0</v>
      </c>
      <c r="G1160" s="15">
        <f>+(-H1160+I1160)/2</f>
        <v>0</v>
      </c>
      <c r="H1160" s="15">
        <f>+$J$40</f>
        <v>0</v>
      </c>
      <c r="I1160" s="15">
        <f>+$J$39</f>
        <v>0</v>
      </c>
      <c r="J1160" s="15">
        <f>+$D$22</f>
        <v>0</v>
      </c>
      <c r="K1160" s="15">
        <f>+ABS( C1160-D1160)</f>
        <v>183</v>
      </c>
      <c r="L1160" s="15" t="e">
        <f>(+F1160*F1160/E1160)/( 1- J1160*COS(K1161))</f>
        <v>#DIV/0!</v>
      </c>
      <c r="M1160" s="14" t="e">
        <f t="shared" si="178"/>
        <v>#DIV/0!</v>
      </c>
      <c r="N1160" s="49"/>
      <c r="O1160" s="238">
        <f t="shared" si="179"/>
        <v>0</v>
      </c>
      <c r="P1160" s="5" t="e">
        <f t="shared" si="175"/>
        <v>#DIV/0!</v>
      </c>
      <c r="Q1160" s="5" t="e">
        <f t="shared" si="175"/>
        <v>#DIV/0!</v>
      </c>
      <c r="R1160" s="5" t="e">
        <f t="shared" si="175"/>
        <v>#DIV/0!</v>
      </c>
      <c r="S1160" s="5" t="e">
        <f t="shared" si="174"/>
        <v>#DIV/0!</v>
      </c>
      <c r="T1160" s="5" t="e">
        <f t="shared" si="174"/>
        <v>#DIV/0!</v>
      </c>
      <c r="U1160" s="5" t="e">
        <f t="shared" si="174"/>
        <v>#DIV/0!</v>
      </c>
      <c r="V1160" s="5" t="e">
        <f t="shared" si="174"/>
        <v>#DIV/0!</v>
      </c>
      <c r="W1160" s="5" t="e">
        <f t="shared" si="174"/>
        <v>#DIV/0!</v>
      </c>
      <c r="X1160" s="5" t="e">
        <f t="shared" si="174"/>
        <v>#DIV/0!</v>
      </c>
      <c r="Y1160" s="5" t="e">
        <f t="shared" si="176"/>
        <v>#DIV/0!</v>
      </c>
      <c r="Z1160" s="5" t="e">
        <f t="shared" si="177"/>
        <v>#DIV/0!</v>
      </c>
      <c r="AA1160" s="5" t="e">
        <f t="shared" si="177"/>
        <v>#DIV/0!</v>
      </c>
      <c r="AM1160" s="6"/>
      <c r="AN1160" s="6"/>
    </row>
    <row r="1161" spans="2:40" s="5" customFormat="1" ht="20.100000000000001" hidden="1" customHeight="1">
      <c r="B1161" s="23" t="s">
        <v>32</v>
      </c>
      <c r="C1161" s="24">
        <f>3.14/180*C1160</f>
        <v>0</v>
      </c>
      <c r="D1161" s="24">
        <v>183</v>
      </c>
      <c r="E1161" s="25"/>
      <c r="F1161" s="25"/>
      <c r="G1161" s="25"/>
      <c r="H1161" s="25"/>
      <c r="I1161" s="25"/>
      <c r="J1161" s="25"/>
      <c r="K1161" s="25">
        <f>(3.14/180)*K1160</f>
        <v>3.1923333333333339</v>
      </c>
      <c r="L1161" s="14"/>
      <c r="M1161" s="14" t="e">
        <f t="shared" si="178"/>
        <v>#DIV/0!</v>
      </c>
      <c r="N1161" s="49"/>
      <c r="O1161" s="238" t="e">
        <f t="shared" si="179"/>
        <v>#DIV/0!</v>
      </c>
      <c r="P1161" s="5" t="e">
        <f t="shared" si="175"/>
        <v>#DIV/0!</v>
      </c>
      <c r="Q1161" s="5" t="e">
        <f t="shared" si="175"/>
        <v>#DIV/0!</v>
      </c>
      <c r="R1161" s="5" t="e">
        <f t="shared" si="175"/>
        <v>#DIV/0!</v>
      </c>
      <c r="S1161" s="5" t="e">
        <f t="shared" si="174"/>
        <v>#DIV/0!</v>
      </c>
      <c r="T1161" s="5" t="e">
        <f t="shared" si="174"/>
        <v>#DIV/0!</v>
      </c>
      <c r="U1161" s="5" t="e">
        <f t="shared" si="174"/>
        <v>#DIV/0!</v>
      </c>
      <c r="V1161" s="5" t="e">
        <f t="shared" si="174"/>
        <v>#DIV/0!</v>
      </c>
      <c r="W1161" s="5" t="e">
        <f t="shared" si="174"/>
        <v>#DIV/0!</v>
      </c>
      <c r="X1161" s="5" t="e">
        <f t="shared" si="174"/>
        <v>#DIV/0!</v>
      </c>
      <c r="Y1161" s="5" t="e">
        <f t="shared" si="176"/>
        <v>#DIV/0!</v>
      </c>
      <c r="Z1161" s="5" t="e">
        <f t="shared" si="177"/>
        <v>#DIV/0!</v>
      </c>
      <c r="AA1161" s="5" t="e">
        <f t="shared" si="177"/>
        <v>#DIV/0!</v>
      </c>
      <c r="AM1161" s="6"/>
      <c r="AN1161" s="6"/>
    </row>
    <row r="1162" spans="2:40" s="5" customFormat="1" ht="20.100000000000001" hidden="1" customHeight="1">
      <c r="B1162" s="22" t="str">
        <f>+$B$13</f>
        <v xml:space="preserve"> Β' ΠΛΑΝΗΤΗΣ</v>
      </c>
      <c r="C1162" s="15">
        <f>+$C$13</f>
        <v>0</v>
      </c>
      <c r="D1162" s="13">
        <f>+D1157+1</f>
        <v>183</v>
      </c>
      <c r="E1162" s="15">
        <f>+(H1162+I1162)/2</f>
        <v>0</v>
      </c>
      <c r="F1162" s="15">
        <f>+SQRT(E1162*E1162-G1162*G1162)</f>
        <v>0</v>
      </c>
      <c r="G1162" s="15">
        <f>+(-H1162+I1162)/2</f>
        <v>0</v>
      </c>
      <c r="H1162" s="15">
        <f>+$J$42</f>
        <v>0</v>
      </c>
      <c r="I1162" s="15">
        <f>+$J$41</f>
        <v>0</v>
      </c>
      <c r="J1162" s="15">
        <f>+$D$24</f>
        <v>0</v>
      </c>
      <c r="K1162" s="15">
        <f>+ABS( C1162-D1162)</f>
        <v>183</v>
      </c>
      <c r="L1162" s="15" t="e">
        <f>+F1162*F1162/E1162/( 1- J1162*COS(K1163))</f>
        <v>#DIV/0!</v>
      </c>
      <c r="M1162" s="14" t="e">
        <f t="shared" si="178"/>
        <v>#DIV/0!</v>
      </c>
      <c r="N1162" s="49"/>
      <c r="O1162" s="238">
        <f t="shared" si="179"/>
        <v>0</v>
      </c>
      <c r="P1162" s="5" t="e">
        <f t="shared" si="175"/>
        <v>#DIV/0!</v>
      </c>
      <c r="Q1162" s="5" t="e">
        <f t="shared" si="175"/>
        <v>#DIV/0!</v>
      </c>
      <c r="R1162" s="5" t="e">
        <f t="shared" si="175"/>
        <v>#DIV/0!</v>
      </c>
      <c r="S1162" s="5" t="e">
        <f t="shared" si="174"/>
        <v>#DIV/0!</v>
      </c>
      <c r="T1162" s="5" t="e">
        <f t="shared" si="174"/>
        <v>#DIV/0!</v>
      </c>
      <c r="U1162" s="5" t="e">
        <f t="shared" si="174"/>
        <v>#DIV/0!</v>
      </c>
      <c r="V1162" s="5" t="e">
        <f t="shared" si="174"/>
        <v>#DIV/0!</v>
      </c>
      <c r="W1162" s="5" t="e">
        <f t="shared" si="174"/>
        <v>#DIV/0!</v>
      </c>
      <c r="X1162" s="5" t="e">
        <f t="shared" si="174"/>
        <v>#DIV/0!</v>
      </c>
      <c r="Y1162" s="5" t="e">
        <f t="shared" si="176"/>
        <v>#DIV/0!</v>
      </c>
      <c r="Z1162" s="5" t="e">
        <f t="shared" si="177"/>
        <v>#DIV/0!</v>
      </c>
      <c r="AA1162" s="5" t="e">
        <f t="shared" si="177"/>
        <v>#DIV/0!</v>
      </c>
      <c r="AM1162" s="6"/>
      <c r="AN1162" s="6"/>
    </row>
    <row r="1163" spans="2:40" s="5" customFormat="1" ht="20.100000000000001" hidden="1" customHeight="1">
      <c r="B1163" s="26"/>
      <c r="C1163" s="27">
        <f>3.14/180*C1162</f>
        <v>0</v>
      </c>
      <c r="D1163" s="27">
        <f>3.14/180*D1162</f>
        <v>3.1923333333333339</v>
      </c>
      <c r="E1163" s="28"/>
      <c r="F1163" s="28"/>
      <c r="G1163" s="28"/>
      <c r="H1163" s="28"/>
      <c r="I1163" s="28"/>
      <c r="J1163" s="28"/>
      <c r="K1163" s="28">
        <f>(3.14/180)*K1162</f>
        <v>3.1923333333333339</v>
      </c>
      <c r="L1163" s="14"/>
      <c r="M1163" s="14" t="e">
        <f t="shared" si="178"/>
        <v>#DIV/0!</v>
      </c>
      <c r="N1163" s="49"/>
      <c r="O1163" s="238"/>
      <c r="P1163" s="5" t="e">
        <f t="shared" si="175"/>
        <v>#DIV/0!</v>
      </c>
      <c r="Q1163" s="5" t="e">
        <f t="shared" si="175"/>
        <v>#DIV/0!</v>
      </c>
      <c r="R1163" s="5" t="e">
        <f t="shared" si="175"/>
        <v>#DIV/0!</v>
      </c>
      <c r="S1163" s="5" t="e">
        <f t="shared" si="174"/>
        <v>#DIV/0!</v>
      </c>
      <c r="T1163" s="5" t="e">
        <f t="shared" si="174"/>
        <v>#DIV/0!</v>
      </c>
      <c r="U1163" s="5" t="e">
        <f t="shared" si="174"/>
        <v>#DIV/0!</v>
      </c>
      <c r="V1163" s="5" t="e">
        <f t="shared" si="174"/>
        <v>#DIV/0!</v>
      </c>
      <c r="W1163" s="5" t="e">
        <f t="shared" si="174"/>
        <v>#DIV/0!</v>
      </c>
      <c r="X1163" s="5" t="e">
        <f t="shared" si="174"/>
        <v>#DIV/0!</v>
      </c>
      <c r="Y1163" s="5" t="e">
        <f t="shared" si="176"/>
        <v>#DIV/0!</v>
      </c>
      <c r="Z1163" s="5" t="e">
        <f t="shared" si="177"/>
        <v>#DIV/0!</v>
      </c>
      <c r="AA1163" s="5" t="e">
        <f t="shared" si="177"/>
        <v>#DIV/0!</v>
      </c>
      <c r="AM1163" s="6"/>
      <c r="AN1163" s="6"/>
    </row>
    <row r="1164" spans="2:40" s="5" customFormat="1" ht="20.100000000000001" hidden="1" customHeight="1">
      <c r="B1164" s="15"/>
      <c r="C1164" s="13"/>
      <c r="D1164" s="13"/>
      <c r="E1164" s="13"/>
      <c r="F1164" s="13"/>
      <c r="G1164" s="13"/>
      <c r="H1164" s="13"/>
      <c r="I1164" s="13"/>
      <c r="J1164" s="13"/>
      <c r="K1164" s="15"/>
      <c r="L1164" s="14"/>
      <c r="M1164" s="14" t="e">
        <f t="shared" si="178"/>
        <v>#DIV/0!</v>
      </c>
      <c r="N1164" s="49"/>
      <c r="O1164" s="238"/>
      <c r="P1164" s="5" t="e">
        <f t="shared" si="175"/>
        <v>#DIV/0!</v>
      </c>
      <c r="Q1164" s="5" t="e">
        <f t="shared" si="175"/>
        <v>#DIV/0!</v>
      </c>
      <c r="R1164" s="5" t="e">
        <f t="shared" si="175"/>
        <v>#DIV/0!</v>
      </c>
      <c r="S1164" s="5" t="e">
        <f t="shared" si="174"/>
        <v>#DIV/0!</v>
      </c>
      <c r="T1164" s="5" t="e">
        <f t="shared" si="174"/>
        <v>#DIV/0!</v>
      </c>
      <c r="U1164" s="5" t="e">
        <f t="shared" si="174"/>
        <v>#DIV/0!</v>
      </c>
      <c r="V1164" s="5" t="e">
        <f t="shared" si="174"/>
        <v>#DIV/0!</v>
      </c>
      <c r="W1164" s="5" t="e">
        <f t="shared" si="174"/>
        <v>#DIV/0!</v>
      </c>
      <c r="X1164" s="5" t="e">
        <f t="shared" si="174"/>
        <v>#DIV/0!</v>
      </c>
      <c r="Y1164" s="5" t="e">
        <f t="shared" si="176"/>
        <v>#DIV/0!</v>
      </c>
      <c r="Z1164" s="5" t="e">
        <f t="shared" si="177"/>
        <v>#DIV/0!</v>
      </c>
      <c r="AA1164" s="5" t="e">
        <f t="shared" si="177"/>
        <v>#DIV/0!</v>
      </c>
      <c r="AM1164" s="6"/>
      <c r="AN1164" s="6"/>
    </row>
    <row r="1165" spans="2:40" s="5" customFormat="1" ht="20.100000000000001" hidden="1" customHeight="1">
      <c r="B1165" s="22" t="str">
        <f>+$B$11</f>
        <v xml:space="preserve"> Α' ΠΛΑΝΗΤΗΣ</v>
      </c>
      <c r="C1165" s="15">
        <f>+$C$11</f>
        <v>0</v>
      </c>
      <c r="D1165" s="13">
        <f>+D1160+1</f>
        <v>184</v>
      </c>
      <c r="E1165" s="15">
        <f>+(H1165+I1165)/2</f>
        <v>0</v>
      </c>
      <c r="F1165" s="15">
        <f>+SQRT(E1165*E1165-G1165*G1165)</f>
        <v>0</v>
      </c>
      <c r="G1165" s="15">
        <f>+(-H1165+I1165)/2</f>
        <v>0</v>
      </c>
      <c r="H1165" s="15">
        <f>+$J$40</f>
        <v>0</v>
      </c>
      <c r="I1165" s="15">
        <f>+$J$39</f>
        <v>0</v>
      </c>
      <c r="J1165" s="15">
        <f>+$D$22</f>
        <v>0</v>
      </c>
      <c r="K1165" s="15">
        <f>+ABS( C1165-D1165)</f>
        <v>184</v>
      </c>
      <c r="L1165" s="15" t="e">
        <f>(+F1165*F1165/E1165)/( 1- J1165*COS(K1166))</f>
        <v>#DIV/0!</v>
      </c>
      <c r="M1165" s="14" t="e">
        <f t="shared" si="178"/>
        <v>#DIV/0!</v>
      </c>
      <c r="N1165" s="49"/>
      <c r="O1165" s="238">
        <f t="shared" si="179"/>
        <v>0</v>
      </c>
      <c r="P1165" s="5" t="e">
        <f t="shared" si="175"/>
        <v>#DIV/0!</v>
      </c>
      <c r="Q1165" s="5" t="e">
        <f t="shared" si="175"/>
        <v>#DIV/0!</v>
      </c>
      <c r="R1165" s="5" t="e">
        <f t="shared" si="175"/>
        <v>#DIV/0!</v>
      </c>
      <c r="S1165" s="5" t="e">
        <f t="shared" si="174"/>
        <v>#DIV/0!</v>
      </c>
      <c r="T1165" s="5" t="e">
        <f t="shared" si="174"/>
        <v>#DIV/0!</v>
      </c>
      <c r="U1165" s="5" t="e">
        <f t="shared" si="174"/>
        <v>#DIV/0!</v>
      </c>
      <c r="V1165" s="5" t="e">
        <f t="shared" si="174"/>
        <v>#DIV/0!</v>
      </c>
      <c r="W1165" s="5" t="e">
        <f t="shared" si="174"/>
        <v>#DIV/0!</v>
      </c>
      <c r="X1165" s="5" t="e">
        <f t="shared" si="174"/>
        <v>#DIV/0!</v>
      </c>
      <c r="Y1165" s="5" t="e">
        <f t="shared" si="176"/>
        <v>#DIV/0!</v>
      </c>
      <c r="Z1165" s="5" t="e">
        <f t="shared" si="177"/>
        <v>#DIV/0!</v>
      </c>
      <c r="AA1165" s="5" t="e">
        <f t="shared" si="177"/>
        <v>#DIV/0!</v>
      </c>
      <c r="AM1165" s="6"/>
      <c r="AN1165" s="6"/>
    </row>
    <row r="1166" spans="2:40" s="5" customFormat="1" ht="20.100000000000001" hidden="1" customHeight="1">
      <c r="B1166" s="23" t="s">
        <v>32</v>
      </c>
      <c r="C1166" s="24">
        <f>3.14/180*C1165</f>
        <v>0</v>
      </c>
      <c r="D1166" s="24">
        <v>184</v>
      </c>
      <c r="E1166" s="25"/>
      <c r="F1166" s="25"/>
      <c r="G1166" s="25"/>
      <c r="H1166" s="25"/>
      <c r="I1166" s="25"/>
      <c r="J1166" s="25"/>
      <c r="K1166" s="25">
        <f>(3.14/180)*K1165</f>
        <v>3.2097777777777781</v>
      </c>
      <c r="L1166" s="14"/>
      <c r="M1166" s="14" t="e">
        <f t="shared" si="178"/>
        <v>#DIV/0!</v>
      </c>
      <c r="N1166" s="49"/>
      <c r="O1166" s="238" t="e">
        <f t="shared" si="179"/>
        <v>#DIV/0!</v>
      </c>
      <c r="P1166" s="5" t="e">
        <f t="shared" si="175"/>
        <v>#DIV/0!</v>
      </c>
      <c r="Q1166" s="5" t="e">
        <f t="shared" si="175"/>
        <v>#DIV/0!</v>
      </c>
      <c r="R1166" s="5" t="e">
        <f t="shared" si="175"/>
        <v>#DIV/0!</v>
      </c>
      <c r="S1166" s="5" t="e">
        <f t="shared" si="174"/>
        <v>#DIV/0!</v>
      </c>
      <c r="T1166" s="5" t="e">
        <f t="shared" si="174"/>
        <v>#DIV/0!</v>
      </c>
      <c r="U1166" s="5" t="e">
        <f t="shared" si="174"/>
        <v>#DIV/0!</v>
      </c>
      <c r="V1166" s="5" t="e">
        <f t="shared" si="174"/>
        <v>#DIV/0!</v>
      </c>
      <c r="W1166" s="5" t="e">
        <f t="shared" si="174"/>
        <v>#DIV/0!</v>
      </c>
      <c r="X1166" s="5" t="e">
        <f t="shared" si="174"/>
        <v>#DIV/0!</v>
      </c>
      <c r="Y1166" s="5" t="e">
        <f t="shared" si="176"/>
        <v>#DIV/0!</v>
      </c>
      <c r="Z1166" s="5" t="e">
        <f t="shared" si="177"/>
        <v>#DIV/0!</v>
      </c>
      <c r="AA1166" s="5" t="e">
        <f t="shared" si="177"/>
        <v>#DIV/0!</v>
      </c>
      <c r="AM1166" s="6"/>
      <c r="AN1166" s="6"/>
    </row>
    <row r="1167" spans="2:40" s="5" customFormat="1" ht="20.100000000000001" hidden="1" customHeight="1">
      <c r="B1167" s="22" t="str">
        <f>+$B$13</f>
        <v xml:space="preserve"> Β' ΠΛΑΝΗΤΗΣ</v>
      </c>
      <c r="C1167" s="15">
        <f>+$C$13</f>
        <v>0</v>
      </c>
      <c r="D1167" s="13">
        <f>+D1162+1</f>
        <v>184</v>
      </c>
      <c r="E1167" s="15">
        <f>+(H1167+I1167)/2</f>
        <v>0</v>
      </c>
      <c r="F1167" s="15">
        <f>+SQRT(E1167*E1167-G1167*G1167)</f>
        <v>0</v>
      </c>
      <c r="G1167" s="15">
        <f>+(-H1167+I1167)/2</f>
        <v>0</v>
      </c>
      <c r="H1167" s="15">
        <f>+$J$42</f>
        <v>0</v>
      </c>
      <c r="I1167" s="15">
        <f>+$J$41</f>
        <v>0</v>
      </c>
      <c r="J1167" s="15">
        <f>+$D$24</f>
        <v>0</v>
      </c>
      <c r="K1167" s="15">
        <f>+ABS( C1167-D1167)</f>
        <v>184</v>
      </c>
      <c r="L1167" s="15" t="e">
        <f>+F1167*F1167/E1167/( 1- J1167*COS(K1168))</f>
        <v>#DIV/0!</v>
      </c>
      <c r="M1167" s="14" t="e">
        <f t="shared" si="178"/>
        <v>#DIV/0!</v>
      </c>
      <c r="N1167" s="49"/>
      <c r="O1167" s="238">
        <f t="shared" si="179"/>
        <v>0</v>
      </c>
      <c r="P1167" s="5" t="e">
        <f t="shared" si="175"/>
        <v>#DIV/0!</v>
      </c>
      <c r="Q1167" s="5" t="e">
        <f t="shared" si="175"/>
        <v>#DIV/0!</v>
      </c>
      <c r="R1167" s="5" t="e">
        <f t="shared" si="175"/>
        <v>#DIV/0!</v>
      </c>
      <c r="S1167" s="5" t="e">
        <f t="shared" si="175"/>
        <v>#DIV/0!</v>
      </c>
      <c r="T1167" s="5" t="e">
        <f t="shared" si="175"/>
        <v>#DIV/0!</v>
      </c>
      <c r="U1167" s="5" t="e">
        <f t="shared" si="175"/>
        <v>#DIV/0!</v>
      </c>
      <c r="V1167" s="5" t="e">
        <f t="shared" si="175"/>
        <v>#DIV/0!</v>
      </c>
      <c r="W1167" s="5" t="e">
        <f t="shared" si="175"/>
        <v>#DIV/0!</v>
      </c>
      <c r="X1167" s="5" t="e">
        <f t="shared" si="175"/>
        <v>#DIV/0!</v>
      </c>
      <c r="Y1167" s="5" t="e">
        <f t="shared" si="176"/>
        <v>#DIV/0!</v>
      </c>
      <c r="Z1167" s="5" t="e">
        <f t="shared" si="177"/>
        <v>#DIV/0!</v>
      </c>
      <c r="AA1167" s="5" t="e">
        <f t="shared" si="177"/>
        <v>#DIV/0!</v>
      </c>
      <c r="AM1167" s="6"/>
      <c r="AN1167" s="6"/>
    </row>
    <row r="1168" spans="2:40" s="5" customFormat="1" ht="20.100000000000001" hidden="1" customHeight="1">
      <c r="B1168" s="26"/>
      <c r="C1168" s="27">
        <f>3.14/180*C1167</f>
        <v>0</v>
      </c>
      <c r="D1168" s="27">
        <f>3.14/180*D1167</f>
        <v>3.2097777777777781</v>
      </c>
      <c r="E1168" s="28"/>
      <c r="F1168" s="28"/>
      <c r="G1168" s="28"/>
      <c r="H1168" s="28"/>
      <c r="I1168" s="28"/>
      <c r="J1168" s="28"/>
      <c r="K1168" s="28">
        <f>(3.14/180)*K1167</f>
        <v>3.2097777777777781</v>
      </c>
      <c r="L1168" s="14"/>
      <c r="M1168" s="14" t="e">
        <f t="shared" si="178"/>
        <v>#DIV/0!</v>
      </c>
      <c r="N1168" s="49"/>
      <c r="O1168" s="238"/>
      <c r="P1168" s="5" t="e">
        <f t="shared" si="175"/>
        <v>#DIV/0!</v>
      </c>
      <c r="Q1168" s="5" t="e">
        <f t="shared" si="175"/>
        <v>#DIV/0!</v>
      </c>
      <c r="R1168" s="5" t="e">
        <f t="shared" si="175"/>
        <v>#DIV/0!</v>
      </c>
      <c r="S1168" s="5" t="e">
        <f t="shared" si="175"/>
        <v>#DIV/0!</v>
      </c>
      <c r="T1168" s="5" t="e">
        <f t="shared" si="175"/>
        <v>#DIV/0!</v>
      </c>
      <c r="U1168" s="5" t="e">
        <f t="shared" si="175"/>
        <v>#DIV/0!</v>
      </c>
      <c r="V1168" s="5" t="e">
        <f t="shared" si="175"/>
        <v>#DIV/0!</v>
      </c>
      <c r="W1168" s="5" t="e">
        <f t="shared" si="175"/>
        <v>#DIV/0!</v>
      </c>
      <c r="X1168" s="5" t="e">
        <f t="shared" si="175"/>
        <v>#DIV/0!</v>
      </c>
      <c r="Y1168" s="5" t="e">
        <f t="shared" si="176"/>
        <v>#DIV/0!</v>
      </c>
      <c r="Z1168" s="5" t="e">
        <f t="shared" si="177"/>
        <v>#DIV/0!</v>
      </c>
      <c r="AA1168" s="5" t="e">
        <f t="shared" si="177"/>
        <v>#DIV/0!</v>
      </c>
      <c r="AM1168" s="6"/>
      <c r="AN1168" s="6"/>
    </row>
    <row r="1169" spans="2:40" s="5" customFormat="1" ht="20.100000000000001" hidden="1" customHeight="1">
      <c r="B1169" s="15"/>
      <c r="C1169" s="13"/>
      <c r="D1169" s="13"/>
      <c r="E1169" s="13"/>
      <c r="F1169" s="13"/>
      <c r="G1169" s="13"/>
      <c r="H1169" s="13"/>
      <c r="I1169" s="13"/>
      <c r="J1169" s="13"/>
      <c r="K1169" s="15"/>
      <c r="L1169" s="14"/>
      <c r="M1169" s="14" t="e">
        <f t="shared" si="178"/>
        <v>#DIV/0!</v>
      </c>
      <c r="N1169" s="49"/>
      <c r="O1169" s="238"/>
      <c r="P1169" s="5" t="e">
        <f t="shared" si="175"/>
        <v>#DIV/0!</v>
      </c>
      <c r="Q1169" s="5" t="e">
        <f t="shared" si="175"/>
        <v>#DIV/0!</v>
      </c>
      <c r="R1169" s="5" t="e">
        <f t="shared" si="175"/>
        <v>#DIV/0!</v>
      </c>
      <c r="S1169" s="5" t="e">
        <f t="shared" si="175"/>
        <v>#DIV/0!</v>
      </c>
      <c r="T1169" s="5" t="e">
        <f t="shared" si="175"/>
        <v>#DIV/0!</v>
      </c>
      <c r="U1169" s="5" t="e">
        <f t="shared" si="175"/>
        <v>#DIV/0!</v>
      </c>
      <c r="V1169" s="5" t="e">
        <f t="shared" si="175"/>
        <v>#DIV/0!</v>
      </c>
      <c r="W1169" s="5" t="e">
        <f t="shared" si="175"/>
        <v>#DIV/0!</v>
      </c>
      <c r="X1169" s="5" t="e">
        <f t="shared" si="175"/>
        <v>#DIV/0!</v>
      </c>
      <c r="Y1169" s="5" t="e">
        <f t="shared" si="176"/>
        <v>#DIV/0!</v>
      </c>
      <c r="Z1169" s="5" t="e">
        <f t="shared" si="177"/>
        <v>#DIV/0!</v>
      </c>
      <c r="AA1169" s="5" t="e">
        <f t="shared" si="177"/>
        <v>#DIV/0!</v>
      </c>
      <c r="AM1169" s="6"/>
      <c r="AN1169" s="6"/>
    </row>
    <row r="1170" spans="2:40" s="5" customFormat="1" ht="20.100000000000001" hidden="1" customHeight="1">
      <c r="B1170" s="22" t="str">
        <f>+$B$11</f>
        <v xml:space="preserve"> Α' ΠΛΑΝΗΤΗΣ</v>
      </c>
      <c r="C1170" s="15">
        <f>+$C$11</f>
        <v>0</v>
      </c>
      <c r="D1170" s="13">
        <f>+D1165+1</f>
        <v>185</v>
      </c>
      <c r="E1170" s="15">
        <f>+(H1170+I1170)/2</f>
        <v>0</v>
      </c>
      <c r="F1170" s="15">
        <f>+SQRT(E1170*E1170-G1170*G1170)</f>
        <v>0</v>
      </c>
      <c r="G1170" s="15">
        <f>+(-H1170+I1170)/2</f>
        <v>0</v>
      </c>
      <c r="H1170" s="15">
        <f>+$J$40</f>
        <v>0</v>
      </c>
      <c r="I1170" s="15">
        <f>+$J$39</f>
        <v>0</v>
      </c>
      <c r="J1170" s="15">
        <f>+$D$22</f>
        <v>0</v>
      </c>
      <c r="K1170" s="15">
        <f>+ABS( C1170-D1170)</f>
        <v>185</v>
      </c>
      <c r="L1170" s="15" t="e">
        <f>(+F1170*F1170/E1170)/( 1- J1170*COS(K1171))</f>
        <v>#DIV/0!</v>
      </c>
      <c r="M1170" s="14" t="e">
        <f t="shared" si="178"/>
        <v>#DIV/0!</v>
      </c>
      <c r="N1170" s="49"/>
      <c r="O1170" s="238">
        <f t="shared" si="179"/>
        <v>0</v>
      </c>
      <c r="P1170" s="5" t="e">
        <f t="shared" si="175"/>
        <v>#DIV/0!</v>
      </c>
      <c r="Q1170" s="5" t="e">
        <f t="shared" si="175"/>
        <v>#DIV/0!</v>
      </c>
      <c r="R1170" s="5" t="e">
        <f t="shared" si="175"/>
        <v>#DIV/0!</v>
      </c>
      <c r="S1170" s="5" t="e">
        <f t="shared" si="175"/>
        <v>#DIV/0!</v>
      </c>
      <c r="T1170" s="5" t="e">
        <f t="shared" si="175"/>
        <v>#DIV/0!</v>
      </c>
      <c r="U1170" s="5" t="e">
        <f t="shared" si="175"/>
        <v>#DIV/0!</v>
      </c>
      <c r="V1170" s="5" t="e">
        <f t="shared" si="175"/>
        <v>#DIV/0!</v>
      </c>
      <c r="W1170" s="5" t="e">
        <f t="shared" si="175"/>
        <v>#DIV/0!</v>
      </c>
      <c r="X1170" s="5" t="e">
        <f t="shared" si="175"/>
        <v>#DIV/0!</v>
      </c>
      <c r="Y1170" s="5" t="e">
        <f t="shared" si="176"/>
        <v>#DIV/0!</v>
      </c>
      <c r="Z1170" s="5" t="e">
        <f t="shared" si="177"/>
        <v>#DIV/0!</v>
      </c>
      <c r="AA1170" s="5" t="e">
        <f t="shared" si="177"/>
        <v>#DIV/0!</v>
      </c>
      <c r="AM1170" s="6"/>
      <c r="AN1170" s="6"/>
    </row>
    <row r="1171" spans="2:40" s="5" customFormat="1" ht="20.100000000000001" hidden="1" customHeight="1">
      <c r="B1171" s="23" t="s">
        <v>32</v>
      </c>
      <c r="C1171" s="24">
        <f>3.14/180*C1170</f>
        <v>0</v>
      </c>
      <c r="D1171" s="24">
        <v>185</v>
      </c>
      <c r="E1171" s="25"/>
      <c r="F1171" s="25"/>
      <c r="G1171" s="25"/>
      <c r="H1171" s="25"/>
      <c r="I1171" s="25"/>
      <c r="J1171" s="25"/>
      <c r="K1171" s="25">
        <f>(3.14/180)*K1170</f>
        <v>3.2272222222222227</v>
      </c>
      <c r="L1171" s="14"/>
      <c r="M1171" s="14" t="e">
        <f t="shared" si="178"/>
        <v>#DIV/0!</v>
      </c>
      <c r="N1171" s="49"/>
      <c r="O1171" s="238" t="e">
        <f t="shared" si="179"/>
        <v>#DIV/0!</v>
      </c>
      <c r="P1171" s="5" t="e">
        <f t="shared" si="175"/>
        <v>#DIV/0!</v>
      </c>
      <c r="Q1171" s="5" t="e">
        <f t="shared" si="175"/>
        <v>#DIV/0!</v>
      </c>
      <c r="R1171" s="5" t="e">
        <f t="shared" si="175"/>
        <v>#DIV/0!</v>
      </c>
      <c r="S1171" s="5" t="e">
        <f t="shared" si="175"/>
        <v>#DIV/0!</v>
      </c>
      <c r="T1171" s="5" t="e">
        <f t="shared" si="175"/>
        <v>#DIV/0!</v>
      </c>
      <c r="U1171" s="5" t="e">
        <f t="shared" si="175"/>
        <v>#DIV/0!</v>
      </c>
      <c r="V1171" s="5" t="e">
        <f t="shared" si="175"/>
        <v>#DIV/0!</v>
      </c>
      <c r="W1171" s="5" t="e">
        <f t="shared" si="175"/>
        <v>#DIV/0!</v>
      </c>
      <c r="X1171" s="5" t="e">
        <f t="shared" si="175"/>
        <v>#DIV/0!</v>
      </c>
      <c r="Y1171" s="5" t="e">
        <f t="shared" si="176"/>
        <v>#DIV/0!</v>
      </c>
      <c r="Z1171" s="5" t="e">
        <f t="shared" si="177"/>
        <v>#DIV/0!</v>
      </c>
      <c r="AA1171" s="5" t="e">
        <f t="shared" si="177"/>
        <v>#DIV/0!</v>
      </c>
      <c r="AM1171" s="6"/>
      <c r="AN1171" s="6"/>
    </row>
    <row r="1172" spans="2:40" s="5" customFormat="1" ht="20.100000000000001" hidden="1" customHeight="1">
      <c r="B1172" s="22" t="str">
        <f>+$B$13</f>
        <v xml:space="preserve"> Β' ΠΛΑΝΗΤΗΣ</v>
      </c>
      <c r="C1172" s="15">
        <f>+$C$13</f>
        <v>0</v>
      </c>
      <c r="D1172" s="13">
        <f>+D1167+1</f>
        <v>185</v>
      </c>
      <c r="E1172" s="15">
        <f>+(H1172+I1172)/2</f>
        <v>0</v>
      </c>
      <c r="F1172" s="15">
        <f>+SQRT(E1172*E1172-G1172*G1172)</f>
        <v>0</v>
      </c>
      <c r="G1172" s="15">
        <f>+(-H1172+I1172)/2</f>
        <v>0</v>
      </c>
      <c r="H1172" s="15">
        <f>+$J$42</f>
        <v>0</v>
      </c>
      <c r="I1172" s="15">
        <f>+$J$41</f>
        <v>0</v>
      </c>
      <c r="J1172" s="15">
        <f>+$D$24</f>
        <v>0</v>
      </c>
      <c r="K1172" s="15">
        <f>+ABS( C1172-D1172)</f>
        <v>185</v>
      </c>
      <c r="L1172" s="15" t="e">
        <f>+F1172*F1172/E1172/( 1- J1172*COS(K1173))</f>
        <v>#DIV/0!</v>
      </c>
      <c r="M1172" s="14" t="e">
        <f t="shared" si="178"/>
        <v>#DIV/0!</v>
      </c>
      <c r="N1172" s="49"/>
      <c r="O1172" s="238">
        <f t="shared" si="179"/>
        <v>0</v>
      </c>
      <c r="P1172" s="5" t="e">
        <f t="shared" si="175"/>
        <v>#DIV/0!</v>
      </c>
      <c r="Q1172" s="5" t="e">
        <f t="shared" si="175"/>
        <v>#DIV/0!</v>
      </c>
      <c r="R1172" s="5" t="e">
        <f t="shared" si="175"/>
        <v>#DIV/0!</v>
      </c>
      <c r="S1172" s="5" t="e">
        <f t="shared" si="175"/>
        <v>#DIV/0!</v>
      </c>
      <c r="T1172" s="5" t="e">
        <f t="shared" si="175"/>
        <v>#DIV/0!</v>
      </c>
      <c r="U1172" s="5" t="e">
        <f t="shared" si="175"/>
        <v>#DIV/0!</v>
      </c>
      <c r="V1172" s="5" t="e">
        <f t="shared" si="175"/>
        <v>#DIV/0!</v>
      </c>
      <c r="W1172" s="5" t="e">
        <f t="shared" si="175"/>
        <v>#DIV/0!</v>
      </c>
      <c r="X1172" s="5" t="e">
        <f t="shared" si="175"/>
        <v>#DIV/0!</v>
      </c>
      <c r="Y1172" s="5" t="e">
        <f t="shared" si="176"/>
        <v>#DIV/0!</v>
      </c>
      <c r="Z1172" s="5" t="e">
        <f t="shared" si="177"/>
        <v>#DIV/0!</v>
      </c>
      <c r="AA1172" s="5" t="e">
        <f t="shared" si="177"/>
        <v>#DIV/0!</v>
      </c>
      <c r="AM1172" s="6"/>
      <c r="AN1172" s="6"/>
    </row>
    <row r="1173" spans="2:40" s="5" customFormat="1" ht="20.100000000000001" hidden="1" customHeight="1">
      <c r="B1173" s="26"/>
      <c r="C1173" s="27">
        <f>3.14/180*C1172</f>
        <v>0</v>
      </c>
      <c r="D1173" s="27">
        <f>3.14/180*D1172</f>
        <v>3.2272222222222227</v>
      </c>
      <c r="E1173" s="28"/>
      <c r="F1173" s="28"/>
      <c r="G1173" s="28"/>
      <c r="H1173" s="28"/>
      <c r="I1173" s="28"/>
      <c r="J1173" s="28"/>
      <c r="K1173" s="28">
        <f>(3.14/180)*K1172</f>
        <v>3.2272222222222227</v>
      </c>
      <c r="L1173" s="14"/>
      <c r="M1173" s="14" t="e">
        <f t="shared" si="178"/>
        <v>#DIV/0!</v>
      </c>
      <c r="N1173" s="49"/>
      <c r="O1173" s="238"/>
      <c r="P1173" s="5" t="e">
        <f t="shared" si="175"/>
        <v>#DIV/0!</v>
      </c>
      <c r="Q1173" s="5" t="e">
        <f t="shared" si="175"/>
        <v>#DIV/0!</v>
      </c>
      <c r="R1173" s="5" t="e">
        <f t="shared" si="175"/>
        <v>#DIV/0!</v>
      </c>
      <c r="S1173" s="5" t="e">
        <f t="shared" si="175"/>
        <v>#DIV/0!</v>
      </c>
      <c r="T1173" s="5" t="e">
        <f t="shared" si="175"/>
        <v>#DIV/0!</v>
      </c>
      <c r="U1173" s="5" t="e">
        <f t="shared" si="175"/>
        <v>#DIV/0!</v>
      </c>
      <c r="V1173" s="5" t="e">
        <f t="shared" si="175"/>
        <v>#DIV/0!</v>
      </c>
      <c r="W1173" s="5" t="e">
        <f t="shared" si="175"/>
        <v>#DIV/0!</v>
      </c>
      <c r="X1173" s="5" t="e">
        <f t="shared" si="175"/>
        <v>#DIV/0!</v>
      </c>
      <c r="Y1173" s="5" t="e">
        <f t="shared" si="176"/>
        <v>#DIV/0!</v>
      </c>
      <c r="Z1173" s="5" t="e">
        <f t="shared" si="177"/>
        <v>#DIV/0!</v>
      </c>
      <c r="AA1173" s="5" t="e">
        <f t="shared" si="177"/>
        <v>#DIV/0!</v>
      </c>
      <c r="AM1173" s="6"/>
      <c r="AN1173" s="6"/>
    </row>
    <row r="1174" spans="2:40" s="5" customFormat="1" ht="20.100000000000001" hidden="1" customHeight="1">
      <c r="B1174" s="15"/>
      <c r="C1174" s="13"/>
      <c r="D1174" s="13"/>
      <c r="E1174" s="13"/>
      <c r="F1174" s="13"/>
      <c r="G1174" s="13"/>
      <c r="H1174" s="13"/>
      <c r="I1174" s="13"/>
      <c r="J1174" s="13"/>
      <c r="K1174" s="15"/>
      <c r="L1174" s="14"/>
      <c r="M1174" s="14" t="e">
        <f t="shared" si="178"/>
        <v>#DIV/0!</v>
      </c>
      <c r="N1174" s="49"/>
      <c r="O1174" s="238"/>
      <c r="P1174" s="5" t="e">
        <f t="shared" si="175"/>
        <v>#DIV/0!</v>
      </c>
      <c r="Q1174" s="5" t="e">
        <f t="shared" si="175"/>
        <v>#DIV/0!</v>
      </c>
      <c r="R1174" s="5" t="e">
        <f t="shared" si="175"/>
        <v>#DIV/0!</v>
      </c>
      <c r="S1174" s="5" t="e">
        <f t="shared" si="175"/>
        <v>#DIV/0!</v>
      </c>
      <c r="T1174" s="5" t="e">
        <f t="shared" si="175"/>
        <v>#DIV/0!</v>
      </c>
      <c r="U1174" s="5" t="e">
        <f t="shared" si="175"/>
        <v>#DIV/0!</v>
      </c>
      <c r="V1174" s="5" t="e">
        <f t="shared" si="175"/>
        <v>#DIV/0!</v>
      </c>
      <c r="W1174" s="5" t="e">
        <f t="shared" si="175"/>
        <v>#DIV/0!</v>
      </c>
      <c r="X1174" s="5" t="e">
        <f t="shared" si="175"/>
        <v>#DIV/0!</v>
      </c>
      <c r="Y1174" s="5" t="e">
        <f t="shared" si="176"/>
        <v>#DIV/0!</v>
      </c>
      <c r="Z1174" s="5" t="e">
        <f t="shared" si="177"/>
        <v>#DIV/0!</v>
      </c>
      <c r="AA1174" s="5" t="e">
        <f t="shared" si="177"/>
        <v>#DIV/0!</v>
      </c>
      <c r="AM1174" s="6"/>
      <c r="AN1174" s="6"/>
    </row>
    <row r="1175" spans="2:40" s="5" customFormat="1" ht="20.100000000000001" hidden="1" customHeight="1">
      <c r="B1175" s="22" t="str">
        <f>+$B$11</f>
        <v xml:space="preserve"> Α' ΠΛΑΝΗΤΗΣ</v>
      </c>
      <c r="C1175" s="15">
        <f>+$C$11</f>
        <v>0</v>
      </c>
      <c r="D1175" s="13">
        <f>+D1170+1</f>
        <v>186</v>
      </c>
      <c r="E1175" s="15">
        <f>+(H1175+I1175)/2</f>
        <v>0</v>
      </c>
      <c r="F1175" s="15">
        <f>+SQRT(E1175*E1175-G1175*G1175)</f>
        <v>0</v>
      </c>
      <c r="G1175" s="15">
        <f>+(-H1175+I1175)/2</f>
        <v>0</v>
      </c>
      <c r="H1175" s="15">
        <f>+$J$40</f>
        <v>0</v>
      </c>
      <c r="I1175" s="15">
        <f>+$J$39</f>
        <v>0</v>
      </c>
      <c r="J1175" s="15">
        <f>+$D$22</f>
        <v>0</v>
      </c>
      <c r="K1175" s="15">
        <f>+ABS( C1175-D1175)</f>
        <v>186</v>
      </c>
      <c r="L1175" s="15" t="e">
        <f>(+F1175*F1175/E1175)/( 1- J1175*COS(K1176))</f>
        <v>#DIV/0!</v>
      </c>
      <c r="M1175" s="14" t="e">
        <f t="shared" si="178"/>
        <v>#DIV/0!</v>
      </c>
      <c r="N1175" s="49"/>
      <c r="O1175" s="238">
        <f t="shared" si="179"/>
        <v>0</v>
      </c>
      <c r="P1175" s="5" t="e">
        <f t="shared" si="175"/>
        <v>#DIV/0!</v>
      </c>
      <c r="Q1175" s="5" t="e">
        <f t="shared" si="175"/>
        <v>#DIV/0!</v>
      </c>
      <c r="R1175" s="5" t="e">
        <f t="shared" si="175"/>
        <v>#DIV/0!</v>
      </c>
      <c r="S1175" s="5" t="e">
        <f t="shared" si="175"/>
        <v>#DIV/0!</v>
      </c>
      <c r="T1175" s="5" t="e">
        <f t="shared" si="175"/>
        <v>#DIV/0!</v>
      </c>
      <c r="U1175" s="5" t="e">
        <f t="shared" si="175"/>
        <v>#DIV/0!</v>
      </c>
      <c r="V1175" s="5" t="e">
        <f t="shared" si="175"/>
        <v>#DIV/0!</v>
      </c>
      <c r="W1175" s="5" t="e">
        <f t="shared" si="175"/>
        <v>#DIV/0!</v>
      </c>
      <c r="X1175" s="5" t="e">
        <f t="shared" si="175"/>
        <v>#DIV/0!</v>
      </c>
      <c r="Y1175" s="5" t="e">
        <f t="shared" si="176"/>
        <v>#DIV/0!</v>
      </c>
      <c r="Z1175" s="5" t="e">
        <f t="shared" si="177"/>
        <v>#DIV/0!</v>
      </c>
      <c r="AA1175" s="5" t="e">
        <f t="shared" si="177"/>
        <v>#DIV/0!</v>
      </c>
      <c r="AM1175" s="6"/>
      <c r="AN1175" s="6"/>
    </row>
    <row r="1176" spans="2:40" s="5" customFormat="1" ht="20.100000000000001" hidden="1" customHeight="1">
      <c r="B1176" s="23" t="s">
        <v>32</v>
      </c>
      <c r="C1176" s="24">
        <f>3.14/180*C1175</f>
        <v>0</v>
      </c>
      <c r="D1176" s="24">
        <v>186</v>
      </c>
      <c r="E1176" s="25"/>
      <c r="F1176" s="25"/>
      <c r="G1176" s="25"/>
      <c r="H1176" s="25"/>
      <c r="I1176" s="25"/>
      <c r="J1176" s="25"/>
      <c r="K1176" s="25">
        <f>(3.14/180)*K1175</f>
        <v>3.2446666666666673</v>
      </c>
      <c r="L1176" s="14"/>
      <c r="M1176" s="14" t="e">
        <f t="shared" si="178"/>
        <v>#DIV/0!</v>
      </c>
      <c r="N1176" s="49"/>
      <c r="O1176" s="238" t="e">
        <f t="shared" si="179"/>
        <v>#DIV/0!</v>
      </c>
      <c r="P1176" s="5" t="e">
        <f t="shared" si="175"/>
        <v>#DIV/0!</v>
      </c>
      <c r="Q1176" s="5" t="e">
        <f t="shared" si="175"/>
        <v>#DIV/0!</v>
      </c>
      <c r="R1176" s="5" t="e">
        <f t="shared" si="175"/>
        <v>#DIV/0!</v>
      </c>
      <c r="S1176" s="5" t="e">
        <f t="shared" si="175"/>
        <v>#DIV/0!</v>
      </c>
      <c r="T1176" s="5" t="e">
        <f t="shared" si="175"/>
        <v>#DIV/0!</v>
      </c>
      <c r="U1176" s="5" t="e">
        <f t="shared" si="175"/>
        <v>#DIV/0!</v>
      </c>
      <c r="V1176" s="5" t="e">
        <f t="shared" si="175"/>
        <v>#DIV/0!</v>
      </c>
      <c r="W1176" s="5" t="e">
        <f t="shared" si="175"/>
        <v>#DIV/0!</v>
      </c>
      <c r="X1176" s="5" t="e">
        <f t="shared" si="175"/>
        <v>#DIV/0!</v>
      </c>
      <c r="Y1176" s="5" t="e">
        <f t="shared" si="176"/>
        <v>#DIV/0!</v>
      </c>
      <c r="Z1176" s="5" t="e">
        <f t="shared" si="177"/>
        <v>#DIV/0!</v>
      </c>
      <c r="AA1176" s="5" t="e">
        <f t="shared" si="177"/>
        <v>#DIV/0!</v>
      </c>
      <c r="AM1176" s="6"/>
      <c r="AN1176" s="6"/>
    </row>
    <row r="1177" spans="2:40" s="5" customFormat="1" ht="20.100000000000001" hidden="1" customHeight="1">
      <c r="B1177" s="22" t="str">
        <f>+$B$13</f>
        <v xml:space="preserve"> Β' ΠΛΑΝΗΤΗΣ</v>
      </c>
      <c r="C1177" s="15">
        <f>+$C$13</f>
        <v>0</v>
      </c>
      <c r="D1177" s="13">
        <f>+D1172+1</f>
        <v>186</v>
      </c>
      <c r="E1177" s="15">
        <f>+(H1177+I1177)/2</f>
        <v>0</v>
      </c>
      <c r="F1177" s="15">
        <f>+SQRT(E1177*E1177-G1177*G1177)</f>
        <v>0</v>
      </c>
      <c r="G1177" s="15">
        <f>+(-H1177+I1177)/2</f>
        <v>0</v>
      </c>
      <c r="H1177" s="15">
        <f>+$J$42</f>
        <v>0</v>
      </c>
      <c r="I1177" s="15">
        <f>+$J$41</f>
        <v>0</v>
      </c>
      <c r="J1177" s="15">
        <f>+$D$24</f>
        <v>0</v>
      </c>
      <c r="K1177" s="15">
        <f>+ABS( C1177-D1177)</f>
        <v>186</v>
      </c>
      <c r="L1177" s="15" t="e">
        <f>+F1177*F1177/E1177/( 1- J1177*COS(K1178))</f>
        <v>#DIV/0!</v>
      </c>
      <c r="M1177" s="14" t="e">
        <f t="shared" si="178"/>
        <v>#DIV/0!</v>
      </c>
      <c r="N1177" s="49"/>
      <c r="O1177" s="238">
        <f t="shared" si="179"/>
        <v>0</v>
      </c>
      <c r="P1177" s="5" t="e">
        <f t="shared" si="175"/>
        <v>#DIV/0!</v>
      </c>
      <c r="Q1177" s="5" t="e">
        <f t="shared" si="175"/>
        <v>#DIV/0!</v>
      </c>
      <c r="R1177" s="5" t="e">
        <f t="shared" si="175"/>
        <v>#DIV/0!</v>
      </c>
      <c r="S1177" s="5" t="e">
        <f t="shared" si="175"/>
        <v>#DIV/0!</v>
      </c>
      <c r="T1177" s="5" t="e">
        <f t="shared" si="175"/>
        <v>#DIV/0!</v>
      </c>
      <c r="U1177" s="5" t="e">
        <f t="shared" si="175"/>
        <v>#DIV/0!</v>
      </c>
      <c r="V1177" s="5" t="e">
        <f t="shared" si="175"/>
        <v>#DIV/0!</v>
      </c>
      <c r="W1177" s="5" t="e">
        <f t="shared" si="175"/>
        <v>#DIV/0!</v>
      </c>
      <c r="X1177" s="5" t="e">
        <f t="shared" si="175"/>
        <v>#DIV/0!</v>
      </c>
      <c r="Y1177" s="5" t="e">
        <f t="shared" si="176"/>
        <v>#DIV/0!</v>
      </c>
      <c r="Z1177" s="5" t="e">
        <f t="shared" si="177"/>
        <v>#DIV/0!</v>
      </c>
      <c r="AA1177" s="5" t="e">
        <f t="shared" si="177"/>
        <v>#DIV/0!</v>
      </c>
      <c r="AM1177" s="6"/>
      <c r="AN1177" s="6"/>
    </row>
    <row r="1178" spans="2:40" s="5" customFormat="1" ht="20.100000000000001" hidden="1" customHeight="1">
      <c r="B1178" s="26"/>
      <c r="C1178" s="27">
        <f>3.14/180*C1177</f>
        <v>0</v>
      </c>
      <c r="D1178" s="27">
        <f>3.14/180*D1177</f>
        <v>3.2446666666666673</v>
      </c>
      <c r="E1178" s="28"/>
      <c r="F1178" s="28"/>
      <c r="G1178" s="28"/>
      <c r="H1178" s="28"/>
      <c r="I1178" s="28"/>
      <c r="J1178" s="28"/>
      <c r="K1178" s="28">
        <f>(3.14/180)*K1177</f>
        <v>3.2446666666666673</v>
      </c>
      <c r="L1178" s="14"/>
      <c r="M1178" s="14" t="e">
        <f t="shared" si="178"/>
        <v>#DIV/0!</v>
      </c>
      <c r="N1178" s="49"/>
      <c r="O1178" s="238"/>
      <c r="P1178" s="5" t="e">
        <f t="shared" si="175"/>
        <v>#DIV/0!</v>
      </c>
      <c r="Q1178" s="5" t="e">
        <f t="shared" si="175"/>
        <v>#DIV/0!</v>
      </c>
      <c r="R1178" s="5" t="e">
        <f t="shared" si="175"/>
        <v>#DIV/0!</v>
      </c>
      <c r="S1178" s="5" t="e">
        <f t="shared" si="175"/>
        <v>#DIV/0!</v>
      </c>
      <c r="T1178" s="5" t="e">
        <f t="shared" si="175"/>
        <v>#DIV/0!</v>
      </c>
      <c r="U1178" s="5" t="e">
        <f t="shared" si="175"/>
        <v>#DIV/0!</v>
      </c>
      <c r="V1178" s="5" t="e">
        <f t="shared" si="175"/>
        <v>#DIV/0!</v>
      </c>
      <c r="W1178" s="5" t="e">
        <f t="shared" si="175"/>
        <v>#DIV/0!</v>
      </c>
      <c r="X1178" s="5" t="e">
        <f t="shared" si="175"/>
        <v>#DIV/0!</v>
      </c>
      <c r="Y1178" s="5" t="e">
        <f t="shared" si="176"/>
        <v>#DIV/0!</v>
      </c>
      <c r="Z1178" s="5" t="e">
        <f t="shared" si="177"/>
        <v>#DIV/0!</v>
      </c>
      <c r="AA1178" s="5" t="e">
        <f t="shared" si="177"/>
        <v>#DIV/0!</v>
      </c>
      <c r="AM1178" s="6"/>
      <c r="AN1178" s="6"/>
    </row>
    <row r="1179" spans="2:40" s="5" customFormat="1" ht="20.100000000000001" hidden="1" customHeight="1">
      <c r="B1179" s="15"/>
      <c r="C1179" s="13"/>
      <c r="D1179" s="13"/>
      <c r="E1179" s="13"/>
      <c r="F1179" s="13"/>
      <c r="G1179" s="13"/>
      <c r="H1179" s="13"/>
      <c r="I1179" s="13"/>
      <c r="J1179" s="13"/>
      <c r="K1179" s="15"/>
      <c r="L1179" s="14"/>
      <c r="M1179" s="14" t="e">
        <f t="shared" si="178"/>
        <v>#DIV/0!</v>
      </c>
      <c r="N1179" s="49"/>
      <c r="O1179" s="238"/>
      <c r="P1179" s="5" t="e">
        <f t="shared" si="175"/>
        <v>#DIV/0!</v>
      </c>
      <c r="Q1179" s="5" t="e">
        <f t="shared" si="175"/>
        <v>#DIV/0!</v>
      </c>
      <c r="R1179" s="5" t="e">
        <f t="shared" si="175"/>
        <v>#DIV/0!</v>
      </c>
      <c r="S1179" s="5" t="e">
        <f t="shared" si="175"/>
        <v>#DIV/0!</v>
      </c>
      <c r="T1179" s="5" t="e">
        <f t="shared" si="175"/>
        <v>#DIV/0!</v>
      </c>
      <c r="U1179" s="5" t="e">
        <f t="shared" si="175"/>
        <v>#DIV/0!</v>
      </c>
      <c r="V1179" s="5" t="e">
        <f t="shared" si="175"/>
        <v>#DIV/0!</v>
      </c>
      <c r="W1179" s="5" t="e">
        <f t="shared" si="175"/>
        <v>#DIV/0!</v>
      </c>
      <c r="X1179" s="5" t="e">
        <f t="shared" si="175"/>
        <v>#DIV/0!</v>
      </c>
      <c r="Y1179" s="5" t="e">
        <f t="shared" si="176"/>
        <v>#DIV/0!</v>
      </c>
      <c r="Z1179" s="5" t="e">
        <f t="shared" si="177"/>
        <v>#DIV/0!</v>
      </c>
      <c r="AA1179" s="5" t="e">
        <f t="shared" si="177"/>
        <v>#DIV/0!</v>
      </c>
      <c r="AM1179" s="6"/>
      <c r="AN1179" s="6"/>
    </row>
    <row r="1180" spans="2:40" s="5" customFormat="1" ht="20.100000000000001" hidden="1" customHeight="1">
      <c r="B1180" s="22" t="str">
        <f>+$B$11</f>
        <v xml:space="preserve"> Α' ΠΛΑΝΗΤΗΣ</v>
      </c>
      <c r="C1180" s="15">
        <f>+$C$11</f>
        <v>0</v>
      </c>
      <c r="D1180" s="13">
        <f>+D1175+1</f>
        <v>187</v>
      </c>
      <c r="E1180" s="15">
        <f>+(H1180+I1180)/2</f>
        <v>0</v>
      </c>
      <c r="F1180" s="15">
        <f>+SQRT(E1180*E1180-G1180*G1180)</f>
        <v>0</v>
      </c>
      <c r="G1180" s="15">
        <f>+(-H1180+I1180)/2</f>
        <v>0</v>
      </c>
      <c r="H1180" s="15">
        <f>+$J$40</f>
        <v>0</v>
      </c>
      <c r="I1180" s="15">
        <f>+$J$39</f>
        <v>0</v>
      </c>
      <c r="J1180" s="15">
        <f>+$D$22</f>
        <v>0</v>
      </c>
      <c r="K1180" s="15">
        <f>+ABS( C1180-D1180)</f>
        <v>187</v>
      </c>
      <c r="L1180" s="15" t="e">
        <f>(+F1180*F1180/E1180)/( 1- J1180*COS(K1181))</f>
        <v>#DIV/0!</v>
      </c>
      <c r="M1180" s="14" t="e">
        <f t="shared" si="178"/>
        <v>#DIV/0!</v>
      </c>
      <c r="N1180" s="49"/>
      <c r="O1180" s="238">
        <f t="shared" si="179"/>
        <v>0</v>
      </c>
      <c r="P1180" s="5" t="e">
        <f t="shared" ref="P1180:X1208" si="180">IF(AND(B1180=MIN($B1180:$M1180),B1180=MIN($O$176:$O$234)),AB1179,0)</f>
        <v>#DIV/0!</v>
      </c>
      <c r="Q1180" s="5" t="e">
        <f t="shared" si="180"/>
        <v>#DIV/0!</v>
      </c>
      <c r="R1180" s="5" t="e">
        <f t="shared" si="180"/>
        <v>#DIV/0!</v>
      </c>
      <c r="S1180" s="5" t="e">
        <f t="shared" si="180"/>
        <v>#DIV/0!</v>
      </c>
      <c r="T1180" s="5" t="e">
        <f t="shared" si="180"/>
        <v>#DIV/0!</v>
      </c>
      <c r="U1180" s="5" t="e">
        <f t="shared" si="180"/>
        <v>#DIV/0!</v>
      </c>
      <c r="V1180" s="5" t="e">
        <f t="shared" si="180"/>
        <v>#DIV/0!</v>
      </c>
      <c r="W1180" s="5" t="e">
        <f t="shared" si="180"/>
        <v>#DIV/0!</v>
      </c>
      <c r="X1180" s="5" t="e">
        <f t="shared" si="180"/>
        <v>#DIV/0!</v>
      </c>
      <c r="Y1180" s="5" t="e">
        <f t="shared" si="176"/>
        <v>#DIV/0!</v>
      </c>
      <c r="Z1180" s="5" t="e">
        <f t="shared" si="177"/>
        <v>#DIV/0!</v>
      </c>
      <c r="AA1180" s="5" t="e">
        <f t="shared" si="177"/>
        <v>#DIV/0!</v>
      </c>
      <c r="AM1180" s="6"/>
      <c r="AN1180" s="6"/>
    </row>
    <row r="1181" spans="2:40" s="5" customFormat="1" ht="20.100000000000001" hidden="1" customHeight="1">
      <c r="B1181" s="23" t="s">
        <v>32</v>
      </c>
      <c r="C1181" s="24">
        <f>3.14/180*C1180</f>
        <v>0</v>
      </c>
      <c r="D1181" s="24">
        <v>187</v>
      </c>
      <c r="E1181" s="25"/>
      <c r="F1181" s="25"/>
      <c r="G1181" s="25"/>
      <c r="H1181" s="25"/>
      <c r="I1181" s="25"/>
      <c r="J1181" s="25"/>
      <c r="K1181" s="25">
        <f>(3.14/180)*K1180</f>
        <v>3.2621111111111114</v>
      </c>
      <c r="L1181" s="14"/>
      <c r="M1181" s="14" t="e">
        <f t="shared" si="178"/>
        <v>#DIV/0!</v>
      </c>
      <c r="N1181" s="49"/>
      <c r="O1181" s="238" t="e">
        <f t="shared" si="179"/>
        <v>#DIV/0!</v>
      </c>
      <c r="P1181" s="5" t="e">
        <f t="shared" si="180"/>
        <v>#DIV/0!</v>
      </c>
      <c r="Q1181" s="5" t="e">
        <f t="shared" si="180"/>
        <v>#DIV/0!</v>
      </c>
      <c r="R1181" s="5" t="e">
        <f t="shared" si="180"/>
        <v>#DIV/0!</v>
      </c>
      <c r="S1181" s="5" t="e">
        <f t="shared" si="180"/>
        <v>#DIV/0!</v>
      </c>
      <c r="T1181" s="5" t="e">
        <f t="shared" si="180"/>
        <v>#DIV/0!</v>
      </c>
      <c r="U1181" s="5" t="e">
        <f t="shared" si="180"/>
        <v>#DIV/0!</v>
      </c>
      <c r="V1181" s="5" t="e">
        <f t="shared" si="180"/>
        <v>#DIV/0!</v>
      </c>
      <c r="W1181" s="5" t="e">
        <f t="shared" si="180"/>
        <v>#DIV/0!</v>
      </c>
      <c r="X1181" s="5" t="e">
        <f t="shared" si="180"/>
        <v>#DIV/0!</v>
      </c>
      <c r="Y1181" s="5" t="e">
        <f t="shared" si="176"/>
        <v>#DIV/0!</v>
      </c>
      <c r="Z1181" s="5" t="e">
        <f t="shared" si="177"/>
        <v>#DIV/0!</v>
      </c>
      <c r="AA1181" s="5" t="e">
        <f t="shared" si="177"/>
        <v>#DIV/0!</v>
      </c>
      <c r="AM1181" s="6"/>
      <c r="AN1181" s="6"/>
    </row>
    <row r="1182" spans="2:40" s="5" customFormat="1" ht="20.100000000000001" hidden="1" customHeight="1">
      <c r="B1182" s="22" t="str">
        <f>+$B$13</f>
        <v xml:space="preserve"> Β' ΠΛΑΝΗΤΗΣ</v>
      </c>
      <c r="C1182" s="15">
        <f>+$C$13</f>
        <v>0</v>
      </c>
      <c r="D1182" s="13">
        <f>+D1177+1</f>
        <v>187</v>
      </c>
      <c r="E1182" s="15">
        <f>+(H1182+I1182)/2</f>
        <v>0</v>
      </c>
      <c r="F1182" s="15">
        <f>+SQRT(E1182*E1182-G1182*G1182)</f>
        <v>0</v>
      </c>
      <c r="G1182" s="15">
        <f>+(-H1182+I1182)/2</f>
        <v>0</v>
      </c>
      <c r="H1182" s="15">
        <f>+$J$42</f>
        <v>0</v>
      </c>
      <c r="I1182" s="15">
        <f>+$J$41</f>
        <v>0</v>
      </c>
      <c r="J1182" s="15">
        <f>+$D$24</f>
        <v>0</v>
      </c>
      <c r="K1182" s="15">
        <f>+ABS( C1182-D1182)</f>
        <v>187</v>
      </c>
      <c r="L1182" s="15" t="e">
        <f>+F1182*F1182/E1182/( 1- J1182*COS(K1183))</f>
        <v>#DIV/0!</v>
      </c>
      <c r="M1182" s="14" t="e">
        <f t="shared" si="178"/>
        <v>#DIV/0!</v>
      </c>
      <c r="N1182" s="49"/>
      <c r="O1182" s="238">
        <f t="shared" si="179"/>
        <v>0</v>
      </c>
      <c r="P1182" s="5" t="e">
        <f t="shared" si="180"/>
        <v>#DIV/0!</v>
      </c>
      <c r="Q1182" s="5" t="e">
        <f t="shared" si="180"/>
        <v>#DIV/0!</v>
      </c>
      <c r="R1182" s="5" t="e">
        <f t="shared" si="180"/>
        <v>#DIV/0!</v>
      </c>
      <c r="S1182" s="5" t="e">
        <f t="shared" si="180"/>
        <v>#DIV/0!</v>
      </c>
      <c r="T1182" s="5" t="e">
        <f t="shared" si="180"/>
        <v>#DIV/0!</v>
      </c>
      <c r="U1182" s="5" t="e">
        <f t="shared" si="180"/>
        <v>#DIV/0!</v>
      </c>
      <c r="V1182" s="5" t="e">
        <f t="shared" si="180"/>
        <v>#DIV/0!</v>
      </c>
      <c r="W1182" s="5" t="e">
        <f t="shared" si="180"/>
        <v>#DIV/0!</v>
      </c>
      <c r="X1182" s="5" t="e">
        <f t="shared" si="180"/>
        <v>#DIV/0!</v>
      </c>
      <c r="Y1182" s="5" t="e">
        <f t="shared" si="176"/>
        <v>#DIV/0!</v>
      </c>
      <c r="Z1182" s="5" t="e">
        <f t="shared" si="177"/>
        <v>#DIV/0!</v>
      </c>
      <c r="AA1182" s="5" t="e">
        <f t="shared" si="177"/>
        <v>#DIV/0!</v>
      </c>
      <c r="AM1182" s="6"/>
      <c r="AN1182" s="6"/>
    </row>
    <row r="1183" spans="2:40" s="5" customFormat="1" ht="20.100000000000001" hidden="1" customHeight="1">
      <c r="B1183" s="26"/>
      <c r="C1183" s="27">
        <f>3.14/180*C1182</f>
        <v>0</v>
      </c>
      <c r="D1183" s="27">
        <f>3.14/180*D1182</f>
        <v>3.2621111111111114</v>
      </c>
      <c r="E1183" s="28"/>
      <c r="F1183" s="28"/>
      <c r="G1183" s="28"/>
      <c r="H1183" s="28"/>
      <c r="I1183" s="28"/>
      <c r="J1183" s="28"/>
      <c r="K1183" s="28">
        <f>(3.14/180)*K1182</f>
        <v>3.2621111111111114</v>
      </c>
      <c r="L1183" s="14"/>
      <c r="M1183" s="14" t="e">
        <f t="shared" si="178"/>
        <v>#DIV/0!</v>
      </c>
      <c r="N1183" s="49"/>
      <c r="O1183" s="238"/>
      <c r="P1183" s="5" t="e">
        <f t="shared" si="180"/>
        <v>#DIV/0!</v>
      </c>
      <c r="Q1183" s="5" t="e">
        <f t="shared" si="180"/>
        <v>#DIV/0!</v>
      </c>
      <c r="R1183" s="5" t="e">
        <f t="shared" si="180"/>
        <v>#DIV/0!</v>
      </c>
      <c r="S1183" s="5" t="e">
        <f t="shared" si="180"/>
        <v>#DIV/0!</v>
      </c>
      <c r="T1183" s="5" t="e">
        <f t="shared" si="180"/>
        <v>#DIV/0!</v>
      </c>
      <c r="U1183" s="5" t="e">
        <f t="shared" si="180"/>
        <v>#DIV/0!</v>
      </c>
      <c r="V1183" s="5" t="e">
        <f t="shared" si="180"/>
        <v>#DIV/0!</v>
      </c>
      <c r="W1183" s="5" t="e">
        <f t="shared" si="180"/>
        <v>#DIV/0!</v>
      </c>
      <c r="X1183" s="5" t="e">
        <f t="shared" si="180"/>
        <v>#DIV/0!</v>
      </c>
      <c r="Y1183" s="5" t="e">
        <f t="shared" si="176"/>
        <v>#DIV/0!</v>
      </c>
      <c r="Z1183" s="5" t="e">
        <f t="shared" si="177"/>
        <v>#DIV/0!</v>
      </c>
      <c r="AA1183" s="5" t="e">
        <f t="shared" si="177"/>
        <v>#DIV/0!</v>
      </c>
      <c r="AM1183" s="6"/>
      <c r="AN1183" s="6"/>
    </row>
    <row r="1184" spans="2:40" s="5" customFormat="1" ht="20.100000000000001" hidden="1" customHeight="1">
      <c r="B1184" s="15"/>
      <c r="C1184" s="13"/>
      <c r="D1184" s="13"/>
      <c r="E1184" s="13"/>
      <c r="F1184" s="13"/>
      <c r="G1184" s="13"/>
      <c r="H1184" s="13"/>
      <c r="I1184" s="13"/>
      <c r="J1184" s="13"/>
      <c r="K1184" s="15"/>
      <c r="L1184" s="14"/>
      <c r="M1184" s="14" t="e">
        <f t="shared" si="178"/>
        <v>#DIV/0!</v>
      </c>
      <c r="N1184" s="49"/>
      <c r="O1184" s="238"/>
      <c r="P1184" s="5" t="e">
        <f t="shared" si="180"/>
        <v>#DIV/0!</v>
      </c>
      <c r="Q1184" s="5" t="e">
        <f t="shared" si="180"/>
        <v>#DIV/0!</v>
      </c>
      <c r="R1184" s="5" t="e">
        <f t="shared" si="180"/>
        <v>#DIV/0!</v>
      </c>
      <c r="S1184" s="5" t="e">
        <f t="shared" si="180"/>
        <v>#DIV/0!</v>
      </c>
      <c r="T1184" s="5" t="e">
        <f t="shared" si="180"/>
        <v>#DIV/0!</v>
      </c>
      <c r="U1184" s="5" t="e">
        <f t="shared" si="180"/>
        <v>#DIV/0!</v>
      </c>
      <c r="V1184" s="5" t="e">
        <f t="shared" si="180"/>
        <v>#DIV/0!</v>
      </c>
      <c r="W1184" s="5" t="e">
        <f t="shared" si="180"/>
        <v>#DIV/0!</v>
      </c>
      <c r="X1184" s="5" t="e">
        <f t="shared" si="180"/>
        <v>#DIV/0!</v>
      </c>
      <c r="Y1184" s="5" t="e">
        <f t="shared" si="176"/>
        <v>#DIV/0!</v>
      </c>
      <c r="Z1184" s="5" t="e">
        <f t="shared" si="177"/>
        <v>#DIV/0!</v>
      </c>
      <c r="AA1184" s="5" t="e">
        <f t="shared" si="177"/>
        <v>#DIV/0!</v>
      </c>
      <c r="AM1184" s="6"/>
      <c r="AN1184" s="6"/>
    </row>
    <row r="1185" spans="2:40" s="5" customFormat="1" ht="20.100000000000001" hidden="1" customHeight="1">
      <c r="B1185" s="22" t="str">
        <f>+$B$11</f>
        <v xml:space="preserve"> Α' ΠΛΑΝΗΤΗΣ</v>
      </c>
      <c r="C1185" s="15">
        <f>+$C$11</f>
        <v>0</v>
      </c>
      <c r="D1185" s="13">
        <f>+D1180+1</f>
        <v>188</v>
      </c>
      <c r="E1185" s="15">
        <f>+(H1185+I1185)/2</f>
        <v>0</v>
      </c>
      <c r="F1185" s="15">
        <f>+SQRT(E1185*E1185-G1185*G1185)</f>
        <v>0</v>
      </c>
      <c r="G1185" s="15">
        <f>+(-H1185+I1185)/2</f>
        <v>0</v>
      </c>
      <c r="H1185" s="15">
        <f>+$J$40</f>
        <v>0</v>
      </c>
      <c r="I1185" s="15">
        <f>+$J$39</f>
        <v>0</v>
      </c>
      <c r="J1185" s="15">
        <f>+$D$22</f>
        <v>0</v>
      </c>
      <c r="K1185" s="15">
        <f>+ABS( C1185-D1185)</f>
        <v>188</v>
      </c>
      <c r="L1185" s="15" t="e">
        <f>(+F1185*F1185/E1185)/( 1- J1185*COS(K1186))</f>
        <v>#DIV/0!</v>
      </c>
      <c r="M1185" s="14" t="e">
        <f t="shared" si="178"/>
        <v>#DIV/0!</v>
      </c>
      <c r="N1185" s="49"/>
      <c r="O1185" s="238"/>
      <c r="P1185" s="5" t="e">
        <f t="shared" si="180"/>
        <v>#DIV/0!</v>
      </c>
      <c r="Q1185" s="5" t="e">
        <f t="shared" si="180"/>
        <v>#DIV/0!</v>
      </c>
      <c r="R1185" s="5" t="e">
        <f t="shared" si="180"/>
        <v>#DIV/0!</v>
      </c>
      <c r="S1185" s="5" t="e">
        <f t="shared" si="180"/>
        <v>#DIV/0!</v>
      </c>
      <c r="T1185" s="5" t="e">
        <f t="shared" si="180"/>
        <v>#DIV/0!</v>
      </c>
      <c r="U1185" s="5" t="e">
        <f t="shared" si="180"/>
        <v>#DIV/0!</v>
      </c>
      <c r="V1185" s="5" t="e">
        <f t="shared" si="180"/>
        <v>#DIV/0!</v>
      </c>
      <c r="W1185" s="5" t="e">
        <f t="shared" si="180"/>
        <v>#DIV/0!</v>
      </c>
      <c r="X1185" s="5" t="e">
        <f t="shared" si="180"/>
        <v>#DIV/0!</v>
      </c>
      <c r="Y1185" s="5" t="e">
        <f t="shared" si="176"/>
        <v>#DIV/0!</v>
      </c>
      <c r="Z1185" s="5" t="e">
        <f t="shared" si="177"/>
        <v>#DIV/0!</v>
      </c>
      <c r="AA1185" s="5" t="e">
        <f t="shared" si="177"/>
        <v>#DIV/0!</v>
      </c>
      <c r="AM1185" s="6"/>
      <c r="AN1185" s="6"/>
    </row>
    <row r="1186" spans="2:40" s="5" customFormat="1" ht="20.100000000000001" hidden="1" customHeight="1">
      <c r="B1186" s="23" t="s">
        <v>32</v>
      </c>
      <c r="C1186" s="24">
        <f>3.14/180*C1185</f>
        <v>0</v>
      </c>
      <c r="D1186" s="24">
        <v>188</v>
      </c>
      <c r="E1186" s="25"/>
      <c r="F1186" s="25"/>
      <c r="G1186" s="25"/>
      <c r="H1186" s="25"/>
      <c r="I1186" s="25"/>
      <c r="J1186" s="25"/>
      <c r="K1186" s="25">
        <f>(3.14/180)*K1185</f>
        <v>3.279555555555556</v>
      </c>
      <c r="L1186" s="14"/>
      <c r="M1186" s="14" t="e">
        <f t="shared" si="178"/>
        <v>#DIV/0!</v>
      </c>
      <c r="N1186" s="49"/>
      <c r="O1186" s="238" t="e">
        <f t="shared" si="179"/>
        <v>#DIV/0!</v>
      </c>
      <c r="P1186" s="5" t="e">
        <f t="shared" si="180"/>
        <v>#DIV/0!</v>
      </c>
      <c r="Q1186" s="5" t="e">
        <f t="shared" si="180"/>
        <v>#DIV/0!</v>
      </c>
      <c r="R1186" s="5" t="e">
        <f t="shared" si="180"/>
        <v>#DIV/0!</v>
      </c>
      <c r="S1186" s="5" t="e">
        <f t="shared" si="180"/>
        <v>#DIV/0!</v>
      </c>
      <c r="T1186" s="5" t="e">
        <f t="shared" si="180"/>
        <v>#DIV/0!</v>
      </c>
      <c r="U1186" s="5" t="e">
        <f t="shared" si="180"/>
        <v>#DIV/0!</v>
      </c>
      <c r="V1186" s="5" t="e">
        <f t="shared" si="180"/>
        <v>#DIV/0!</v>
      </c>
      <c r="W1186" s="5" t="e">
        <f t="shared" si="180"/>
        <v>#DIV/0!</v>
      </c>
      <c r="X1186" s="5" t="e">
        <f t="shared" si="180"/>
        <v>#DIV/0!</v>
      </c>
      <c r="Y1186" s="5" t="e">
        <f t="shared" si="176"/>
        <v>#DIV/0!</v>
      </c>
      <c r="Z1186" s="5" t="e">
        <f t="shared" si="177"/>
        <v>#DIV/0!</v>
      </c>
      <c r="AA1186" s="5" t="e">
        <f t="shared" si="177"/>
        <v>#DIV/0!</v>
      </c>
      <c r="AM1186" s="6"/>
      <c r="AN1186" s="6"/>
    </row>
    <row r="1187" spans="2:40" s="5" customFormat="1" ht="20.100000000000001" hidden="1" customHeight="1">
      <c r="B1187" s="22" t="str">
        <f>+$B$13</f>
        <v xml:space="preserve"> Β' ΠΛΑΝΗΤΗΣ</v>
      </c>
      <c r="C1187" s="15">
        <f>+$C$13</f>
        <v>0</v>
      </c>
      <c r="D1187" s="13">
        <f>+D1182+1</f>
        <v>188</v>
      </c>
      <c r="E1187" s="15">
        <f>+(H1187+I1187)/2</f>
        <v>0</v>
      </c>
      <c r="F1187" s="15">
        <f>+SQRT(E1187*E1187-G1187*G1187)</f>
        <v>0</v>
      </c>
      <c r="G1187" s="15">
        <f>+(-H1187+I1187)/2</f>
        <v>0</v>
      </c>
      <c r="H1187" s="15">
        <f>+$J$42</f>
        <v>0</v>
      </c>
      <c r="I1187" s="15">
        <f>+$J$41</f>
        <v>0</v>
      </c>
      <c r="J1187" s="15">
        <f>+$D$24</f>
        <v>0</v>
      </c>
      <c r="K1187" s="15">
        <f>+ABS( C1187-D1187)</f>
        <v>188</v>
      </c>
      <c r="L1187" s="15" t="e">
        <f>+F1187*F1187/E1187/( 1- J1187*COS(K1188))</f>
        <v>#DIV/0!</v>
      </c>
      <c r="M1187" s="14" t="e">
        <f t="shared" si="178"/>
        <v>#DIV/0!</v>
      </c>
      <c r="N1187" s="49"/>
      <c r="O1187" s="238">
        <f t="shared" si="179"/>
        <v>0</v>
      </c>
      <c r="P1187" s="5" t="e">
        <f t="shared" si="180"/>
        <v>#DIV/0!</v>
      </c>
      <c r="Q1187" s="5" t="e">
        <f t="shared" si="180"/>
        <v>#DIV/0!</v>
      </c>
      <c r="R1187" s="5" t="e">
        <f t="shared" si="180"/>
        <v>#DIV/0!</v>
      </c>
      <c r="S1187" s="5" t="e">
        <f t="shared" si="180"/>
        <v>#DIV/0!</v>
      </c>
      <c r="T1187" s="5" t="e">
        <f t="shared" si="180"/>
        <v>#DIV/0!</v>
      </c>
      <c r="U1187" s="5" t="e">
        <f t="shared" si="180"/>
        <v>#DIV/0!</v>
      </c>
      <c r="V1187" s="5" t="e">
        <f t="shared" si="180"/>
        <v>#DIV/0!</v>
      </c>
      <c r="W1187" s="5" t="e">
        <f t="shared" si="180"/>
        <v>#DIV/0!</v>
      </c>
      <c r="X1187" s="5" t="e">
        <f t="shared" si="180"/>
        <v>#DIV/0!</v>
      </c>
      <c r="Y1187" s="5" t="e">
        <f t="shared" si="176"/>
        <v>#DIV/0!</v>
      </c>
      <c r="Z1187" s="5" t="e">
        <f t="shared" si="177"/>
        <v>#DIV/0!</v>
      </c>
      <c r="AA1187" s="5" t="e">
        <f t="shared" si="177"/>
        <v>#DIV/0!</v>
      </c>
      <c r="AM1187" s="6"/>
      <c r="AN1187" s="6"/>
    </row>
    <row r="1188" spans="2:40" s="5" customFormat="1" ht="20.100000000000001" hidden="1" customHeight="1">
      <c r="B1188" s="26"/>
      <c r="C1188" s="27">
        <f>3.14/180*C1187</f>
        <v>0</v>
      </c>
      <c r="D1188" s="27">
        <f>3.14/180*D1187</f>
        <v>3.279555555555556</v>
      </c>
      <c r="E1188" s="28"/>
      <c r="F1188" s="28"/>
      <c r="G1188" s="28"/>
      <c r="H1188" s="28"/>
      <c r="I1188" s="28"/>
      <c r="J1188" s="28"/>
      <c r="K1188" s="28">
        <f>(3.14/180)*K1187</f>
        <v>3.279555555555556</v>
      </c>
      <c r="L1188" s="14"/>
      <c r="M1188" s="14" t="e">
        <f t="shared" si="178"/>
        <v>#DIV/0!</v>
      </c>
      <c r="N1188" s="49"/>
      <c r="O1188" s="238"/>
      <c r="P1188" s="5" t="e">
        <f t="shared" si="180"/>
        <v>#DIV/0!</v>
      </c>
      <c r="Q1188" s="5" t="e">
        <f t="shared" si="180"/>
        <v>#DIV/0!</v>
      </c>
      <c r="R1188" s="5" t="e">
        <f t="shared" si="180"/>
        <v>#DIV/0!</v>
      </c>
      <c r="S1188" s="5" t="e">
        <f t="shared" si="180"/>
        <v>#DIV/0!</v>
      </c>
      <c r="T1188" s="5" t="e">
        <f t="shared" si="180"/>
        <v>#DIV/0!</v>
      </c>
      <c r="U1188" s="5" t="e">
        <f t="shared" si="180"/>
        <v>#DIV/0!</v>
      </c>
      <c r="V1188" s="5" t="e">
        <f t="shared" si="180"/>
        <v>#DIV/0!</v>
      </c>
      <c r="W1188" s="5" t="e">
        <f t="shared" si="180"/>
        <v>#DIV/0!</v>
      </c>
      <c r="X1188" s="5" t="e">
        <f t="shared" si="180"/>
        <v>#DIV/0!</v>
      </c>
      <c r="Y1188" s="5" t="e">
        <f t="shared" si="176"/>
        <v>#DIV/0!</v>
      </c>
      <c r="Z1188" s="5" t="e">
        <f t="shared" si="177"/>
        <v>#DIV/0!</v>
      </c>
      <c r="AA1188" s="5" t="e">
        <f t="shared" si="177"/>
        <v>#DIV/0!</v>
      </c>
      <c r="AM1188" s="6"/>
      <c r="AN1188" s="6"/>
    </row>
    <row r="1189" spans="2:40" s="5" customFormat="1" ht="20.100000000000001" hidden="1" customHeight="1">
      <c r="B1189" s="15"/>
      <c r="C1189" s="13"/>
      <c r="D1189" s="13"/>
      <c r="E1189" s="13"/>
      <c r="F1189" s="13"/>
      <c r="G1189" s="13"/>
      <c r="H1189" s="13"/>
      <c r="I1189" s="13"/>
      <c r="J1189" s="13"/>
      <c r="K1189" s="15"/>
      <c r="L1189" s="14"/>
      <c r="M1189" s="14" t="e">
        <f t="shared" si="178"/>
        <v>#DIV/0!</v>
      </c>
      <c r="N1189" s="49"/>
      <c r="O1189" s="238"/>
      <c r="P1189" s="5" t="e">
        <f t="shared" si="180"/>
        <v>#DIV/0!</v>
      </c>
      <c r="Q1189" s="5" t="e">
        <f t="shared" si="180"/>
        <v>#DIV/0!</v>
      </c>
      <c r="R1189" s="5" t="e">
        <f t="shared" si="180"/>
        <v>#DIV/0!</v>
      </c>
      <c r="S1189" s="5" t="e">
        <f t="shared" si="180"/>
        <v>#DIV/0!</v>
      </c>
      <c r="T1189" s="5" t="e">
        <f t="shared" si="180"/>
        <v>#DIV/0!</v>
      </c>
      <c r="U1189" s="5" t="e">
        <f t="shared" si="180"/>
        <v>#DIV/0!</v>
      </c>
      <c r="V1189" s="5" t="e">
        <f t="shared" si="180"/>
        <v>#DIV/0!</v>
      </c>
      <c r="W1189" s="5" t="e">
        <f t="shared" si="180"/>
        <v>#DIV/0!</v>
      </c>
      <c r="X1189" s="5" t="e">
        <f t="shared" si="180"/>
        <v>#DIV/0!</v>
      </c>
      <c r="Y1189" s="5" t="e">
        <f t="shared" si="176"/>
        <v>#DIV/0!</v>
      </c>
      <c r="Z1189" s="5" t="e">
        <f t="shared" si="177"/>
        <v>#DIV/0!</v>
      </c>
      <c r="AA1189" s="5" t="e">
        <f t="shared" si="177"/>
        <v>#DIV/0!</v>
      </c>
      <c r="AM1189" s="6"/>
      <c r="AN1189" s="6"/>
    </row>
    <row r="1190" spans="2:40" s="5" customFormat="1" ht="20.100000000000001" hidden="1" customHeight="1">
      <c r="B1190" s="22" t="str">
        <f>+$B$11</f>
        <v xml:space="preserve"> Α' ΠΛΑΝΗΤΗΣ</v>
      </c>
      <c r="C1190" s="15">
        <f>+$C$11</f>
        <v>0</v>
      </c>
      <c r="D1190" s="13">
        <f>+D1185+1</f>
        <v>189</v>
      </c>
      <c r="E1190" s="15">
        <f>+(H1190+I1190)/2</f>
        <v>0</v>
      </c>
      <c r="F1190" s="15">
        <f>+SQRT(E1190*E1190-G1190*G1190)</f>
        <v>0</v>
      </c>
      <c r="G1190" s="15">
        <f>+(-H1190+I1190)/2</f>
        <v>0</v>
      </c>
      <c r="H1190" s="15">
        <f>+$J$40</f>
        <v>0</v>
      </c>
      <c r="I1190" s="15">
        <f>+$J$39</f>
        <v>0</v>
      </c>
      <c r="J1190" s="15">
        <f>+$D$22</f>
        <v>0</v>
      </c>
      <c r="K1190" s="15">
        <f>+ABS( C1190-D1190)</f>
        <v>189</v>
      </c>
      <c r="L1190" s="15" t="e">
        <f>(+F1190*F1190/E1190)/( 1- J1190*COS(K1191))</f>
        <v>#DIV/0!</v>
      </c>
      <c r="M1190" s="14" t="e">
        <f t="shared" si="178"/>
        <v>#DIV/0!</v>
      </c>
      <c r="N1190" s="49"/>
      <c r="O1190" s="238"/>
      <c r="P1190" s="5" t="e">
        <f t="shared" si="180"/>
        <v>#DIV/0!</v>
      </c>
      <c r="Q1190" s="5" t="e">
        <f t="shared" si="180"/>
        <v>#DIV/0!</v>
      </c>
      <c r="R1190" s="5" t="e">
        <f t="shared" si="180"/>
        <v>#DIV/0!</v>
      </c>
      <c r="S1190" s="5" t="e">
        <f t="shared" si="180"/>
        <v>#DIV/0!</v>
      </c>
      <c r="T1190" s="5" t="e">
        <f t="shared" si="180"/>
        <v>#DIV/0!</v>
      </c>
      <c r="U1190" s="5" t="e">
        <f t="shared" si="180"/>
        <v>#DIV/0!</v>
      </c>
      <c r="V1190" s="5" t="e">
        <f t="shared" si="180"/>
        <v>#DIV/0!</v>
      </c>
      <c r="W1190" s="5" t="e">
        <f t="shared" si="180"/>
        <v>#DIV/0!</v>
      </c>
      <c r="X1190" s="5" t="e">
        <f t="shared" si="180"/>
        <v>#DIV/0!</v>
      </c>
      <c r="Y1190" s="5" t="e">
        <f t="shared" si="176"/>
        <v>#DIV/0!</v>
      </c>
      <c r="Z1190" s="5" t="e">
        <f t="shared" si="177"/>
        <v>#DIV/0!</v>
      </c>
      <c r="AA1190" s="5" t="e">
        <f t="shared" si="177"/>
        <v>#DIV/0!</v>
      </c>
      <c r="AM1190" s="6"/>
      <c r="AN1190" s="6"/>
    </row>
    <row r="1191" spans="2:40" s="5" customFormat="1" ht="20.100000000000001" hidden="1" customHeight="1">
      <c r="B1191" s="23" t="s">
        <v>32</v>
      </c>
      <c r="C1191" s="24">
        <f>3.14/180*C1190</f>
        <v>0</v>
      </c>
      <c r="D1191" s="24">
        <v>189</v>
      </c>
      <c r="E1191" s="25"/>
      <c r="F1191" s="25"/>
      <c r="G1191" s="25"/>
      <c r="H1191" s="25"/>
      <c r="I1191" s="25"/>
      <c r="J1191" s="25"/>
      <c r="K1191" s="25">
        <f>(3.14/180)*K1190</f>
        <v>3.2970000000000006</v>
      </c>
      <c r="L1191" s="14"/>
      <c r="M1191" s="14" t="e">
        <f t="shared" si="178"/>
        <v>#DIV/0!</v>
      </c>
      <c r="N1191" s="49"/>
      <c r="O1191" s="238" t="e">
        <f t="shared" si="179"/>
        <v>#DIV/0!</v>
      </c>
      <c r="P1191" s="5" t="e">
        <f t="shared" si="180"/>
        <v>#DIV/0!</v>
      </c>
      <c r="Q1191" s="5" t="e">
        <f t="shared" si="180"/>
        <v>#DIV/0!</v>
      </c>
      <c r="R1191" s="5" t="e">
        <f t="shared" si="180"/>
        <v>#DIV/0!</v>
      </c>
      <c r="S1191" s="5" t="e">
        <f t="shared" si="180"/>
        <v>#DIV/0!</v>
      </c>
      <c r="T1191" s="5" t="e">
        <f t="shared" si="180"/>
        <v>#DIV/0!</v>
      </c>
      <c r="U1191" s="5" t="e">
        <f t="shared" si="180"/>
        <v>#DIV/0!</v>
      </c>
      <c r="V1191" s="5" t="e">
        <f t="shared" si="180"/>
        <v>#DIV/0!</v>
      </c>
      <c r="W1191" s="5" t="e">
        <f t="shared" si="180"/>
        <v>#DIV/0!</v>
      </c>
      <c r="X1191" s="5" t="e">
        <f t="shared" si="180"/>
        <v>#DIV/0!</v>
      </c>
      <c r="Y1191" s="5" t="e">
        <f t="shared" si="176"/>
        <v>#DIV/0!</v>
      </c>
      <c r="Z1191" s="5" t="e">
        <f t="shared" si="177"/>
        <v>#DIV/0!</v>
      </c>
      <c r="AA1191" s="5" t="e">
        <f t="shared" si="177"/>
        <v>#DIV/0!</v>
      </c>
      <c r="AM1191" s="6"/>
      <c r="AN1191" s="6"/>
    </row>
    <row r="1192" spans="2:40" s="5" customFormat="1" ht="20.100000000000001" hidden="1" customHeight="1">
      <c r="B1192" s="22" t="str">
        <f>+$B$13</f>
        <v xml:space="preserve"> Β' ΠΛΑΝΗΤΗΣ</v>
      </c>
      <c r="C1192" s="15">
        <f>+$C$13</f>
        <v>0</v>
      </c>
      <c r="D1192" s="13">
        <f>+D1187+1</f>
        <v>189</v>
      </c>
      <c r="E1192" s="15">
        <f>+(H1192+I1192)/2</f>
        <v>0</v>
      </c>
      <c r="F1192" s="15">
        <f>+SQRT(E1192*E1192-G1192*G1192)</f>
        <v>0</v>
      </c>
      <c r="G1192" s="15">
        <f>+(-H1192+I1192)/2</f>
        <v>0</v>
      </c>
      <c r="H1192" s="15">
        <f>+$J$42</f>
        <v>0</v>
      </c>
      <c r="I1192" s="15">
        <f>+$J$41</f>
        <v>0</v>
      </c>
      <c r="J1192" s="15">
        <f>+$D$24</f>
        <v>0</v>
      </c>
      <c r="K1192" s="15">
        <f>+ABS( C1192-D1192)</f>
        <v>189</v>
      </c>
      <c r="L1192" s="15" t="e">
        <f>+F1192*F1192/E1192/( 1- J1192*COS(K1193))</f>
        <v>#DIV/0!</v>
      </c>
      <c r="M1192" s="14" t="e">
        <f t="shared" si="178"/>
        <v>#DIV/0!</v>
      </c>
      <c r="N1192" s="49"/>
      <c r="O1192" s="238">
        <f t="shared" si="179"/>
        <v>0</v>
      </c>
      <c r="P1192" s="5" t="e">
        <f t="shared" si="180"/>
        <v>#DIV/0!</v>
      </c>
      <c r="Q1192" s="5" t="e">
        <f t="shared" si="180"/>
        <v>#DIV/0!</v>
      </c>
      <c r="R1192" s="5" t="e">
        <f t="shared" si="180"/>
        <v>#DIV/0!</v>
      </c>
      <c r="S1192" s="5" t="e">
        <f t="shared" si="180"/>
        <v>#DIV/0!</v>
      </c>
      <c r="T1192" s="5" t="e">
        <f t="shared" si="180"/>
        <v>#DIV/0!</v>
      </c>
      <c r="U1192" s="5" t="e">
        <f t="shared" si="180"/>
        <v>#DIV/0!</v>
      </c>
      <c r="V1192" s="5" t="e">
        <f t="shared" si="180"/>
        <v>#DIV/0!</v>
      </c>
      <c r="W1192" s="5" t="e">
        <f t="shared" si="180"/>
        <v>#DIV/0!</v>
      </c>
      <c r="X1192" s="5" t="e">
        <f t="shared" si="180"/>
        <v>#DIV/0!</v>
      </c>
      <c r="Y1192" s="5" t="e">
        <f t="shared" si="176"/>
        <v>#DIV/0!</v>
      </c>
      <c r="Z1192" s="5" t="e">
        <f t="shared" si="177"/>
        <v>#DIV/0!</v>
      </c>
      <c r="AA1192" s="5" t="e">
        <f t="shared" si="177"/>
        <v>#DIV/0!</v>
      </c>
      <c r="AM1192" s="6"/>
      <c r="AN1192" s="6"/>
    </row>
    <row r="1193" spans="2:40" s="5" customFormat="1" ht="20.100000000000001" hidden="1" customHeight="1">
      <c r="B1193" s="26"/>
      <c r="C1193" s="27">
        <f>3.14/180*C1192</f>
        <v>0</v>
      </c>
      <c r="D1193" s="27">
        <f>3.14/180*D1192</f>
        <v>3.2970000000000006</v>
      </c>
      <c r="E1193" s="28"/>
      <c r="F1193" s="28"/>
      <c r="G1193" s="28"/>
      <c r="H1193" s="28"/>
      <c r="I1193" s="28"/>
      <c r="J1193" s="28"/>
      <c r="K1193" s="28">
        <f>(3.14/180)*K1192</f>
        <v>3.2970000000000006</v>
      </c>
      <c r="L1193" s="14"/>
      <c r="M1193" s="14" t="e">
        <f t="shared" si="178"/>
        <v>#DIV/0!</v>
      </c>
      <c r="N1193" s="49"/>
      <c r="O1193" s="238"/>
      <c r="P1193" s="5" t="e">
        <f t="shared" si="180"/>
        <v>#DIV/0!</v>
      </c>
      <c r="Q1193" s="5" t="e">
        <f t="shared" si="180"/>
        <v>#DIV/0!</v>
      </c>
      <c r="R1193" s="5" t="e">
        <f t="shared" si="180"/>
        <v>#DIV/0!</v>
      </c>
      <c r="S1193" s="5" t="e">
        <f t="shared" si="180"/>
        <v>#DIV/0!</v>
      </c>
      <c r="T1193" s="5" t="e">
        <f t="shared" si="180"/>
        <v>#DIV/0!</v>
      </c>
      <c r="U1193" s="5" t="e">
        <f t="shared" si="180"/>
        <v>#DIV/0!</v>
      </c>
      <c r="V1193" s="5" t="e">
        <f t="shared" si="180"/>
        <v>#DIV/0!</v>
      </c>
      <c r="W1193" s="5" t="e">
        <f t="shared" si="180"/>
        <v>#DIV/0!</v>
      </c>
      <c r="X1193" s="5" t="e">
        <f t="shared" si="180"/>
        <v>#DIV/0!</v>
      </c>
      <c r="Y1193" s="5" t="e">
        <f t="shared" si="176"/>
        <v>#DIV/0!</v>
      </c>
      <c r="Z1193" s="5" t="e">
        <f t="shared" si="177"/>
        <v>#DIV/0!</v>
      </c>
      <c r="AA1193" s="5" t="e">
        <f t="shared" si="177"/>
        <v>#DIV/0!</v>
      </c>
      <c r="AM1193" s="6"/>
      <c r="AN1193" s="6"/>
    </row>
    <row r="1194" spans="2:40" s="5" customFormat="1" ht="20.100000000000001" hidden="1" customHeight="1">
      <c r="B1194" s="15"/>
      <c r="C1194" s="13"/>
      <c r="D1194" s="13"/>
      <c r="E1194" s="13"/>
      <c r="F1194" s="13"/>
      <c r="G1194" s="13"/>
      <c r="H1194" s="13"/>
      <c r="I1194" s="13"/>
      <c r="J1194" s="13"/>
      <c r="K1194" s="15"/>
      <c r="L1194" s="14"/>
      <c r="M1194" s="14" t="e">
        <f t="shared" si="178"/>
        <v>#DIV/0!</v>
      </c>
      <c r="N1194" s="49"/>
      <c r="O1194" s="238"/>
      <c r="P1194" s="5" t="e">
        <f t="shared" si="180"/>
        <v>#DIV/0!</v>
      </c>
      <c r="Q1194" s="5" t="e">
        <f t="shared" si="180"/>
        <v>#DIV/0!</v>
      </c>
      <c r="R1194" s="5" t="e">
        <f t="shared" si="180"/>
        <v>#DIV/0!</v>
      </c>
      <c r="S1194" s="5" t="e">
        <f t="shared" si="180"/>
        <v>#DIV/0!</v>
      </c>
      <c r="T1194" s="5" t="e">
        <f t="shared" si="180"/>
        <v>#DIV/0!</v>
      </c>
      <c r="U1194" s="5" t="e">
        <f t="shared" si="180"/>
        <v>#DIV/0!</v>
      </c>
      <c r="V1194" s="5" t="e">
        <f t="shared" si="180"/>
        <v>#DIV/0!</v>
      </c>
      <c r="W1194" s="5" t="e">
        <f t="shared" si="180"/>
        <v>#DIV/0!</v>
      </c>
      <c r="X1194" s="5" t="e">
        <f t="shared" si="180"/>
        <v>#DIV/0!</v>
      </c>
      <c r="Y1194" s="5" t="e">
        <f t="shared" si="176"/>
        <v>#DIV/0!</v>
      </c>
      <c r="Z1194" s="5" t="e">
        <f t="shared" si="177"/>
        <v>#DIV/0!</v>
      </c>
      <c r="AA1194" s="5" t="e">
        <f t="shared" si="177"/>
        <v>#DIV/0!</v>
      </c>
      <c r="AM1194" s="6"/>
      <c r="AN1194" s="6"/>
    </row>
    <row r="1195" spans="2:40" s="5" customFormat="1" ht="20.100000000000001" hidden="1" customHeight="1">
      <c r="B1195" s="22" t="str">
        <f>+$B$11</f>
        <v xml:space="preserve"> Α' ΠΛΑΝΗΤΗΣ</v>
      </c>
      <c r="C1195" s="15">
        <f>+$C$11</f>
        <v>0</v>
      </c>
      <c r="D1195" s="13">
        <f>+D1190+1</f>
        <v>190</v>
      </c>
      <c r="E1195" s="15">
        <f>+(H1195+I1195)/2</f>
        <v>0</v>
      </c>
      <c r="F1195" s="15">
        <f>+SQRT(E1195*E1195-G1195*G1195)</f>
        <v>0</v>
      </c>
      <c r="G1195" s="15">
        <f>+(-H1195+I1195)/2</f>
        <v>0</v>
      </c>
      <c r="H1195" s="15">
        <f>+$J$40</f>
        <v>0</v>
      </c>
      <c r="I1195" s="15">
        <f>+$J$39</f>
        <v>0</v>
      </c>
      <c r="J1195" s="15">
        <f>+$D$22</f>
        <v>0</v>
      </c>
      <c r="K1195" s="15">
        <f>+ABS( C1195-D1195)</f>
        <v>190</v>
      </c>
      <c r="L1195" s="15" t="e">
        <f>(+F1195*F1195/E1195)/( 1- J1195*COS(K1196))</f>
        <v>#DIV/0!</v>
      </c>
      <c r="M1195" s="14" t="e">
        <f t="shared" si="178"/>
        <v>#DIV/0!</v>
      </c>
      <c r="N1195" s="49"/>
      <c r="O1195" s="238">
        <f t="shared" si="179"/>
        <v>0</v>
      </c>
      <c r="P1195" s="5" t="e">
        <f t="shared" si="180"/>
        <v>#DIV/0!</v>
      </c>
      <c r="Q1195" s="5" t="e">
        <f t="shared" si="180"/>
        <v>#DIV/0!</v>
      </c>
      <c r="R1195" s="5" t="e">
        <f t="shared" si="180"/>
        <v>#DIV/0!</v>
      </c>
      <c r="S1195" s="5" t="e">
        <f t="shared" si="180"/>
        <v>#DIV/0!</v>
      </c>
      <c r="T1195" s="5" t="e">
        <f t="shared" si="180"/>
        <v>#DIV/0!</v>
      </c>
      <c r="U1195" s="5" t="e">
        <f t="shared" si="180"/>
        <v>#DIV/0!</v>
      </c>
      <c r="V1195" s="5" t="e">
        <f t="shared" si="180"/>
        <v>#DIV/0!</v>
      </c>
      <c r="W1195" s="5" t="e">
        <f t="shared" si="180"/>
        <v>#DIV/0!</v>
      </c>
      <c r="X1195" s="5" t="e">
        <f t="shared" si="180"/>
        <v>#DIV/0!</v>
      </c>
      <c r="Y1195" s="5" t="e">
        <f t="shared" si="176"/>
        <v>#DIV/0!</v>
      </c>
      <c r="Z1195" s="5" t="e">
        <f t="shared" si="177"/>
        <v>#DIV/0!</v>
      </c>
      <c r="AA1195" s="5" t="e">
        <f t="shared" si="177"/>
        <v>#DIV/0!</v>
      </c>
      <c r="AM1195" s="6"/>
      <c r="AN1195" s="6"/>
    </row>
    <row r="1196" spans="2:40" s="5" customFormat="1" ht="20.100000000000001" hidden="1" customHeight="1">
      <c r="B1196" s="23" t="s">
        <v>32</v>
      </c>
      <c r="C1196" s="24">
        <f>3.14/180*C1195</f>
        <v>0</v>
      </c>
      <c r="D1196" s="24">
        <v>190</v>
      </c>
      <c r="E1196" s="25"/>
      <c r="F1196" s="25"/>
      <c r="G1196" s="25"/>
      <c r="H1196" s="25"/>
      <c r="I1196" s="25"/>
      <c r="J1196" s="25"/>
      <c r="K1196" s="25">
        <f>(3.14/180)*K1195</f>
        <v>3.3144444444444447</v>
      </c>
      <c r="L1196" s="14"/>
      <c r="M1196" s="14" t="e">
        <f t="shared" si="178"/>
        <v>#DIV/0!</v>
      </c>
      <c r="N1196" s="49"/>
      <c r="O1196" s="238" t="e">
        <f t="shared" si="179"/>
        <v>#DIV/0!</v>
      </c>
      <c r="P1196" s="5" t="e">
        <f t="shared" si="180"/>
        <v>#DIV/0!</v>
      </c>
      <c r="Q1196" s="5" t="e">
        <f t="shared" si="180"/>
        <v>#DIV/0!</v>
      </c>
      <c r="R1196" s="5" t="e">
        <f t="shared" si="180"/>
        <v>#DIV/0!</v>
      </c>
      <c r="S1196" s="5" t="e">
        <f t="shared" si="180"/>
        <v>#DIV/0!</v>
      </c>
      <c r="T1196" s="5" t="e">
        <f t="shared" si="180"/>
        <v>#DIV/0!</v>
      </c>
      <c r="U1196" s="5" t="e">
        <f t="shared" si="180"/>
        <v>#DIV/0!</v>
      </c>
      <c r="V1196" s="5" t="e">
        <f t="shared" si="180"/>
        <v>#DIV/0!</v>
      </c>
      <c r="W1196" s="5" t="e">
        <f t="shared" si="180"/>
        <v>#DIV/0!</v>
      </c>
      <c r="X1196" s="5" t="e">
        <f t="shared" si="180"/>
        <v>#DIV/0!</v>
      </c>
      <c r="Y1196" s="5" t="e">
        <f t="shared" si="176"/>
        <v>#DIV/0!</v>
      </c>
      <c r="Z1196" s="5" t="e">
        <f t="shared" si="177"/>
        <v>#DIV/0!</v>
      </c>
      <c r="AA1196" s="5" t="e">
        <f t="shared" si="177"/>
        <v>#DIV/0!</v>
      </c>
      <c r="AM1196" s="6"/>
      <c r="AN1196" s="6"/>
    </row>
    <row r="1197" spans="2:40" s="5" customFormat="1" ht="20.100000000000001" hidden="1" customHeight="1">
      <c r="B1197" s="22" t="str">
        <f>+$B$13</f>
        <v xml:space="preserve"> Β' ΠΛΑΝΗΤΗΣ</v>
      </c>
      <c r="C1197" s="15">
        <f>+$C$13</f>
        <v>0</v>
      </c>
      <c r="D1197" s="13">
        <f>+D1192+1</f>
        <v>190</v>
      </c>
      <c r="E1197" s="15">
        <f>+(H1197+I1197)/2</f>
        <v>0</v>
      </c>
      <c r="F1197" s="15">
        <f>+SQRT(E1197*E1197-G1197*G1197)</f>
        <v>0</v>
      </c>
      <c r="G1197" s="15">
        <f>+(-H1197+I1197)/2</f>
        <v>0</v>
      </c>
      <c r="H1197" s="15">
        <f>+$J$42</f>
        <v>0</v>
      </c>
      <c r="I1197" s="15">
        <f>+$J$41</f>
        <v>0</v>
      </c>
      <c r="J1197" s="15">
        <f>+$D$24</f>
        <v>0</v>
      </c>
      <c r="K1197" s="15">
        <f>+ABS( C1197-D1197)</f>
        <v>190</v>
      </c>
      <c r="L1197" s="15" t="e">
        <f>+F1197*F1197/E1197/( 1- J1197*COS(K1198))</f>
        <v>#DIV/0!</v>
      </c>
      <c r="M1197" s="14" t="e">
        <f t="shared" si="178"/>
        <v>#DIV/0!</v>
      </c>
      <c r="N1197" s="49"/>
      <c r="O1197" s="238">
        <f t="shared" si="179"/>
        <v>0</v>
      </c>
      <c r="P1197" s="5" t="e">
        <f t="shared" si="180"/>
        <v>#DIV/0!</v>
      </c>
      <c r="Q1197" s="5" t="e">
        <f t="shared" si="180"/>
        <v>#DIV/0!</v>
      </c>
      <c r="R1197" s="5" t="e">
        <f t="shared" si="180"/>
        <v>#DIV/0!</v>
      </c>
      <c r="S1197" s="5" t="e">
        <f t="shared" si="180"/>
        <v>#DIV/0!</v>
      </c>
      <c r="T1197" s="5" t="e">
        <f t="shared" si="180"/>
        <v>#DIV/0!</v>
      </c>
      <c r="U1197" s="5" t="e">
        <f t="shared" si="180"/>
        <v>#DIV/0!</v>
      </c>
      <c r="V1197" s="5" t="e">
        <f t="shared" si="180"/>
        <v>#DIV/0!</v>
      </c>
      <c r="W1197" s="5" t="e">
        <f t="shared" si="180"/>
        <v>#DIV/0!</v>
      </c>
      <c r="X1197" s="5" t="e">
        <f t="shared" si="180"/>
        <v>#DIV/0!</v>
      </c>
      <c r="Y1197" s="5" t="e">
        <f t="shared" ref="Y1197:Y1260" si="181">IF(AND(K1197=MIN($B1197:$M1197),K1197=MIN($O$176:$O$234)),AK1196,0)</f>
        <v>#DIV/0!</v>
      </c>
      <c r="Z1197" s="5" t="e">
        <f t="shared" ref="Z1197:AA1260" si="182">IF(AND(L1197=MIN($B1197:$M1197),L1197=MIN($O$176:$O$234)),AL1196,0)</f>
        <v>#DIV/0!</v>
      </c>
      <c r="AA1197" s="5" t="e">
        <f t="shared" si="182"/>
        <v>#DIV/0!</v>
      </c>
      <c r="AM1197" s="6"/>
      <c r="AN1197" s="6"/>
    </row>
    <row r="1198" spans="2:40" s="5" customFormat="1" ht="20.100000000000001" hidden="1" customHeight="1">
      <c r="B1198" s="26"/>
      <c r="C1198" s="27">
        <f>3.14/180*C1197</f>
        <v>0</v>
      </c>
      <c r="D1198" s="27">
        <f>3.14/180*D1197</f>
        <v>3.3144444444444447</v>
      </c>
      <c r="E1198" s="28"/>
      <c r="F1198" s="28"/>
      <c r="G1198" s="28"/>
      <c r="H1198" s="28"/>
      <c r="I1198" s="28"/>
      <c r="J1198" s="28"/>
      <c r="K1198" s="28">
        <f>(3.14/180)*K1197</f>
        <v>3.3144444444444447</v>
      </c>
      <c r="L1198" s="14"/>
      <c r="M1198" s="14" t="e">
        <f t="shared" si="178"/>
        <v>#DIV/0!</v>
      </c>
      <c r="N1198" s="49"/>
      <c r="O1198" s="238"/>
      <c r="P1198" s="5" t="e">
        <f t="shared" si="180"/>
        <v>#DIV/0!</v>
      </c>
      <c r="Q1198" s="5" t="e">
        <f t="shared" si="180"/>
        <v>#DIV/0!</v>
      </c>
      <c r="R1198" s="5" t="e">
        <f t="shared" si="180"/>
        <v>#DIV/0!</v>
      </c>
      <c r="S1198" s="5" t="e">
        <f t="shared" si="180"/>
        <v>#DIV/0!</v>
      </c>
      <c r="T1198" s="5" t="e">
        <f t="shared" si="180"/>
        <v>#DIV/0!</v>
      </c>
      <c r="U1198" s="5" t="e">
        <f t="shared" si="180"/>
        <v>#DIV/0!</v>
      </c>
      <c r="V1198" s="5" t="e">
        <f t="shared" si="180"/>
        <v>#DIV/0!</v>
      </c>
      <c r="W1198" s="5" t="e">
        <f t="shared" si="180"/>
        <v>#DIV/0!</v>
      </c>
      <c r="X1198" s="5" t="e">
        <f t="shared" si="180"/>
        <v>#DIV/0!</v>
      </c>
      <c r="Y1198" s="5" t="e">
        <f t="shared" si="181"/>
        <v>#DIV/0!</v>
      </c>
      <c r="Z1198" s="5" t="e">
        <f t="shared" si="182"/>
        <v>#DIV/0!</v>
      </c>
      <c r="AA1198" s="5" t="e">
        <f t="shared" si="182"/>
        <v>#DIV/0!</v>
      </c>
      <c r="AM1198" s="6"/>
      <c r="AN1198" s="6"/>
    </row>
    <row r="1199" spans="2:40" s="5" customFormat="1" ht="20.100000000000001" hidden="1" customHeight="1">
      <c r="B1199" s="15"/>
      <c r="C1199" s="13"/>
      <c r="D1199" s="13"/>
      <c r="E1199" s="13"/>
      <c r="F1199" s="13"/>
      <c r="G1199" s="13"/>
      <c r="H1199" s="13"/>
      <c r="I1199" s="13"/>
      <c r="J1199" s="13"/>
      <c r="K1199" s="15"/>
      <c r="L1199" s="14"/>
      <c r="M1199" s="14" t="e">
        <f t="shared" si="178"/>
        <v>#DIV/0!</v>
      </c>
      <c r="N1199" s="49"/>
      <c r="O1199" s="238"/>
      <c r="P1199" s="5" t="e">
        <f t="shared" si="180"/>
        <v>#DIV/0!</v>
      </c>
      <c r="Q1199" s="5" t="e">
        <f t="shared" si="180"/>
        <v>#DIV/0!</v>
      </c>
      <c r="R1199" s="5" t="e">
        <f t="shared" si="180"/>
        <v>#DIV/0!</v>
      </c>
      <c r="S1199" s="5" t="e">
        <f t="shared" si="180"/>
        <v>#DIV/0!</v>
      </c>
      <c r="T1199" s="5" t="e">
        <f t="shared" si="180"/>
        <v>#DIV/0!</v>
      </c>
      <c r="U1199" s="5" t="e">
        <f t="shared" si="180"/>
        <v>#DIV/0!</v>
      </c>
      <c r="V1199" s="5" t="e">
        <f t="shared" si="180"/>
        <v>#DIV/0!</v>
      </c>
      <c r="W1199" s="5" t="e">
        <f t="shared" si="180"/>
        <v>#DIV/0!</v>
      </c>
      <c r="X1199" s="5" t="e">
        <f t="shared" si="180"/>
        <v>#DIV/0!</v>
      </c>
      <c r="Y1199" s="5" t="e">
        <f t="shared" si="181"/>
        <v>#DIV/0!</v>
      </c>
      <c r="Z1199" s="5" t="e">
        <f t="shared" si="182"/>
        <v>#DIV/0!</v>
      </c>
      <c r="AA1199" s="5" t="e">
        <f t="shared" si="182"/>
        <v>#DIV/0!</v>
      </c>
      <c r="AM1199" s="6"/>
      <c r="AN1199" s="6"/>
    </row>
    <row r="1200" spans="2:40" s="5" customFormat="1" ht="20.100000000000001" hidden="1" customHeight="1">
      <c r="B1200" s="22" t="str">
        <f>+$B$11</f>
        <v xml:space="preserve"> Α' ΠΛΑΝΗΤΗΣ</v>
      </c>
      <c r="C1200" s="15">
        <f>+$C$11</f>
        <v>0</v>
      </c>
      <c r="D1200" s="13">
        <f>+D1195+1</f>
        <v>191</v>
      </c>
      <c r="E1200" s="15">
        <f>+(H1200+I1200)/2</f>
        <v>0</v>
      </c>
      <c r="F1200" s="15">
        <f>+SQRT(E1200*E1200-G1200*G1200)</f>
        <v>0</v>
      </c>
      <c r="G1200" s="15">
        <f>+(-H1200+I1200)/2</f>
        <v>0</v>
      </c>
      <c r="H1200" s="15">
        <f>+$J$40</f>
        <v>0</v>
      </c>
      <c r="I1200" s="15">
        <f>+$J$39</f>
        <v>0</v>
      </c>
      <c r="J1200" s="15">
        <f>+$D$22</f>
        <v>0</v>
      </c>
      <c r="K1200" s="15">
        <f>+ABS( C1200-D1200)</f>
        <v>191</v>
      </c>
      <c r="L1200" s="15" t="e">
        <f>(+F1200*F1200/E1200)/( 1- J1200*COS(K1201))</f>
        <v>#DIV/0!</v>
      </c>
      <c r="M1200" s="14" t="e">
        <f t="shared" si="178"/>
        <v>#DIV/0!</v>
      </c>
      <c r="N1200" s="49"/>
      <c r="O1200" s="238">
        <f t="shared" si="179"/>
        <v>0</v>
      </c>
      <c r="P1200" s="5" t="e">
        <f t="shared" si="180"/>
        <v>#DIV/0!</v>
      </c>
      <c r="Q1200" s="5" t="e">
        <f t="shared" si="180"/>
        <v>#DIV/0!</v>
      </c>
      <c r="R1200" s="5" t="e">
        <f t="shared" si="180"/>
        <v>#DIV/0!</v>
      </c>
      <c r="S1200" s="5" t="e">
        <f t="shared" si="180"/>
        <v>#DIV/0!</v>
      </c>
      <c r="T1200" s="5" t="e">
        <f t="shared" si="180"/>
        <v>#DIV/0!</v>
      </c>
      <c r="U1200" s="5" t="e">
        <f t="shared" si="180"/>
        <v>#DIV/0!</v>
      </c>
      <c r="V1200" s="5" t="e">
        <f t="shared" si="180"/>
        <v>#DIV/0!</v>
      </c>
      <c r="W1200" s="5" t="e">
        <f t="shared" si="180"/>
        <v>#DIV/0!</v>
      </c>
      <c r="X1200" s="5" t="e">
        <f t="shared" si="180"/>
        <v>#DIV/0!</v>
      </c>
      <c r="Y1200" s="5" t="e">
        <f t="shared" si="181"/>
        <v>#DIV/0!</v>
      </c>
      <c r="Z1200" s="5" t="e">
        <f t="shared" si="182"/>
        <v>#DIV/0!</v>
      </c>
      <c r="AA1200" s="5" t="e">
        <f t="shared" si="182"/>
        <v>#DIV/0!</v>
      </c>
      <c r="AM1200" s="6"/>
      <c r="AN1200" s="6"/>
    </row>
    <row r="1201" spans="2:40" s="5" customFormat="1" ht="20.100000000000001" hidden="1" customHeight="1">
      <c r="B1201" s="23" t="s">
        <v>32</v>
      </c>
      <c r="C1201" s="24">
        <f>3.14/180*C1200</f>
        <v>0</v>
      </c>
      <c r="D1201" s="24">
        <v>191</v>
      </c>
      <c r="E1201" s="25"/>
      <c r="F1201" s="25"/>
      <c r="G1201" s="25"/>
      <c r="H1201" s="25"/>
      <c r="I1201" s="25"/>
      <c r="J1201" s="25"/>
      <c r="K1201" s="25">
        <f>(3.14/180)*K1200</f>
        <v>3.3318888888888893</v>
      </c>
      <c r="L1201" s="14"/>
      <c r="M1201" s="14" t="e">
        <f t="shared" si="178"/>
        <v>#DIV/0!</v>
      </c>
      <c r="N1201" s="49"/>
      <c r="O1201" s="238" t="e">
        <f t="shared" si="179"/>
        <v>#DIV/0!</v>
      </c>
      <c r="P1201" s="5" t="e">
        <f t="shared" si="180"/>
        <v>#DIV/0!</v>
      </c>
      <c r="Q1201" s="5" t="e">
        <f t="shared" si="180"/>
        <v>#DIV/0!</v>
      </c>
      <c r="R1201" s="5" t="e">
        <f t="shared" si="180"/>
        <v>#DIV/0!</v>
      </c>
      <c r="S1201" s="5" t="e">
        <f t="shared" si="180"/>
        <v>#DIV/0!</v>
      </c>
      <c r="T1201" s="5" t="e">
        <f t="shared" si="180"/>
        <v>#DIV/0!</v>
      </c>
      <c r="U1201" s="5" t="e">
        <f t="shared" si="180"/>
        <v>#DIV/0!</v>
      </c>
      <c r="V1201" s="5" t="e">
        <f t="shared" si="180"/>
        <v>#DIV/0!</v>
      </c>
      <c r="W1201" s="5" t="e">
        <f t="shared" si="180"/>
        <v>#DIV/0!</v>
      </c>
      <c r="X1201" s="5" t="e">
        <f t="shared" si="180"/>
        <v>#DIV/0!</v>
      </c>
      <c r="Y1201" s="5" t="e">
        <f t="shared" si="181"/>
        <v>#DIV/0!</v>
      </c>
      <c r="Z1201" s="5" t="e">
        <f t="shared" si="182"/>
        <v>#DIV/0!</v>
      </c>
      <c r="AA1201" s="5" t="e">
        <f t="shared" si="182"/>
        <v>#DIV/0!</v>
      </c>
      <c r="AM1201" s="6"/>
      <c r="AN1201" s="6"/>
    </row>
    <row r="1202" spans="2:40" s="5" customFormat="1" ht="20.100000000000001" hidden="1" customHeight="1">
      <c r="B1202" s="22" t="str">
        <f>+$B$13</f>
        <v xml:space="preserve"> Β' ΠΛΑΝΗΤΗΣ</v>
      </c>
      <c r="C1202" s="15">
        <f>+$C$13</f>
        <v>0</v>
      </c>
      <c r="D1202" s="13">
        <f>+D1197+1</f>
        <v>191</v>
      </c>
      <c r="E1202" s="15">
        <f>+(H1202+I1202)/2</f>
        <v>0</v>
      </c>
      <c r="F1202" s="15">
        <f>+SQRT(E1202*E1202-G1202*G1202)</f>
        <v>0</v>
      </c>
      <c r="G1202" s="15">
        <f>+(-H1202+I1202)/2</f>
        <v>0</v>
      </c>
      <c r="H1202" s="15">
        <f>+$J$42</f>
        <v>0</v>
      </c>
      <c r="I1202" s="15">
        <f>+$J$41</f>
        <v>0</v>
      </c>
      <c r="J1202" s="15">
        <f>+$D$24</f>
        <v>0</v>
      </c>
      <c r="K1202" s="15">
        <f>+ABS( C1202-D1202)</f>
        <v>191</v>
      </c>
      <c r="L1202" s="15" t="e">
        <f>+F1202*F1202/E1202/( 1- J1202*COS(K1203))</f>
        <v>#DIV/0!</v>
      </c>
      <c r="M1202" s="14" t="e">
        <f t="shared" si="178"/>
        <v>#DIV/0!</v>
      </c>
      <c r="N1202" s="49"/>
      <c r="O1202" s="238">
        <f t="shared" si="179"/>
        <v>0</v>
      </c>
      <c r="P1202" s="5" t="e">
        <f t="shared" si="180"/>
        <v>#DIV/0!</v>
      </c>
      <c r="Q1202" s="5" t="e">
        <f t="shared" si="180"/>
        <v>#DIV/0!</v>
      </c>
      <c r="R1202" s="5" t="e">
        <f t="shared" si="180"/>
        <v>#DIV/0!</v>
      </c>
      <c r="S1202" s="5" t="e">
        <f t="shared" si="180"/>
        <v>#DIV/0!</v>
      </c>
      <c r="T1202" s="5" t="e">
        <f t="shared" si="180"/>
        <v>#DIV/0!</v>
      </c>
      <c r="U1202" s="5" t="e">
        <f t="shared" si="180"/>
        <v>#DIV/0!</v>
      </c>
      <c r="V1202" s="5" t="e">
        <f t="shared" si="180"/>
        <v>#DIV/0!</v>
      </c>
      <c r="W1202" s="5" t="e">
        <f t="shared" si="180"/>
        <v>#DIV/0!</v>
      </c>
      <c r="X1202" s="5" t="e">
        <f t="shared" si="180"/>
        <v>#DIV/0!</v>
      </c>
      <c r="Y1202" s="5" t="e">
        <f t="shared" si="181"/>
        <v>#DIV/0!</v>
      </c>
      <c r="Z1202" s="5" t="e">
        <f t="shared" si="182"/>
        <v>#DIV/0!</v>
      </c>
      <c r="AA1202" s="5" t="e">
        <f t="shared" si="182"/>
        <v>#DIV/0!</v>
      </c>
      <c r="AM1202" s="6"/>
      <c r="AN1202" s="6"/>
    </row>
    <row r="1203" spans="2:40" s="5" customFormat="1" ht="20.100000000000001" hidden="1" customHeight="1">
      <c r="B1203" s="26"/>
      <c r="C1203" s="27">
        <f>3.14/180*C1202</f>
        <v>0</v>
      </c>
      <c r="D1203" s="27">
        <f>3.14/180*D1202</f>
        <v>3.3318888888888893</v>
      </c>
      <c r="E1203" s="28"/>
      <c r="F1203" s="28"/>
      <c r="G1203" s="28"/>
      <c r="H1203" s="28"/>
      <c r="I1203" s="28"/>
      <c r="J1203" s="28"/>
      <c r="K1203" s="28">
        <f>(3.14/180)*K1202</f>
        <v>3.3318888888888893</v>
      </c>
      <c r="L1203" s="14"/>
      <c r="M1203" s="14" t="e">
        <f t="shared" si="178"/>
        <v>#DIV/0!</v>
      </c>
      <c r="N1203" s="49"/>
      <c r="O1203" s="238"/>
      <c r="P1203" s="5" t="e">
        <f t="shared" si="180"/>
        <v>#DIV/0!</v>
      </c>
      <c r="Q1203" s="5" t="e">
        <f t="shared" si="180"/>
        <v>#DIV/0!</v>
      </c>
      <c r="R1203" s="5" t="e">
        <f t="shared" si="180"/>
        <v>#DIV/0!</v>
      </c>
      <c r="S1203" s="5" t="e">
        <f t="shared" si="180"/>
        <v>#DIV/0!</v>
      </c>
      <c r="T1203" s="5" t="e">
        <f t="shared" si="180"/>
        <v>#DIV/0!</v>
      </c>
      <c r="U1203" s="5" t="e">
        <f t="shared" si="180"/>
        <v>#DIV/0!</v>
      </c>
      <c r="V1203" s="5" t="e">
        <f t="shared" si="180"/>
        <v>#DIV/0!</v>
      </c>
      <c r="W1203" s="5" t="e">
        <f t="shared" si="180"/>
        <v>#DIV/0!</v>
      </c>
      <c r="X1203" s="5" t="e">
        <f t="shared" si="180"/>
        <v>#DIV/0!</v>
      </c>
      <c r="Y1203" s="5" t="e">
        <f t="shared" si="181"/>
        <v>#DIV/0!</v>
      </c>
      <c r="Z1203" s="5" t="e">
        <f t="shared" si="182"/>
        <v>#DIV/0!</v>
      </c>
      <c r="AA1203" s="5" t="e">
        <f t="shared" si="182"/>
        <v>#DIV/0!</v>
      </c>
      <c r="AM1203" s="6"/>
      <c r="AN1203" s="6"/>
    </row>
    <row r="1204" spans="2:40" s="5" customFormat="1" ht="20.100000000000001" hidden="1" customHeight="1">
      <c r="B1204" s="15"/>
      <c r="C1204" s="13"/>
      <c r="D1204" s="13"/>
      <c r="E1204" s="13"/>
      <c r="F1204" s="13"/>
      <c r="G1204" s="13"/>
      <c r="H1204" s="13"/>
      <c r="I1204" s="13"/>
      <c r="J1204" s="13"/>
      <c r="K1204" s="15"/>
      <c r="L1204" s="14"/>
      <c r="M1204" s="14" t="e">
        <f t="shared" si="178"/>
        <v>#DIV/0!</v>
      </c>
      <c r="N1204" s="49"/>
      <c r="O1204" s="238"/>
      <c r="P1204" s="5" t="e">
        <f t="shared" si="180"/>
        <v>#DIV/0!</v>
      </c>
      <c r="Q1204" s="5" t="e">
        <f t="shared" si="180"/>
        <v>#DIV/0!</v>
      </c>
      <c r="R1204" s="5" t="e">
        <f t="shared" si="180"/>
        <v>#DIV/0!</v>
      </c>
      <c r="S1204" s="5" t="e">
        <f t="shared" si="180"/>
        <v>#DIV/0!</v>
      </c>
      <c r="T1204" s="5" t="e">
        <f t="shared" si="180"/>
        <v>#DIV/0!</v>
      </c>
      <c r="U1204" s="5" t="e">
        <f t="shared" si="180"/>
        <v>#DIV/0!</v>
      </c>
      <c r="V1204" s="5" t="e">
        <f t="shared" si="180"/>
        <v>#DIV/0!</v>
      </c>
      <c r="W1204" s="5" t="e">
        <f t="shared" si="180"/>
        <v>#DIV/0!</v>
      </c>
      <c r="X1204" s="5" t="e">
        <f t="shared" si="180"/>
        <v>#DIV/0!</v>
      </c>
      <c r="Y1204" s="5" t="e">
        <f t="shared" si="181"/>
        <v>#DIV/0!</v>
      </c>
      <c r="Z1204" s="5" t="e">
        <f t="shared" si="182"/>
        <v>#DIV/0!</v>
      </c>
      <c r="AA1204" s="5" t="e">
        <f t="shared" si="182"/>
        <v>#DIV/0!</v>
      </c>
      <c r="AM1204" s="6"/>
      <c r="AN1204" s="6"/>
    </row>
    <row r="1205" spans="2:40" s="5" customFormat="1" ht="20.100000000000001" hidden="1" customHeight="1">
      <c r="B1205" s="22" t="str">
        <f>+$B$11</f>
        <v xml:space="preserve"> Α' ΠΛΑΝΗΤΗΣ</v>
      </c>
      <c r="C1205" s="15">
        <f>+$C$11</f>
        <v>0</v>
      </c>
      <c r="D1205" s="13">
        <f>+D1200+1</f>
        <v>192</v>
      </c>
      <c r="E1205" s="15">
        <f>+(H1205+I1205)/2</f>
        <v>0</v>
      </c>
      <c r="F1205" s="15">
        <f>+SQRT(E1205*E1205-G1205*G1205)</f>
        <v>0</v>
      </c>
      <c r="G1205" s="15">
        <f>+(-H1205+I1205)/2</f>
        <v>0</v>
      </c>
      <c r="H1205" s="15">
        <f>+$J$40</f>
        <v>0</v>
      </c>
      <c r="I1205" s="15">
        <f>+$J$39</f>
        <v>0</v>
      </c>
      <c r="J1205" s="15">
        <f>+$D$22</f>
        <v>0</v>
      </c>
      <c r="K1205" s="15">
        <f>+ABS( C1205-D1205)</f>
        <v>192</v>
      </c>
      <c r="L1205" s="15" t="e">
        <f>(+F1205*F1205/E1205)/( 1- J1205*COS(K1206))</f>
        <v>#DIV/0!</v>
      </c>
      <c r="M1205" s="14" t="e">
        <f t="shared" si="178"/>
        <v>#DIV/0!</v>
      </c>
      <c r="N1205" s="49"/>
      <c r="O1205" s="238">
        <f t="shared" si="179"/>
        <v>0</v>
      </c>
      <c r="P1205" s="5" t="e">
        <f t="shared" si="180"/>
        <v>#DIV/0!</v>
      </c>
      <c r="Q1205" s="5" t="e">
        <f t="shared" si="180"/>
        <v>#DIV/0!</v>
      </c>
      <c r="R1205" s="5" t="e">
        <f t="shared" si="180"/>
        <v>#DIV/0!</v>
      </c>
      <c r="S1205" s="5" t="e">
        <f t="shared" si="180"/>
        <v>#DIV/0!</v>
      </c>
      <c r="T1205" s="5" t="e">
        <f t="shared" si="180"/>
        <v>#DIV/0!</v>
      </c>
      <c r="U1205" s="5" t="e">
        <f t="shared" si="180"/>
        <v>#DIV/0!</v>
      </c>
      <c r="V1205" s="5" t="e">
        <f t="shared" si="180"/>
        <v>#DIV/0!</v>
      </c>
      <c r="W1205" s="5" t="e">
        <f t="shared" si="180"/>
        <v>#DIV/0!</v>
      </c>
      <c r="X1205" s="5" t="e">
        <f t="shared" si="180"/>
        <v>#DIV/0!</v>
      </c>
      <c r="Y1205" s="5" t="e">
        <f t="shared" si="181"/>
        <v>#DIV/0!</v>
      </c>
      <c r="Z1205" s="5" t="e">
        <f t="shared" si="182"/>
        <v>#DIV/0!</v>
      </c>
      <c r="AA1205" s="5" t="e">
        <f t="shared" si="182"/>
        <v>#DIV/0!</v>
      </c>
      <c r="AM1205" s="6"/>
      <c r="AN1205" s="6"/>
    </row>
    <row r="1206" spans="2:40" s="5" customFormat="1" ht="20.100000000000001" hidden="1" customHeight="1">
      <c r="B1206" s="23" t="s">
        <v>32</v>
      </c>
      <c r="C1206" s="24">
        <f>3.14/180*C1205</f>
        <v>0</v>
      </c>
      <c r="D1206" s="24">
        <v>192</v>
      </c>
      <c r="E1206" s="25"/>
      <c r="F1206" s="25"/>
      <c r="G1206" s="25"/>
      <c r="H1206" s="25"/>
      <c r="I1206" s="25"/>
      <c r="J1206" s="25"/>
      <c r="K1206" s="25">
        <f>(3.14/180)*K1205</f>
        <v>3.3493333333333339</v>
      </c>
      <c r="L1206" s="14"/>
      <c r="M1206" s="14" t="e">
        <f t="shared" si="178"/>
        <v>#DIV/0!</v>
      </c>
      <c r="N1206" s="49"/>
      <c r="O1206" s="238" t="e">
        <f t="shared" si="179"/>
        <v>#DIV/0!</v>
      </c>
      <c r="P1206" s="5" t="e">
        <f t="shared" si="180"/>
        <v>#DIV/0!</v>
      </c>
      <c r="Q1206" s="5" t="e">
        <f t="shared" si="180"/>
        <v>#DIV/0!</v>
      </c>
      <c r="R1206" s="5" t="e">
        <f t="shared" si="180"/>
        <v>#DIV/0!</v>
      </c>
      <c r="S1206" s="5" t="e">
        <f t="shared" si="180"/>
        <v>#DIV/0!</v>
      </c>
      <c r="T1206" s="5" t="e">
        <f t="shared" si="180"/>
        <v>#DIV/0!</v>
      </c>
      <c r="U1206" s="5" t="e">
        <f t="shared" si="180"/>
        <v>#DIV/0!</v>
      </c>
      <c r="V1206" s="5" t="e">
        <f t="shared" si="180"/>
        <v>#DIV/0!</v>
      </c>
      <c r="W1206" s="5" t="e">
        <f t="shared" si="180"/>
        <v>#DIV/0!</v>
      </c>
      <c r="X1206" s="5" t="e">
        <f t="shared" si="180"/>
        <v>#DIV/0!</v>
      </c>
      <c r="Y1206" s="5" t="e">
        <f t="shared" si="181"/>
        <v>#DIV/0!</v>
      </c>
      <c r="Z1206" s="5" t="e">
        <f t="shared" si="182"/>
        <v>#DIV/0!</v>
      </c>
      <c r="AA1206" s="5" t="e">
        <f t="shared" si="182"/>
        <v>#DIV/0!</v>
      </c>
      <c r="AM1206" s="6"/>
      <c r="AN1206" s="6"/>
    </row>
    <row r="1207" spans="2:40" s="5" customFormat="1" ht="20.100000000000001" hidden="1" customHeight="1">
      <c r="B1207" s="22" t="str">
        <f>+$B$13</f>
        <v xml:space="preserve"> Β' ΠΛΑΝΗΤΗΣ</v>
      </c>
      <c r="C1207" s="15">
        <f>+$C$13</f>
        <v>0</v>
      </c>
      <c r="D1207" s="13">
        <f>+D1202+1</f>
        <v>192</v>
      </c>
      <c r="E1207" s="15">
        <f>+(H1207+I1207)/2</f>
        <v>0</v>
      </c>
      <c r="F1207" s="15">
        <f>+SQRT(E1207*E1207-G1207*G1207)</f>
        <v>0</v>
      </c>
      <c r="G1207" s="15">
        <f>+(-H1207+I1207)/2</f>
        <v>0</v>
      </c>
      <c r="H1207" s="15">
        <f>+$J$42</f>
        <v>0</v>
      </c>
      <c r="I1207" s="15">
        <f>+$J$41</f>
        <v>0</v>
      </c>
      <c r="J1207" s="15">
        <f>+$D$24</f>
        <v>0</v>
      </c>
      <c r="K1207" s="15">
        <f>+ABS( C1207-D1207)</f>
        <v>192</v>
      </c>
      <c r="L1207" s="15" t="e">
        <f>+F1207*F1207/E1207/( 1- J1207*COS(K1208))</f>
        <v>#DIV/0!</v>
      </c>
      <c r="M1207" s="14" t="e">
        <f t="shared" ref="M1207:M1270" si="183">IF(O1207=$O$2051,$D1206,0)</f>
        <v>#DIV/0!</v>
      </c>
      <c r="N1207" s="49"/>
      <c r="O1207" s="238">
        <f t="shared" ref="O1207:O1270" si="184">+ABS(L1206-L1208)</f>
        <v>0</v>
      </c>
      <c r="P1207" s="5" t="e">
        <f t="shared" si="180"/>
        <v>#DIV/0!</v>
      </c>
      <c r="Q1207" s="5" t="e">
        <f t="shared" si="180"/>
        <v>#DIV/0!</v>
      </c>
      <c r="R1207" s="5" t="e">
        <f t="shared" si="180"/>
        <v>#DIV/0!</v>
      </c>
      <c r="S1207" s="5" t="e">
        <f t="shared" si="180"/>
        <v>#DIV/0!</v>
      </c>
      <c r="T1207" s="5" t="e">
        <f t="shared" si="180"/>
        <v>#DIV/0!</v>
      </c>
      <c r="U1207" s="5" t="e">
        <f t="shared" si="180"/>
        <v>#DIV/0!</v>
      </c>
      <c r="V1207" s="5" t="e">
        <f t="shared" si="180"/>
        <v>#DIV/0!</v>
      </c>
      <c r="W1207" s="5" t="e">
        <f t="shared" si="180"/>
        <v>#DIV/0!</v>
      </c>
      <c r="X1207" s="5" t="e">
        <f t="shared" si="180"/>
        <v>#DIV/0!</v>
      </c>
      <c r="Y1207" s="5" t="e">
        <f t="shared" si="181"/>
        <v>#DIV/0!</v>
      </c>
      <c r="Z1207" s="5" t="e">
        <f t="shared" si="182"/>
        <v>#DIV/0!</v>
      </c>
      <c r="AA1207" s="5" t="e">
        <f t="shared" si="182"/>
        <v>#DIV/0!</v>
      </c>
      <c r="AM1207" s="6"/>
      <c r="AN1207" s="6"/>
    </row>
    <row r="1208" spans="2:40" s="5" customFormat="1" ht="20.100000000000001" hidden="1" customHeight="1">
      <c r="B1208" s="26"/>
      <c r="C1208" s="27">
        <f>3.14/180*C1207</f>
        <v>0</v>
      </c>
      <c r="D1208" s="27">
        <f>3.14/180*D1207</f>
        <v>3.3493333333333339</v>
      </c>
      <c r="E1208" s="28"/>
      <c r="F1208" s="28"/>
      <c r="G1208" s="28"/>
      <c r="H1208" s="28"/>
      <c r="I1208" s="28"/>
      <c r="J1208" s="28"/>
      <c r="K1208" s="28">
        <f>(3.14/180)*K1207</f>
        <v>3.3493333333333339</v>
      </c>
      <c r="L1208" s="14"/>
      <c r="M1208" s="14" t="e">
        <f t="shared" si="183"/>
        <v>#DIV/0!</v>
      </c>
      <c r="N1208" s="49"/>
      <c r="O1208" s="238"/>
      <c r="P1208" s="5" t="e">
        <f t="shared" si="180"/>
        <v>#DIV/0!</v>
      </c>
      <c r="Q1208" s="5" t="e">
        <f t="shared" si="180"/>
        <v>#DIV/0!</v>
      </c>
      <c r="R1208" s="5" t="e">
        <f t="shared" si="180"/>
        <v>#DIV/0!</v>
      </c>
      <c r="S1208" s="5" t="e">
        <f t="shared" ref="S1208:X1250" si="185">IF(AND(E1208=MIN($B1208:$M1208),E1208=MIN($O$176:$O$234)),AE1207,0)</f>
        <v>#DIV/0!</v>
      </c>
      <c r="T1208" s="5" t="e">
        <f t="shared" si="185"/>
        <v>#DIV/0!</v>
      </c>
      <c r="U1208" s="5" t="e">
        <f t="shared" si="185"/>
        <v>#DIV/0!</v>
      </c>
      <c r="V1208" s="5" t="e">
        <f t="shared" si="185"/>
        <v>#DIV/0!</v>
      </c>
      <c r="W1208" s="5" t="e">
        <f t="shared" si="185"/>
        <v>#DIV/0!</v>
      </c>
      <c r="X1208" s="5" t="e">
        <f t="shared" si="185"/>
        <v>#DIV/0!</v>
      </c>
      <c r="Y1208" s="5" t="e">
        <f t="shared" si="181"/>
        <v>#DIV/0!</v>
      </c>
      <c r="Z1208" s="5" t="e">
        <f t="shared" si="182"/>
        <v>#DIV/0!</v>
      </c>
      <c r="AA1208" s="5" t="e">
        <f t="shared" si="182"/>
        <v>#DIV/0!</v>
      </c>
      <c r="AM1208" s="6"/>
      <c r="AN1208" s="6"/>
    </row>
    <row r="1209" spans="2:40" s="5" customFormat="1" ht="20.100000000000001" hidden="1" customHeight="1">
      <c r="B1209" s="15"/>
      <c r="C1209" s="13"/>
      <c r="D1209" s="13"/>
      <c r="E1209" s="13"/>
      <c r="F1209" s="13"/>
      <c r="G1209" s="13"/>
      <c r="H1209" s="13"/>
      <c r="I1209" s="13"/>
      <c r="J1209" s="13"/>
      <c r="K1209" s="15"/>
      <c r="L1209" s="14"/>
      <c r="M1209" s="14" t="e">
        <f t="shared" si="183"/>
        <v>#DIV/0!</v>
      </c>
      <c r="N1209" s="49"/>
      <c r="O1209" s="238"/>
      <c r="P1209" s="5" t="e">
        <f t="shared" ref="P1209:U1272" si="186">IF(AND(B1209=MIN($B1209:$M1209),B1209=MIN($O$176:$O$234)),AB1208,0)</f>
        <v>#DIV/0!</v>
      </c>
      <c r="Q1209" s="5" t="e">
        <f t="shared" si="186"/>
        <v>#DIV/0!</v>
      </c>
      <c r="R1209" s="5" t="e">
        <f t="shared" si="186"/>
        <v>#DIV/0!</v>
      </c>
      <c r="S1209" s="5" t="e">
        <f t="shared" si="185"/>
        <v>#DIV/0!</v>
      </c>
      <c r="T1209" s="5" t="e">
        <f t="shared" si="185"/>
        <v>#DIV/0!</v>
      </c>
      <c r="U1209" s="5" t="e">
        <f t="shared" si="185"/>
        <v>#DIV/0!</v>
      </c>
      <c r="V1209" s="5" t="e">
        <f t="shared" si="185"/>
        <v>#DIV/0!</v>
      </c>
      <c r="W1209" s="5" t="e">
        <f t="shared" si="185"/>
        <v>#DIV/0!</v>
      </c>
      <c r="X1209" s="5" t="e">
        <f t="shared" si="185"/>
        <v>#DIV/0!</v>
      </c>
      <c r="Y1209" s="5" t="e">
        <f t="shared" si="181"/>
        <v>#DIV/0!</v>
      </c>
      <c r="Z1209" s="5" t="e">
        <f t="shared" si="182"/>
        <v>#DIV/0!</v>
      </c>
      <c r="AA1209" s="5" t="e">
        <f t="shared" si="182"/>
        <v>#DIV/0!</v>
      </c>
      <c r="AM1209" s="6"/>
      <c r="AN1209" s="6"/>
    </row>
    <row r="1210" spans="2:40" s="5" customFormat="1" ht="20.100000000000001" hidden="1" customHeight="1">
      <c r="B1210" s="22" t="str">
        <f>+$B$11</f>
        <v xml:space="preserve"> Α' ΠΛΑΝΗΤΗΣ</v>
      </c>
      <c r="C1210" s="15">
        <f>+$C$11</f>
        <v>0</v>
      </c>
      <c r="D1210" s="13">
        <f>+D1205+1</f>
        <v>193</v>
      </c>
      <c r="E1210" s="15">
        <f>+(H1210+I1210)/2</f>
        <v>0</v>
      </c>
      <c r="F1210" s="15">
        <f>+SQRT(E1210*E1210-G1210*G1210)</f>
        <v>0</v>
      </c>
      <c r="G1210" s="15">
        <f>+(-H1210+I1210)/2</f>
        <v>0</v>
      </c>
      <c r="H1210" s="15">
        <f>+$J$40</f>
        <v>0</v>
      </c>
      <c r="I1210" s="15">
        <f>+$J$39</f>
        <v>0</v>
      </c>
      <c r="J1210" s="15">
        <f>+$D$22</f>
        <v>0</v>
      </c>
      <c r="K1210" s="15">
        <f>+ABS( C1210-D1210)</f>
        <v>193</v>
      </c>
      <c r="L1210" s="15" t="e">
        <f>(+F1210*F1210/E1210)/( 1- J1210*COS(K1211))</f>
        <v>#DIV/0!</v>
      </c>
      <c r="M1210" s="14" t="e">
        <f t="shared" si="183"/>
        <v>#DIV/0!</v>
      </c>
      <c r="N1210" s="49"/>
      <c r="O1210" s="238">
        <f t="shared" si="184"/>
        <v>0</v>
      </c>
      <c r="P1210" s="5" t="e">
        <f t="shared" si="186"/>
        <v>#DIV/0!</v>
      </c>
      <c r="Q1210" s="5" t="e">
        <f t="shared" si="186"/>
        <v>#DIV/0!</v>
      </c>
      <c r="R1210" s="5" t="e">
        <f t="shared" si="186"/>
        <v>#DIV/0!</v>
      </c>
      <c r="S1210" s="5" t="e">
        <f t="shared" si="185"/>
        <v>#DIV/0!</v>
      </c>
      <c r="T1210" s="5" t="e">
        <f t="shared" si="185"/>
        <v>#DIV/0!</v>
      </c>
      <c r="U1210" s="5" t="e">
        <f t="shared" si="185"/>
        <v>#DIV/0!</v>
      </c>
      <c r="V1210" s="5" t="e">
        <f t="shared" si="185"/>
        <v>#DIV/0!</v>
      </c>
      <c r="W1210" s="5" t="e">
        <f t="shared" si="185"/>
        <v>#DIV/0!</v>
      </c>
      <c r="X1210" s="5" t="e">
        <f t="shared" si="185"/>
        <v>#DIV/0!</v>
      </c>
      <c r="Y1210" s="5" t="e">
        <f t="shared" si="181"/>
        <v>#DIV/0!</v>
      </c>
      <c r="Z1210" s="5" t="e">
        <f t="shared" si="182"/>
        <v>#DIV/0!</v>
      </c>
      <c r="AA1210" s="5" t="e">
        <f t="shared" si="182"/>
        <v>#DIV/0!</v>
      </c>
      <c r="AM1210" s="6"/>
      <c r="AN1210" s="6"/>
    </row>
    <row r="1211" spans="2:40" s="5" customFormat="1" ht="20.100000000000001" hidden="1" customHeight="1">
      <c r="B1211" s="23" t="s">
        <v>32</v>
      </c>
      <c r="C1211" s="24">
        <f>3.14/180*C1210</f>
        <v>0</v>
      </c>
      <c r="D1211" s="24">
        <v>193</v>
      </c>
      <c r="E1211" s="25"/>
      <c r="F1211" s="25"/>
      <c r="G1211" s="25"/>
      <c r="H1211" s="25"/>
      <c r="I1211" s="25"/>
      <c r="J1211" s="25"/>
      <c r="K1211" s="25">
        <f>(3.14/180)*K1210</f>
        <v>3.3667777777777781</v>
      </c>
      <c r="L1211" s="14"/>
      <c r="M1211" s="14" t="e">
        <f t="shared" si="183"/>
        <v>#DIV/0!</v>
      </c>
      <c r="N1211" s="49"/>
      <c r="O1211" s="238" t="e">
        <f t="shared" si="184"/>
        <v>#DIV/0!</v>
      </c>
      <c r="P1211" s="5" t="e">
        <f t="shared" si="186"/>
        <v>#DIV/0!</v>
      </c>
      <c r="Q1211" s="5" t="e">
        <f t="shared" si="186"/>
        <v>#DIV/0!</v>
      </c>
      <c r="R1211" s="5" t="e">
        <f t="shared" si="186"/>
        <v>#DIV/0!</v>
      </c>
      <c r="S1211" s="5" t="e">
        <f t="shared" si="185"/>
        <v>#DIV/0!</v>
      </c>
      <c r="T1211" s="5" t="e">
        <f t="shared" si="185"/>
        <v>#DIV/0!</v>
      </c>
      <c r="U1211" s="5" t="e">
        <f t="shared" si="185"/>
        <v>#DIV/0!</v>
      </c>
      <c r="V1211" s="5" t="e">
        <f t="shared" si="185"/>
        <v>#DIV/0!</v>
      </c>
      <c r="W1211" s="5" t="e">
        <f t="shared" si="185"/>
        <v>#DIV/0!</v>
      </c>
      <c r="X1211" s="5" t="e">
        <f t="shared" si="185"/>
        <v>#DIV/0!</v>
      </c>
      <c r="Y1211" s="5" t="e">
        <f t="shared" si="181"/>
        <v>#DIV/0!</v>
      </c>
      <c r="Z1211" s="5" t="e">
        <f t="shared" si="182"/>
        <v>#DIV/0!</v>
      </c>
      <c r="AA1211" s="5" t="e">
        <f t="shared" si="182"/>
        <v>#DIV/0!</v>
      </c>
      <c r="AM1211" s="6"/>
      <c r="AN1211" s="6"/>
    </row>
    <row r="1212" spans="2:40" s="5" customFormat="1" ht="20.100000000000001" hidden="1" customHeight="1">
      <c r="B1212" s="22" t="str">
        <f>+$B$13</f>
        <v xml:space="preserve"> Β' ΠΛΑΝΗΤΗΣ</v>
      </c>
      <c r="C1212" s="15">
        <f>+$C$13</f>
        <v>0</v>
      </c>
      <c r="D1212" s="13">
        <f>+D1207+1</f>
        <v>193</v>
      </c>
      <c r="E1212" s="15">
        <f>+(H1212+I1212)/2</f>
        <v>0</v>
      </c>
      <c r="F1212" s="15">
        <f>+SQRT(E1212*E1212-G1212*G1212)</f>
        <v>0</v>
      </c>
      <c r="G1212" s="15">
        <f>+(-H1212+I1212)/2</f>
        <v>0</v>
      </c>
      <c r="H1212" s="15">
        <f>+$J$42</f>
        <v>0</v>
      </c>
      <c r="I1212" s="15">
        <f>+$J$41</f>
        <v>0</v>
      </c>
      <c r="J1212" s="15">
        <f>+$D$24</f>
        <v>0</v>
      </c>
      <c r="K1212" s="15">
        <f>+ABS( C1212-D1212)</f>
        <v>193</v>
      </c>
      <c r="L1212" s="15" t="e">
        <f>+F1212*F1212/E1212/( 1- J1212*COS(K1213))</f>
        <v>#DIV/0!</v>
      </c>
      <c r="M1212" s="14" t="e">
        <f t="shared" si="183"/>
        <v>#DIV/0!</v>
      </c>
      <c r="N1212" s="49"/>
      <c r="O1212" s="238">
        <f t="shared" si="184"/>
        <v>0</v>
      </c>
      <c r="P1212" s="5" t="e">
        <f t="shared" si="186"/>
        <v>#DIV/0!</v>
      </c>
      <c r="Q1212" s="5" t="e">
        <f t="shared" si="186"/>
        <v>#DIV/0!</v>
      </c>
      <c r="R1212" s="5" t="e">
        <f t="shared" si="186"/>
        <v>#DIV/0!</v>
      </c>
      <c r="S1212" s="5" t="e">
        <f t="shared" si="185"/>
        <v>#DIV/0!</v>
      </c>
      <c r="T1212" s="5" t="e">
        <f t="shared" si="185"/>
        <v>#DIV/0!</v>
      </c>
      <c r="U1212" s="5" t="e">
        <f t="shared" si="185"/>
        <v>#DIV/0!</v>
      </c>
      <c r="V1212" s="5" t="e">
        <f t="shared" si="185"/>
        <v>#DIV/0!</v>
      </c>
      <c r="W1212" s="5" t="e">
        <f t="shared" si="185"/>
        <v>#DIV/0!</v>
      </c>
      <c r="X1212" s="5" t="e">
        <f t="shared" si="185"/>
        <v>#DIV/0!</v>
      </c>
      <c r="Y1212" s="5" t="e">
        <f t="shared" si="181"/>
        <v>#DIV/0!</v>
      </c>
      <c r="Z1212" s="5" t="e">
        <f t="shared" si="182"/>
        <v>#DIV/0!</v>
      </c>
      <c r="AA1212" s="5" t="e">
        <f t="shared" si="182"/>
        <v>#DIV/0!</v>
      </c>
      <c r="AM1212" s="6"/>
      <c r="AN1212" s="6"/>
    </row>
    <row r="1213" spans="2:40" s="5" customFormat="1" ht="20.100000000000001" hidden="1" customHeight="1">
      <c r="B1213" s="26"/>
      <c r="C1213" s="27">
        <f>3.14/180*C1212</f>
        <v>0</v>
      </c>
      <c r="D1213" s="27">
        <f>3.14/180*D1212</f>
        <v>3.3667777777777781</v>
      </c>
      <c r="E1213" s="28"/>
      <c r="F1213" s="28"/>
      <c r="G1213" s="28"/>
      <c r="H1213" s="28"/>
      <c r="I1213" s="28"/>
      <c r="J1213" s="28"/>
      <c r="K1213" s="28">
        <f>(3.14/180)*K1212</f>
        <v>3.3667777777777781</v>
      </c>
      <c r="L1213" s="14"/>
      <c r="M1213" s="14" t="e">
        <f t="shared" si="183"/>
        <v>#DIV/0!</v>
      </c>
      <c r="N1213" s="49"/>
      <c r="O1213" s="238"/>
      <c r="P1213" s="5" t="e">
        <f t="shared" si="186"/>
        <v>#DIV/0!</v>
      </c>
      <c r="Q1213" s="5" t="e">
        <f t="shared" si="186"/>
        <v>#DIV/0!</v>
      </c>
      <c r="R1213" s="5" t="e">
        <f t="shared" si="186"/>
        <v>#DIV/0!</v>
      </c>
      <c r="S1213" s="5" t="e">
        <f t="shared" si="185"/>
        <v>#DIV/0!</v>
      </c>
      <c r="T1213" s="5" t="e">
        <f t="shared" si="185"/>
        <v>#DIV/0!</v>
      </c>
      <c r="U1213" s="5" t="e">
        <f t="shared" si="185"/>
        <v>#DIV/0!</v>
      </c>
      <c r="V1213" s="5" t="e">
        <f t="shared" si="185"/>
        <v>#DIV/0!</v>
      </c>
      <c r="W1213" s="5" t="e">
        <f t="shared" si="185"/>
        <v>#DIV/0!</v>
      </c>
      <c r="X1213" s="5" t="e">
        <f t="shared" si="185"/>
        <v>#DIV/0!</v>
      </c>
      <c r="Y1213" s="5" t="e">
        <f t="shared" si="181"/>
        <v>#DIV/0!</v>
      </c>
      <c r="Z1213" s="5" t="e">
        <f t="shared" si="182"/>
        <v>#DIV/0!</v>
      </c>
      <c r="AA1213" s="5" t="e">
        <f t="shared" si="182"/>
        <v>#DIV/0!</v>
      </c>
      <c r="AM1213" s="6"/>
      <c r="AN1213" s="6"/>
    </row>
    <row r="1214" spans="2:40" s="5" customFormat="1" ht="20.100000000000001" hidden="1" customHeight="1">
      <c r="B1214" s="15"/>
      <c r="C1214" s="13"/>
      <c r="D1214" s="13"/>
      <c r="E1214" s="13"/>
      <c r="F1214" s="13"/>
      <c r="G1214" s="13"/>
      <c r="H1214" s="13"/>
      <c r="I1214" s="13"/>
      <c r="J1214" s="13"/>
      <c r="K1214" s="15"/>
      <c r="L1214" s="14"/>
      <c r="M1214" s="14" t="e">
        <f t="shared" si="183"/>
        <v>#DIV/0!</v>
      </c>
      <c r="N1214" s="49"/>
      <c r="O1214" s="238"/>
      <c r="P1214" s="5" t="e">
        <f t="shared" si="186"/>
        <v>#DIV/0!</v>
      </c>
      <c r="Q1214" s="5" t="e">
        <f t="shared" si="186"/>
        <v>#DIV/0!</v>
      </c>
      <c r="R1214" s="5" t="e">
        <f t="shared" si="186"/>
        <v>#DIV/0!</v>
      </c>
      <c r="S1214" s="5" t="e">
        <f t="shared" si="185"/>
        <v>#DIV/0!</v>
      </c>
      <c r="T1214" s="5" t="e">
        <f t="shared" si="185"/>
        <v>#DIV/0!</v>
      </c>
      <c r="U1214" s="5" t="e">
        <f t="shared" si="185"/>
        <v>#DIV/0!</v>
      </c>
      <c r="V1214" s="5" t="e">
        <f t="shared" si="185"/>
        <v>#DIV/0!</v>
      </c>
      <c r="W1214" s="5" t="e">
        <f t="shared" si="185"/>
        <v>#DIV/0!</v>
      </c>
      <c r="X1214" s="5" t="e">
        <f t="shared" si="185"/>
        <v>#DIV/0!</v>
      </c>
      <c r="Y1214" s="5" t="e">
        <f t="shared" si="181"/>
        <v>#DIV/0!</v>
      </c>
      <c r="Z1214" s="5" t="e">
        <f t="shared" si="182"/>
        <v>#DIV/0!</v>
      </c>
      <c r="AA1214" s="5" t="e">
        <f t="shared" si="182"/>
        <v>#DIV/0!</v>
      </c>
      <c r="AM1214" s="6"/>
      <c r="AN1214" s="6"/>
    </row>
    <row r="1215" spans="2:40" s="5" customFormat="1" ht="20.100000000000001" hidden="1" customHeight="1">
      <c r="B1215" s="22" t="str">
        <f>+$B$11</f>
        <v xml:space="preserve"> Α' ΠΛΑΝΗΤΗΣ</v>
      </c>
      <c r="C1215" s="15">
        <f>+$C$11</f>
        <v>0</v>
      </c>
      <c r="D1215" s="13">
        <f>+D1210+1</f>
        <v>194</v>
      </c>
      <c r="E1215" s="15">
        <f>+(H1215+I1215)/2</f>
        <v>0</v>
      </c>
      <c r="F1215" s="15">
        <f>+SQRT(E1215*E1215-G1215*G1215)</f>
        <v>0</v>
      </c>
      <c r="G1215" s="15">
        <f>+(-H1215+I1215)/2</f>
        <v>0</v>
      </c>
      <c r="H1215" s="15">
        <f>+$J$40</f>
        <v>0</v>
      </c>
      <c r="I1215" s="15">
        <f>+$J$39</f>
        <v>0</v>
      </c>
      <c r="J1215" s="15">
        <f>+$D$22</f>
        <v>0</v>
      </c>
      <c r="K1215" s="15">
        <f>+ABS( C1215-D1215)</f>
        <v>194</v>
      </c>
      <c r="L1215" s="15" t="e">
        <f>(+F1215*F1215/E1215)/( 1- J1215*COS(K1216))</f>
        <v>#DIV/0!</v>
      </c>
      <c r="M1215" s="14" t="e">
        <f t="shared" si="183"/>
        <v>#DIV/0!</v>
      </c>
      <c r="N1215" s="49"/>
      <c r="O1215" s="238">
        <f t="shared" si="184"/>
        <v>0</v>
      </c>
      <c r="P1215" s="5" t="e">
        <f t="shared" si="186"/>
        <v>#DIV/0!</v>
      </c>
      <c r="Q1215" s="5" t="e">
        <f t="shared" si="186"/>
        <v>#DIV/0!</v>
      </c>
      <c r="R1215" s="5" t="e">
        <f t="shared" si="186"/>
        <v>#DIV/0!</v>
      </c>
      <c r="S1215" s="5" t="e">
        <f t="shared" si="185"/>
        <v>#DIV/0!</v>
      </c>
      <c r="T1215" s="5" t="e">
        <f t="shared" si="185"/>
        <v>#DIV/0!</v>
      </c>
      <c r="U1215" s="5" t="e">
        <f t="shared" si="185"/>
        <v>#DIV/0!</v>
      </c>
      <c r="V1215" s="5" t="e">
        <f t="shared" si="185"/>
        <v>#DIV/0!</v>
      </c>
      <c r="W1215" s="5" t="e">
        <f t="shared" si="185"/>
        <v>#DIV/0!</v>
      </c>
      <c r="X1215" s="5" t="e">
        <f t="shared" si="185"/>
        <v>#DIV/0!</v>
      </c>
      <c r="Y1215" s="5" t="e">
        <f t="shared" si="181"/>
        <v>#DIV/0!</v>
      </c>
      <c r="Z1215" s="5" t="e">
        <f t="shared" si="182"/>
        <v>#DIV/0!</v>
      </c>
      <c r="AA1215" s="5" t="e">
        <f t="shared" si="182"/>
        <v>#DIV/0!</v>
      </c>
      <c r="AM1215" s="6"/>
      <c r="AN1215" s="6"/>
    </row>
    <row r="1216" spans="2:40" s="5" customFormat="1" ht="20.100000000000001" hidden="1" customHeight="1">
      <c r="B1216" s="23" t="s">
        <v>32</v>
      </c>
      <c r="C1216" s="24">
        <f>3.14/180*C1215</f>
        <v>0</v>
      </c>
      <c r="D1216" s="24">
        <v>194</v>
      </c>
      <c r="E1216" s="25"/>
      <c r="F1216" s="25"/>
      <c r="G1216" s="25"/>
      <c r="H1216" s="25"/>
      <c r="I1216" s="25"/>
      <c r="J1216" s="25"/>
      <c r="K1216" s="25">
        <f>(3.14/180)*K1215</f>
        <v>3.3842222222222227</v>
      </c>
      <c r="L1216" s="14"/>
      <c r="M1216" s="14" t="e">
        <f t="shared" si="183"/>
        <v>#DIV/0!</v>
      </c>
      <c r="N1216" s="49"/>
      <c r="O1216" s="238" t="e">
        <f t="shared" si="184"/>
        <v>#DIV/0!</v>
      </c>
      <c r="P1216" s="5" t="e">
        <f t="shared" si="186"/>
        <v>#DIV/0!</v>
      </c>
      <c r="Q1216" s="5" t="e">
        <f t="shared" si="186"/>
        <v>#DIV/0!</v>
      </c>
      <c r="R1216" s="5" t="e">
        <f t="shared" si="186"/>
        <v>#DIV/0!</v>
      </c>
      <c r="S1216" s="5" t="e">
        <f t="shared" si="185"/>
        <v>#DIV/0!</v>
      </c>
      <c r="T1216" s="5" t="e">
        <f t="shared" si="185"/>
        <v>#DIV/0!</v>
      </c>
      <c r="U1216" s="5" t="e">
        <f t="shared" si="185"/>
        <v>#DIV/0!</v>
      </c>
      <c r="V1216" s="5" t="e">
        <f t="shared" si="185"/>
        <v>#DIV/0!</v>
      </c>
      <c r="W1216" s="5" t="e">
        <f t="shared" si="185"/>
        <v>#DIV/0!</v>
      </c>
      <c r="X1216" s="5" t="e">
        <f t="shared" si="185"/>
        <v>#DIV/0!</v>
      </c>
      <c r="Y1216" s="5" t="e">
        <f t="shared" si="181"/>
        <v>#DIV/0!</v>
      </c>
      <c r="Z1216" s="5" t="e">
        <f t="shared" si="182"/>
        <v>#DIV/0!</v>
      </c>
      <c r="AA1216" s="5" t="e">
        <f t="shared" si="182"/>
        <v>#DIV/0!</v>
      </c>
      <c r="AM1216" s="6"/>
      <c r="AN1216" s="6"/>
    </row>
    <row r="1217" spans="2:40" s="5" customFormat="1" ht="20.100000000000001" hidden="1" customHeight="1">
      <c r="B1217" s="22" t="str">
        <f>+$B$13</f>
        <v xml:space="preserve"> Β' ΠΛΑΝΗΤΗΣ</v>
      </c>
      <c r="C1217" s="15">
        <f>+$C$13</f>
        <v>0</v>
      </c>
      <c r="D1217" s="13">
        <f>+D1212+1</f>
        <v>194</v>
      </c>
      <c r="E1217" s="15">
        <f>+(H1217+I1217)/2</f>
        <v>0</v>
      </c>
      <c r="F1217" s="15">
        <f>+SQRT(E1217*E1217-G1217*G1217)</f>
        <v>0</v>
      </c>
      <c r="G1217" s="15">
        <f>+(-H1217+I1217)/2</f>
        <v>0</v>
      </c>
      <c r="H1217" s="15">
        <f>+$J$42</f>
        <v>0</v>
      </c>
      <c r="I1217" s="15">
        <f>+$J$41</f>
        <v>0</v>
      </c>
      <c r="J1217" s="15">
        <f>+$D$24</f>
        <v>0</v>
      </c>
      <c r="K1217" s="15">
        <f>+ABS( C1217-D1217)</f>
        <v>194</v>
      </c>
      <c r="L1217" s="15" t="e">
        <f>+F1217*F1217/E1217/( 1- J1217*COS(K1218))</f>
        <v>#DIV/0!</v>
      </c>
      <c r="M1217" s="14" t="e">
        <f t="shared" si="183"/>
        <v>#DIV/0!</v>
      </c>
      <c r="N1217" s="49"/>
      <c r="O1217" s="238">
        <f t="shared" si="184"/>
        <v>0</v>
      </c>
      <c r="P1217" s="5" t="e">
        <f t="shared" si="186"/>
        <v>#DIV/0!</v>
      </c>
      <c r="Q1217" s="5" t="e">
        <f t="shared" si="186"/>
        <v>#DIV/0!</v>
      </c>
      <c r="R1217" s="5" t="e">
        <f t="shared" si="186"/>
        <v>#DIV/0!</v>
      </c>
      <c r="S1217" s="5" t="e">
        <f t="shared" si="185"/>
        <v>#DIV/0!</v>
      </c>
      <c r="T1217" s="5" t="e">
        <f t="shared" si="185"/>
        <v>#DIV/0!</v>
      </c>
      <c r="U1217" s="5" t="e">
        <f t="shared" si="185"/>
        <v>#DIV/0!</v>
      </c>
      <c r="V1217" s="5" t="e">
        <f t="shared" si="185"/>
        <v>#DIV/0!</v>
      </c>
      <c r="W1217" s="5" t="e">
        <f t="shared" si="185"/>
        <v>#DIV/0!</v>
      </c>
      <c r="X1217" s="5" t="e">
        <f t="shared" si="185"/>
        <v>#DIV/0!</v>
      </c>
      <c r="Y1217" s="5" t="e">
        <f t="shared" si="181"/>
        <v>#DIV/0!</v>
      </c>
      <c r="Z1217" s="5" t="e">
        <f t="shared" si="182"/>
        <v>#DIV/0!</v>
      </c>
      <c r="AA1217" s="5" t="e">
        <f t="shared" si="182"/>
        <v>#DIV/0!</v>
      </c>
      <c r="AM1217" s="6"/>
      <c r="AN1217" s="6"/>
    </row>
    <row r="1218" spans="2:40" s="5" customFormat="1" ht="20.100000000000001" hidden="1" customHeight="1">
      <c r="B1218" s="26"/>
      <c r="C1218" s="27">
        <f>3.14/180*C1217</f>
        <v>0</v>
      </c>
      <c r="D1218" s="27">
        <f>3.14/180*D1217</f>
        <v>3.3842222222222227</v>
      </c>
      <c r="E1218" s="28"/>
      <c r="F1218" s="28"/>
      <c r="G1218" s="28"/>
      <c r="H1218" s="28"/>
      <c r="I1218" s="28"/>
      <c r="J1218" s="28"/>
      <c r="K1218" s="28">
        <f>(3.14/180)*K1217</f>
        <v>3.3842222222222227</v>
      </c>
      <c r="L1218" s="14"/>
      <c r="M1218" s="14" t="e">
        <f t="shared" si="183"/>
        <v>#DIV/0!</v>
      </c>
      <c r="N1218" s="49"/>
      <c r="O1218" s="238"/>
      <c r="P1218" s="5" t="e">
        <f t="shared" si="186"/>
        <v>#DIV/0!</v>
      </c>
      <c r="Q1218" s="5" t="e">
        <f t="shared" si="186"/>
        <v>#DIV/0!</v>
      </c>
      <c r="R1218" s="5" t="e">
        <f t="shared" si="186"/>
        <v>#DIV/0!</v>
      </c>
      <c r="S1218" s="5" t="e">
        <f t="shared" si="185"/>
        <v>#DIV/0!</v>
      </c>
      <c r="T1218" s="5" t="e">
        <f t="shared" si="185"/>
        <v>#DIV/0!</v>
      </c>
      <c r="U1218" s="5" t="e">
        <f t="shared" si="185"/>
        <v>#DIV/0!</v>
      </c>
      <c r="V1218" s="5" t="e">
        <f t="shared" si="185"/>
        <v>#DIV/0!</v>
      </c>
      <c r="W1218" s="5" t="e">
        <f t="shared" si="185"/>
        <v>#DIV/0!</v>
      </c>
      <c r="X1218" s="5" t="e">
        <f t="shared" si="185"/>
        <v>#DIV/0!</v>
      </c>
      <c r="Y1218" s="5" t="e">
        <f t="shared" si="181"/>
        <v>#DIV/0!</v>
      </c>
      <c r="Z1218" s="5" t="e">
        <f t="shared" si="182"/>
        <v>#DIV/0!</v>
      </c>
      <c r="AA1218" s="5" t="e">
        <f t="shared" si="182"/>
        <v>#DIV/0!</v>
      </c>
      <c r="AM1218" s="6"/>
      <c r="AN1218" s="6"/>
    </row>
    <row r="1219" spans="2:40" s="5" customFormat="1" ht="20.100000000000001" hidden="1" customHeight="1">
      <c r="B1219" s="15"/>
      <c r="C1219" s="13"/>
      <c r="D1219" s="13"/>
      <c r="E1219" s="13"/>
      <c r="F1219" s="13"/>
      <c r="G1219" s="13"/>
      <c r="H1219" s="13"/>
      <c r="I1219" s="13"/>
      <c r="J1219" s="13"/>
      <c r="K1219" s="15"/>
      <c r="L1219" s="14"/>
      <c r="M1219" s="14" t="e">
        <f t="shared" si="183"/>
        <v>#DIV/0!</v>
      </c>
      <c r="N1219" s="49"/>
      <c r="O1219" s="238"/>
      <c r="P1219" s="5" t="e">
        <f t="shared" si="186"/>
        <v>#DIV/0!</v>
      </c>
      <c r="Q1219" s="5" t="e">
        <f t="shared" si="186"/>
        <v>#DIV/0!</v>
      </c>
      <c r="R1219" s="5" t="e">
        <f t="shared" si="186"/>
        <v>#DIV/0!</v>
      </c>
      <c r="S1219" s="5" t="e">
        <f t="shared" si="185"/>
        <v>#DIV/0!</v>
      </c>
      <c r="T1219" s="5" t="e">
        <f t="shared" si="185"/>
        <v>#DIV/0!</v>
      </c>
      <c r="U1219" s="5" t="e">
        <f t="shared" si="185"/>
        <v>#DIV/0!</v>
      </c>
      <c r="V1219" s="5" t="e">
        <f t="shared" si="185"/>
        <v>#DIV/0!</v>
      </c>
      <c r="W1219" s="5" t="e">
        <f t="shared" si="185"/>
        <v>#DIV/0!</v>
      </c>
      <c r="X1219" s="5" t="e">
        <f t="shared" si="185"/>
        <v>#DIV/0!</v>
      </c>
      <c r="Y1219" s="5" t="e">
        <f t="shared" si="181"/>
        <v>#DIV/0!</v>
      </c>
      <c r="Z1219" s="5" t="e">
        <f t="shared" si="182"/>
        <v>#DIV/0!</v>
      </c>
      <c r="AA1219" s="5" t="e">
        <f t="shared" si="182"/>
        <v>#DIV/0!</v>
      </c>
      <c r="AM1219" s="6"/>
      <c r="AN1219" s="6"/>
    </row>
    <row r="1220" spans="2:40" s="5" customFormat="1" ht="20.100000000000001" hidden="1" customHeight="1">
      <c r="B1220" s="22" t="str">
        <f>+$B$11</f>
        <v xml:space="preserve"> Α' ΠΛΑΝΗΤΗΣ</v>
      </c>
      <c r="C1220" s="15">
        <f>+$C$11</f>
        <v>0</v>
      </c>
      <c r="D1220" s="13">
        <f>+D1215+1</f>
        <v>195</v>
      </c>
      <c r="E1220" s="15">
        <f>+(H1220+I1220)/2</f>
        <v>0</v>
      </c>
      <c r="F1220" s="15">
        <f>+SQRT(E1220*E1220-G1220*G1220)</f>
        <v>0</v>
      </c>
      <c r="G1220" s="15">
        <f>+(-H1220+I1220)/2</f>
        <v>0</v>
      </c>
      <c r="H1220" s="15">
        <f>+$J$40</f>
        <v>0</v>
      </c>
      <c r="I1220" s="15">
        <f>+$J$39</f>
        <v>0</v>
      </c>
      <c r="J1220" s="15">
        <f>+$D$22</f>
        <v>0</v>
      </c>
      <c r="K1220" s="15">
        <f>+ABS( C1220-D1220)</f>
        <v>195</v>
      </c>
      <c r="L1220" s="15" t="e">
        <f>(+F1220*F1220/E1220)/( 1- J1220*COS(K1221))</f>
        <v>#DIV/0!</v>
      </c>
      <c r="M1220" s="14" t="e">
        <f t="shared" si="183"/>
        <v>#DIV/0!</v>
      </c>
      <c r="N1220" s="49"/>
      <c r="O1220" s="238"/>
      <c r="P1220" s="5" t="e">
        <f t="shared" si="186"/>
        <v>#DIV/0!</v>
      </c>
      <c r="Q1220" s="5" t="e">
        <f t="shared" si="186"/>
        <v>#DIV/0!</v>
      </c>
      <c r="R1220" s="5" t="e">
        <f t="shared" si="186"/>
        <v>#DIV/0!</v>
      </c>
      <c r="S1220" s="5" t="e">
        <f t="shared" si="185"/>
        <v>#DIV/0!</v>
      </c>
      <c r="T1220" s="5" t="e">
        <f t="shared" si="185"/>
        <v>#DIV/0!</v>
      </c>
      <c r="U1220" s="5" t="e">
        <f t="shared" si="185"/>
        <v>#DIV/0!</v>
      </c>
      <c r="V1220" s="5" t="e">
        <f t="shared" si="185"/>
        <v>#DIV/0!</v>
      </c>
      <c r="W1220" s="5" t="e">
        <f t="shared" si="185"/>
        <v>#DIV/0!</v>
      </c>
      <c r="X1220" s="5" t="e">
        <f t="shared" si="185"/>
        <v>#DIV/0!</v>
      </c>
      <c r="Y1220" s="5" t="e">
        <f t="shared" si="181"/>
        <v>#DIV/0!</v>
      </c>
      <c r="Z1220" s="5" t="e">
        <f t="shared" si="182"/>
        <v>#DIV/0!</v>
      </c>
      <c r="AA1220" s="5" t="e">
        <f t="shared" si="182"/>
        <v>#DIV/0!</v>
      </c>
      <c r="AM1220" s="6"/>
      <c r="AN1220" s="6"/>
    </row>
    <row r="1221" spans="2:40" s="5" customFormat="1" ht="20.100000000000001" hidden="1" customHeight="1">
      <c r="B1221" s="23" t="s">
        <v>32</v>
      </c>
      <c r="C1221" s="24">
        <f>3.14/180*C1220</f>
        <v>0</v>
      </c>
      <c r="D1221" s="24">
        <v>195</v>
      </c>
      <c r="E1221" s="25"/>
      <c r="F1221" s="25"/>
      <c r="G1221" s="25"/>
      <c r="H1221" s="25"/>
      <c r="I1221" s="25"/>
      <c r="J1221" s="25"/>
      <c r="K1221" s="25">
        <f>(3.14/180)*K1220</f>
        <v>3.4016666666666668</v>
      </c>
      <c r="L1221" s="14"/>
      <c r="M1221" s="14" t="e">
        <f t="shared" si="183"/>
        <v>#DIV/0!</v>
      </c>
      <c r="N1221" s="49"/>
      <c r="O1221" s="238" t="e">
        <f t="shared" si="184"/>
        <v>#DIV/0!</v>
      </c>
      <c r="P1221" s="5" t="e">
        <f t="shared" si="186"/>
        <v>#DIV/0!</v>
      </c>
      <c r="Q1221" s="5" t="e">
        <f t="shared" si="186"/>
        <v>#DIV/0!</v>
      </c>
      <c r="R1221" s="5" t="e">
        <f t="shared" si="186"/>
        <v>#DIV/0!</v>
      </c>
      <c r="S1221" s="5" t="e">
        <f t="shared" si="185"/>
        <v>#DIV/0!</v>
      </c>
      <c r="T1221" s="5" t="e">
        <f t="shared" si="185"/>
        <v>#DIV/0!</v>
      </c>
      <c r="U1221" s="5" t="e">
        <f t="shared" si="185"/>
        <v>#DIV/0!</v>
      </c>
      <c r="V1221" s="5" t="e">
        <f t="shared" si="185"/>
        <v>#DIV/0!</v>
      </c>
      <c r="W1221" s="5" t="e">
        <f t="shared" si="185"/>
        <v>#DIV/0!</v>
      </c>
      <c r="X1221" s="5" t="e">
        <f t="shared" si="185"/>
        <v>#DIV/0!</v>
      </c>
      <c r="Y1221" s="5" t="e">
        <f t="shared" si="181"/>
        <v>#DIV/0!</v>
      </c>
      <c r="Z1221" s="5" t="e">
        <f t="shared" si="182"/>
        <v>#DIV/0!</v>
      </c>
      <c r="AA1221" s="5" t="e">
        <f t="shared" si="182"/>
        <v>#DIV/0!</v>
      </c>
      <c r="AM1221" s="6"/>
      <c r="AN1221" s="6"/>
    </row>
    <row r="1222" spans="2:40" s="5" customFormat="1" ht="20.100000000000001" hidden="1" customHeight="1">
      <c r="B1222" s="22" t="str">
        <f>+$B$13</f>
        <v xml:space="preserve"> Β' ΠΛΑΝΗΤΗΣ</v>
      </c>
      <c r="C1222" s="15">
        <f>+$C$13</f>
        <v>0</v>
      </c>
      <c r="D1222" s="13">
        <f>+D1217+1</f>
        <v>195</v>
      </c>
      <c r="E1222" s="15">
        <f>+(H1222+I1222)/2</f>
        <v>0</v>
      </c>
      <c r="F1222" s="15">
        <f>+SQRT(E1222*E1222-G1222*G1222)</f>
        <v>0</v>
      </c>
      <c r="G1222" s="15">
        <f>+(-H1222+I1222)/2</f>
        <v>0</v>
      </c>
      <c r="H1222" s="15">
        <f>+$J$42</f>
        <v>0</v>
      </c>
      <c r="I1222" s="15">
        <f>+$J$41</f>
        <v>0</v>
      </c>
      <c r="J1222" s="15">
        <f>+$D$24</f>
        <v>0</v>
      </c>
      <c r="K1222" s="15">
        <f>+ABS( C1222-D1222)</f>
        <v>195</v>
      </c>
      <c r="L1222" s="15" t="e">
        <f>+F1222*F1222/E1222/( 1- J1222*COS(K1223))</f>
        <v>#DIV/0!</v>
      </c>
      <c r="M1222" s="14" t="e">
        <f t="shared" si="183"/>
        <v>#DIV/0!</v>
      </c>
      <c r="N1222" s="49"/>
      <c r="O1222" s="238">
        <f t="shared" si="184"/>
        <v>0</v>
      </c>
      <c r="P1222" s="5" t="e">
        <f t="shared" si="186"/>
        <v>#DIV/0!</v>
      </c>
      <c r="Q1222" s="5" t="e">
        <f t="shared" si="186"/>
        <v>#DIV/0!</v>
      </c>
      <c r="R1222" s="5" t="e">
        <f t="shared" si="186"/>
        <v>#DIV/0!</v>
      </c>
      <c r="S1222" s="5" t="e">
        <f t="shared" si="185"/>
        <v>#DIV/0!</v>
      </c>
      <c r="T1222" s="5" t="e">
        <f t="shared" si="185"/>
        <v>#DIV/0!</v>
      </c>
      <c r="U1222" s="5" t="e">
        <f t="shared" si="185"/>
        <v>#DIV/0!</v>
      </c>
      <c r="V1222" s="5" t="e">
        <f t="shared" si="185"/>
        <v>#DIV/0!</v>
      </c>
      <c r="W1222" s="5" t="e">
        <f t="shared" si="185"/>
        <v>#DIV/0!</v>
      </c>
      <c r="X1222" s="5" t="e">
        <f t="shared" si="185"/>
        <v>#DIV/0!</v>
      </c>
      <c r="Y1222" s="5" t="e">
        <f t="shared" si="181"/>
        <v>#DIV/0!</v>
      </c>
      <c r="Z1222" s="5" t="e">
        <f t="shared" si="182"/>
        <v>#DIV/0!</v>
      </c>
      <c r="AA1222" s="5" t="e">
        <f t="shared" si="182"/>
        <v>#DIV/0!</v>
      </c>
      <c r="AM1222" s="6"/>
      <c r="AN1222" s="6"/>
    </row>
    <row r="1223" spans="2:40" s="5" customFormat="1" ht="20.100000000000001" hidden="1" customHeight="1">
      <c r="B1223" s="26"/>
      <c r="C1223" s="27">
        <f>3.14/180*C1222</f>
        <v>0</v>
      </c>
      <c r="D1223" s="27">
        <f>3.14/180*D1222</f>
        <v>3.4016666666666668</v>
      </c>
      <c r="E1223" s="28"/>
      <c r="F1223" s="28"/>
      <c r="G1223" s="28"/>
      <c r="H1223" s="28"/>
      <c r="I1223" s="28"/>
      <c r="J1223" s="28"/>
      <c r="K1223" s="28">
        <f>(3.14/180)*K1222</f>
        <v>3.4016666666666668</v>
      </c>
      <c r="L1223" s="14"/>
      <c r="M1223" s="14" t="e">
        <f t="shared" si="183"/>
        <v>#DIV/0!</v>
      </c>
      <c r="N1223" s="49"/>
      <c r="O1223" s="238"/>
      <c r="P1223" s="5" t="e">
        <f t="shared" si="186"/>
        <v>#DIV/0!</v>
      </c>
      <c r="Q1223" s="5" t="e">
        <f t="shared" si="186"/>
        <v>#DIV/0!</v>
      </c>
      <c r="R1223" s="5" t="e">
        <f t="shared" si="186"/>
        <v>#DIV/0!</v>
      </c>
      <c r="S1223" s="5" t="e">
        <f t="shared" si="185"/>
        <v>#DIV/0!</v>
      </c>
      <c r="T1223" s="5" t="e">
        <f t="shared" si="185"/>
        <v>#DIV/0!</v>
      </c>
      <c r="U1223" s="5" t="e">
        <f t="shared" si="185"/>
        <v>#DIV/0!</v>
      </c>
      <c r="V1223" s="5" t="e">
        <f t="shared" si="185"/>
        <v>#DIV/0!</v>
      </c>
      <c r="W1223" s="5" t="e">
        <f t="shared" si="185"/>
        <v>#DIV/0!</v>
      </c>
      <c r="X1223" s="5" t="e">
        <f t="shared" si="185"/>
        <v>#DIV/0!</v>
      </c>
      <c r="Y1223" s="5" t="e">
        <f t="shared" si="181"/>
        <v>#DIV/0!</v>
      </c>
      <c r="Z1223" s="5" t="e">
        <f t="shared" si="182"/>
        <v>#DIV/0!</v>
      </c>
      <c r="AA1223" s="5" t="e">
        <f t="shared" si="182"/>
        <v>#DIV/0!</v>
      </c>
      <c r="AM1223" s="6"/>
      <c r="AN1223" s="6"/>
    </row>
    <row r="1224" spans="2:40" s="5" customFormat="1" ht="20.100000000000001" hidden="1" customHeight="1">
      <c r="B1224" s="15"/>
      <c r="C1224" s="13"/>
      <c r="D1224" s="13"/>
      <c r="E1224" s="13"/>
      <c r="F1224" s="13"/>
      <c r="G1224" s="13"/>
      <c r="H1224" s="13"/>
      <c r="I1224" s="13"/>
      <c r="J1224" s="13"/>
      <c r="K1224" s="15"/>
      <c r="L1224" s="14"/>
      <c r="M1224" s="14" t="e">
        <f t="shared" si="183"/>
        <v>#DIV/0!</v>
      </c>
      <c r="N1224" s="49"/>
      <c r="O1224" s="238"/>
      <c r="P1224" s="5" t="e">
        <f t="shared" si="186"/>
        <v>#DIV/0!</v>
      </c>
      <c r="Q1224" s="5" t="e">
        <f t="shared" si="186"/>
        <v>#DIV/0!</v>
      </c>
      <c r="R1224" s="5" t="e">
        <f t="shared" si="186"/>
        <v>#DIV/0!</v>
      </c>
      <c r="S1224" s="5" t="e">
        <f t="shared" si="185"/>
        <v>#DIV/0!</v>
      </c>
      <c r="T1224" s="5" t="e">
        <f t="shared" si="185"/>
        <v>#DIV/0!</v>
      </c>
      <c r="U1224" s="5" t="e">
        <f t="shared" si="185"/>
        <v>#DIV/0!</v>
      </c>
      <c r="V1224" s="5" t="e">
        <f t="shared" si="185"/>
        <v>#DIV/0!</v>
      </c>
      <c r="W1224" s="5" t="e">
        <f t="shared" si="185"/>
        <v>#DIV/0!</v>
      </c>
      <c r="X1224" s="5" t="e">
        <f t="shared" si="185"/>
        <v>#DIV/0!</v>
      </c>
      <c r="Y1224" s="5" t="e">
        <f t="shared" si="181"/>
        <v>#DIV/0!</v>
      </c>
      <c r="Z1224" s="5" t="e">
        <f t="shared" si="182"/>
        <v>#DIV/0!</v>
      </c>
      <c r="AA1224" s="5" t="e">
        <f t="shared" si="182"/>
        <v>#DIV/0!</v>
      </c>
      <c r="AM1224" s="6"/>
      <c r="AN1224" s="6"/>
    </row>
    <row r="1225" spans="2:40" s="5" customFormat="1" ht="20.100000000000001" hidden="1" customHeight="1">
      <c r="B1225" s="22" t="str">
        <f>+$B$11</f>
        <v xml:space="preserve"> Α' ΠΛΑΝΗΤΗΣ</v>
      </c>
      <c r="C1225" s="15">
        <f>+$C$11</f>
        <v>0</v>
      </c>
      <c r="D1225" s="13">
        <f>+D1220+1</f>
        <v>196</v>
      </c>
      <c r="E1225" s="15">
        <f>+(H1225+I1225)/2</f>
        <v>0</v>
      </c>
      <c r="F1225" s="15">
        <f>+SQRT(E1225*E1225-G1225*G1225)</f>
        <v>0</v>
      </c>
      <c r="G1225" s="15">
        <f>+(-H1225+I1225)/2</f>
        <v>0</v>
      </c>
      <c r="H1225" s="15">
        <f>+$J$40</f>
        <v>0</v>
      </c>
      <c r="I1225" s="15">
        <f>+$J$39</f>
        <v>0</v>
      </c>
      <c r="J1225" s="15">
        <f>+$D$22</f>
        <v>0</v>
      </c>
      <c r="K1225" s="15">
        <f>+ABS( C1225-D1225)</f>
        <v>196</v>
      </c>
      <c r="L1225" s="15" t="e">
        <f>(+F1225*F1225/E1225)/( 1- J1225*COS(K1226))</f>
        <v>#DIV/0!</v>
      </c>
      <c r="M1225" s="14" t="e">
        <f t="shared" si="183"/>
        <v>#DIV/0!</v>
      </c>
      <c r="N1225" s="49"/>
      <c r="O1225" s="238">
        <f t="shared" si="184"/>
        <v>0</v>
      </c>
      <c r="P1225" s="5" t="e">
        <f t="shared" si="186"/>
        <v>#DIV/0!</v>
      </c>
      <c r="Q1225" s="5" t="e">
        <f t="shared" si="186"/>
        <v>#DIV/0!</v>
      </c>
      <c r="R1225" s="5" t="e">
        <f t="shared" si="186"/>
        <v>#DIV/0!</v>
      </c>
      <c r="S1225" s="5" t="e">
        <f t="shared" si="185"/>
        <v>#DIV/0!</v>
      </c>
      <c r="T1225" s="5" t="e">
        <f t="shared" si="185"/>
        <v>#DIV/0!</v>
      </c>
      <c r="U1225" s="5" t="e">
        <f t="shared" si="185"/>
        <v>#DIV/0!</v>
      </c>
      <c r="V1225" s="5" t="e">
        <f t="shared" si="185"/>
        <v>#DIV/0!</v>
      </c>
      <c r="W1225" s="5" t="e">
        <f t="shared" si="185"/>
        <v>#DIV/0!</v>
      </c>
      <c r="X1225" s="5" t="e">
        <f t="shared" si="185"/>
        <v>#DIV/0!</v>
      </c>
      <c r="Y1225" s="5" t="e">
        <f t="shared" si="181"/>
        <v>#DIV/0!</v>
      </c>
      <c r="Z1225" s="5" t="e">
        <f t="shared" si="182"/>
        <v>#DIV/0!</v>
      </c>
      <c r="AA1225" s="5" t="e">
        <f t="shared" si="182"/>
        <v>#DIV/0!</v>
      </c>
      <c r="AM1225" s="6"/>
      <c r="AN1225" s="6"/>
    </row>
    <row r="1226" spans="2:40" s="5" customFormat="1" ht="20.100000000000001" hidden="1" customHeight="1">
      <c r="B1226" s="23" t="s">
        <v>32</v>
      </c>
      <c r="C1226" s="24">
        <f>3.14/180*C1225</f>
        <v>0</v>
      </c>
      <c r="D1226" s="24">
        <v>196</v>
      </c>
      <c r="E1226" s="25"/>
      <c r="F1226" s="25"/>
      <c r="G1226" s="25"/>
      <c r="H1226" s="25"/>
      <c r="I1226" s="25"/>
      <c r="J1226" s="25"/>
      <c r="K1226" s="25">
        <f>(3.14/180)*K1225</f>
        <v>3.4191111111111114</v>
      </c>
      <c r="L1226" s="14"/>
      <c r="M1226" s="14" t="e">
        <f t="shared" si="183"/>
        <v>#DIV/0!</v>
      </c>
      <c r="N1226" s="49"/>
      <c r="O1226" s="238" t="e">
        <f t="shared" si="184"/>
        <v>#DIV/0!</v>
      </c>
      <c r="P1226" s="5" t="e">
        <f t="shared" si="186"/>
        <v>#DIV/0!</v>
      </c>
      <c r="Q1226" s="5" t="e">
        <f t="shared" si="186"/>
        <v>#DIV/0!</v>
      </c>
      <c r="R1226" s="5" t="e">
        <f t="shared" si="186"/>
        <v>#DIV/0!</v>
      </c>
      <c r="S1226" s="5" t="e">
        <f t="shared" si="185"/>
        <v>#DIV/0!</v>
      </c>
      <c r="T1226" s="5" t="e">
        <f t="shared" si="185"/>
        <v>#DIV/0!</v>
      </c>
      <c r="U1226" s="5" t="e">
        <f t="shared" si="185"/>
        <v>#DIV/0!</v>
      </c>
      <c r="V1226" s="5" t="e">
        <f t="shared" si="185"/>
        <v>#DIV/0!</v>
      </c>
      <c r="W1226" s="5" t="e">
        <f t="shared" si="185"/>
        <v>#DIV/0!</v>
      </c>
      <c r="X1226" s="5" t="e">
        <f t="shared" si="185"/>
        <v>#DIV/0!</v>
      </c>
      <c r="Y1226" s="5" t="e">
        <f t="shared" si="181"/>
        <v>#DIV/0!</v>
      </c>
      <c r="Z1226" s="5" t="e">
        <f t="shared" si="182"/>
        <v>#DIV/0!</v>
      </c>
      <c r="AA1226" s="5" t="e">
        <f t="shared" si="182"/>
        <v>#DIV/0!</v>
      </c>
      <c r="AM1226" s="6"/>
      <c r="AN1226" s="6"/>
    </row>
    <row r="1227" spans="2:40" s="5" customFormat="1" ht="20.100000000000001" hidden="1" customHeight="1">
      <c r="B1227" s="22" t="str">
        <f>+$B$13</f>
        <v xml:space="preserve"> Β' ΠΛΑΝΗΤΗΣ</v>
      </c>
      <c r="C1227" s="15">
        <f>+$C$13</f>
        <v>0</v>
      </c>
      <c r="D1227" s="13">
        <f>+D1222+1</f>
        <v>196</v>
      </c>
      <c r="E1227" s="15">
        <f>+(H1227+I1227)/2</f>
        <v>0</v>
      </c>
      <c r="F1227" s="15">
        <f>+SQRT(E1227*E1227-G1227*G1227)</f>
        <v>0</v>
      </c>
      <c r="G1227" s="15">
        <f>+(-H1227+I1227)/2</f>
        <v>0</v>
      </c>
      <c r="H1227" s="15">
        <f>+$J$42</f>
        <v>0</v>
      </c>
      <c r="I1227" s="15">
        <f>+$J$41</f>
        <v>0</v>
      </c>
      <c r="J1227" s="15">
        <f>+$D$24</f>
        <v>0</v>
      </c>
      <c r="K1227" s="15">
        <f>+ABS( C1227-D1227)</f>
        <v>196</v>
      </c>
      <c r="L1227" s="15" t="e">
        <f>+F1227*F1227/E1227/( 1- J1227*COS(K1228))</f>
        <v>#DIV/0!</v>
      </c>
      <c r="M1227" s="14" t="e">
        <f t="shared" si="183"/>
        <v>#DIV/0!</v>
      </c>
      <c r="N1227" s="49"/>
      <c r="O1227" s="238">
        <f t="shared" si="184"/>
        <v>0</v>
      </c>
      <c r="P1227" s="5" t="e">
        <f t="shared" si="186"/>
        <v>#DIV/0!</v>
      </c>
      <c r="Q1227" s="5" t="e">
        <f t="shared" si="186"/>
        <v>#DIV/0!</v>
      </c>
      <c r="R1227" s="5" t="e">
        <f t="shared" si="186"/>
        <v>#DIV/0!</v>
      </c>
      <c r="S1227" s="5" t="e">
        <f t="shared" si="185"/>
        <v>#DIV/0!</v>
      </c>
      <c r="T1227" s="5" t="e">
        <f t="shared" si="185"/>
        <v>#DIV/0!</v>
      </c>
      <c r="U1227" s="5" t="e">
        <f t="shared" si="185"/>
        <v>#DIV/0!</v>
      </c>
      <c r="V1227" s="5" t="e">
        <f t="shared" si="185"/>
        <v>#DIV/0!</v>
      </c>
      <c r="W1227" s="5" t="e">
        <f t="shared" si="185"/>
        <v>#DIV/0!</v>
      </c>
      <c r="X1227" s="5" t="e">
        <f t="shared" si="185"/>
        <v>#DIV/0!</v>
      </c>
      <c r="Y1227" s="5" t="e">
        <f t="shared" si="181"/>
        <v>#DIV/0!</v>
      </c>
      <c r="Z1227" s="5" t="e">
        <f t="shared" si="182"/>
        <v>#DIV/0!</v>
      </c>
      <c r="AA1227" s="5" t="e">
        <f t="shared" si="182"/>
        <v>#DIV/0!</v>
      </c>
      <c r="AM1227" s="6"/>
      <c r="AN1227" s="6"/>
    </row>
    <row r="1228" spans="2:40" s="5" customFormat="1" ht="20.100000000000001" hidden="1" customHeight="1">
      <c r="B1228" s="26"/>
      <c r="C1228" s="27">
        <f>3.14/180*C1227</f>
        <v>0</v>
      </c>
      <c r="D1228" s="27">
        <f>3.14/180*D1227</f>
        <v>3.4191111111111114</v>
      </c>
      <c r="E1228" s="28"/>
      <c r="F1228" s="28"/>
      <c r="G1228" s="28"/>
      <c r="H1228" s="28"/>
      <c r="I1228" s="28"/>
      <c r="J1228" s="28"/>
      <c r="K1228" s="28">
        <f>(3.14/180)*K1227</f>
        <v>3.4191111111111114</v>
      </c>
      <c r="L1228" s="14"/>
      <c r="M1228" s="14" t="e">
        <f t="shared" si="183"/>
        <v>#DIV/0!</v>
      </c>
      <c r="N1228" s="49"/>
      <c r="O1228" s="238"/>
      <c r="P1228" s="5" t="e">
        <f t="shared" si="186"/>
        <v>#DIV/0!</v>
      </c>
      <c r="Q1228" s="5" t="e">
        <f t="shared" si="186"/>
        <v>#DIV/0!</v>
      </c>
      <c r="R1228" s="5" t="e">
        <f t="shared" si="186"/>
        <v>#DIV/0!</v>
      </c>
      <c r="S1228" s="5" t="e">
        <f t="shared" si="185"/>
        <v>#DIV/0!</v>
      </c>
      <c r="T1228" s="5" t="e">
        <f t="shared" si="185"/>
        <v>#DIV/0!</v>
      </c>
      <c r="U1228" s="5" t="e">
        <f t="shared" si="185"/>
        <v>#DIV/0!</v>
      </c>
      <c r="V1228" s="5" t="e">
        <f t="shared" si="185"/>
        <v>#DIV/0!</v>
      </c>
      <c r="W1228" s="5" t="e">
        <f t="shared" si="185"/>
        <v>#DIV/0!</v>
      </c>
      <c r="X1228" s="5" t="e">
        <f t="shared" si="185"/>
        <v>#DIV/0!</v>
      </c>
      <c r="Y1228" s="5" t="e">
        <f t="shared" si="181"/>
        <v>#DIV/0!</v>
      </c>
      <c r="Z1228" s="5" t="e">
        <f t="shared" si="182"/>
        <v>#DIV/0!</v>
      </c>
      <c r="AA1228" s="5" t="e">
        <f t="shared" si="182"/>
        <v>#DIV/0!</v>
      </c>
      <c r="AM1228" s="6"/>
      <c r="AN1228" s="6"/>
    </row>
    <row r="1229" spans="2:40" s="5" customFormat="1" ht="20.100000000000001" hidden="1" customHeight="1">
      <c r="B1229" s="15"/>
      <c r="C1229" s="13"/>
      <c r="D1229" s="13"/>
      <c r="E1229" s="13"/>
      <c r="F1229" s="13"/>
      <c r="G1229" s="13"/>
      <c r="H1229" s="13"/>
      <c r="I1229" s="13"/>
      <c r="J1229" s="13"/>
      <c r="K1229" s="15"/>
      <c r="L1229" s="14"/>
      <c r="M1229" s="14" t="e">
        <f t="shared" si="183"/>
        <v>#DIV/0!</v>
      </c>
      <c r="N1229" s="49"/>
      <c r="O1229" s="238"/>
      <c r="P1229" s="5" t="e">
        <f t="shared" si="186"/>
        <v>#DIV/0!</v>
      </c>
      <c r="Q1229" s="5" t="e">
        <f t="shared" si="186"/>
        <v>#DIV/0!</v>
      </c>
      <c r="R1229" s="5" t="e">
        <f t="shared" si="186"/>
        <v>#DIV/0!</v>
      </c>
      <c r="S1229" s="5" t="e">
        <f t="shared" si="185"/>
        <v>#DIV/0!</v>
      </c>
      <c r="T1229" s="5" t="e">
        <f t="shared" si="185"/>
        <v>#DIV/0!</v>
      </c>
      <c r="U1229" s="5" t="e">
        <f t="shared" si="185"/>
        <v>#DIV/0!</v>
      </c>
      <c r="V1229" s="5" t="e">
        <f t="shared" si="185"/>
        <v>#DIV/0!</v>
      </c>
      <c r="W1229" s="5" t="e">
        <f t="shared" si="185"/>
        <v>#DIV/0!</v>
      </c>
      <c r="X1229" s="5" t="e">
        <f t="shared" si="185"/>
        <v>#DIV/0!</v>
      </c>
      <c r="Y1229" s="5" t="e">
        <f t="shared" si="181"/>
        <v>#DIV/0!</v>
      </c>
      <c r="Z1229" s="5" t="e">
        <f t="shared" si="182"/>
        <v>#DIV/0!</v>
      </c>
      <c r="AA1229" s="5" t="e">
        <f t="shared" si="182"/>
        <v>#DIV/0!</v>
      </c>
      <c r="AM1229" s="6"/>
      <c r="AN1229" s="6"/>
    </row>
    <row r="1230" spans="2:40" s="5" customFormat="1" ht="20.100000000000001" hidden="1" customHeight="1">
      <c r="B1230" s="22" t="str">
        <f>+$B$11</f>
        <v xml:space="preserve"> Α' ΠΛΑΝΗΤΗΣ</v>
      </c>
      <c r="C1230" s="15">
        <f>+$C$11</f>
        <v>0</v>
      </c>
      <c r="D1230" s="13">
        <f>+D1225+1</f>
        <v>197</v>
      </c>
      <c r="E1230" s="15">
        <f>+(H1230+I1230)/2</f>
        <v>0</v>
      </c>
      <c r="F1230" s="15">
        <f>+SQRT(E1230*E1230-G1230*G1230)</f>
        <v>0</v>
      </c>
      <c r="G1230" s="15">
        <f>+(-H1230+I1230)/2</f>
        <v>0</v>
      </c>
      <c r="H1230" s="15">
        <f>+$J$40</f>
        <v>0</v>
      </c>
      <c r="I1230" s="15">
        <f>+$J$39</f>
        <v>0</v>
      </c>
      <c r="J1230" s="15">
        <f>+$D$22</f>
        <v>0</v>
      </c>
      <c r="K1230" s="15">
        <f>+ABS( C1230-D1230)</f>
        <v>197</v>
      </c>
      <c r="L1230" s="15" t="e">
        <f>(+F1230*F1230/E1230)/( 1- J1230*COS(K1231))</f>
        <v>#DIV/0!</v>
      </c>
      <c r="M1230" s="14" t="e">
        <f t="shared" si="183"/>
        <v>#DIV/0!</v>
      </c>
      <c r="N1230" s="49"/>
      <c r="O1230" s="238">
        <f t="shared" si="184"/>
        <v>0</v>
      </c>
      <c r="P1230" s="5" t="e">
        <f t="shared" si="186"/>
        <v>#DIV/0!</v>
      </c>
      <c r="Q1230" s="5" t="e">
        <f t="shared" si="186"/>
        <v>#DIV/0!</v>
      </c>
      <c r="R1230" s="5" t="e">
        <f t="shared" si="186"/>
        <v>#DIV/0!</v>
      </c>
      <c r="S1230" s="5" t="e">
        <f t="shared" si="185"/>
        <v>#DIV/0!</v>
      </c>
      <c r="T1230" s="5" t="e">
        <f t="shared" si="185"/>
        <v>#DIV/0!</v>
      </c>
      <c r="U1230" s="5" t="e">
        <f t="shared" si="185"/>
        <v>#DIV/0!</v>
      </c>
      <c r="V1230" s="5" t="e">
        <f t="shared" si="185"/>
        <v>#DIV/0!</v>
      </c>
      <c r="W1230" s="5" t="e">
        <f t="shared" si="185"/>
        <v>#DIV/0!</v>
      </c>
      <c r="X1230" s="5" t="e">
        <f t="shared" si="185"/>
        <v>#DIV/0!</v>
      </c>
      <c r="Y1230" s="5" t="e">
        <f t="shared" si="181"/>
        <v>#DIV/0!</v>
      </c>
      <c r="Z1230" s="5" t="e">
        <f t="shared" si="182"/>
        <v>#DIV/0!</v>
      </c>
      <c r="AA1230" s="5" t="e">
        <f t="shared" si="182"/>
        <v>#DIV/0!</v>
      </c>
      <c r="AM1230" s="6"/>
      <c r="AN1230" s="6"/>
    </row>
    <row r="1231" spans="2:40" s="5" customFormat="1" ht="20.100000000000001" hidden="1" customHeight="1">
      <c r="B1231" s="23" t="s">
        <v>32</v>
      </c>
      <c r="C1231" s="24">
        <f>3.14/180*C1230</f>
        <v>0</v>
      </c>
      <c r="D1231" s="24">
        <v>197</v>
      </c>
      <c r="E1231" s="25"/>
      <c r="F1231" s="25"/>
      <c r="G1231" s="25"/>
      <c r="H1231" s="25"/>
      <c r="I1231" s="25"/>
      <c r="J1231" s="25"/>
      <c r="K1231" s="25">
        <f>(3.14/180)*K1230</f>
        <v>3.436555555555556</v>
      </c>
      <c r="L1231" s="14"/>
      <c r="M1231" s="14" t="e">
        <f t="shared" si="183"/>
        <v>#DIV/0!</v>
      </c>
      <c r="N1231" s="49"/>
      <c r="O1231" s="238" t="e">
        <f t="shared" si="184"/>
        <v>#DIV/0!</v>
      </c>
      <c r="P1231" s="5" t="e">
        <f t="shared" si="186"/>
        <v>#DIV/0!</v>
      </c>
      <c r="Q1231" s="5" t="e">
        <f t="shared" si="186"/>
        <v>#DIV/0!</v>
      </c>
      <c r="R1231" s="5" t="e">
        <f t="shared" si="186"/>
        <v>#DIV/0!</v>
      </c>
      <c r="S1231" s="5" t="e">
        <f t="shared" si="185"/>
        <v>#DIV/0!</v>
      </c>
      <c r="T1231" s="5" t="e">
        <f t="shared" si="185"/>
        <v>#DIV/0!</v>
      </c>
      <c r="U1231" s="5" t="e">
        <f t="shared" si="185"/>
        <v>#DIV/0!</v>
      </c>
      <c r="V1231" s="5" t="e">
        <f t="shared" si="185"/>
        <v>#DIV/0!</v>
      </c>
      <c r="W1231" s="5" t="e">
        <f t="shared" si="185"/>
        <v>#DIV/0!</v>
      </c>
      <c r="X1231" s="5" t="e">
        <f t="shared" si="185"/>
        <v>#DIV/0!</v>
      </c>
      <c r="Y1231" s="5" t="e">
        <f t="shared" si="181"/>
        <v>#DIV/0!</v>
      </c>
      <c r="Z1231" s="5" t="e">
        <f t="shared" si="182"/>
        <v>#DIV/0!</v>
      </c>
      <c r="AA1231" s="5" t="e">
        <f t="shared" si="182"/>
        <v>#DIV/0!</v>
      </c>
      <c r="AM1231" s="6"/>
      <c r="AN1231" s="6"/>
    </row>
    <row r="1232" spans="2:40" s="5" customFormat="1" ht="20.100000000000001" hidden="1" customHeight="1">
      <c r="B1232" s="22" t="str">
        <f>+$B$13</f>
        <v xml:space="preserve"> Β' ΠΛΑΝΗΤΗΣ</v>
      </c>
      <c r="C1232" s="15">
        <f>+$C$13</f>
        <v>0</v>
      </c>
      <c r="D1232" s="13">
        <f>+D1227+1</f>
        <v>197</v>
      </c>
      <c r="E1232" s="15">
        <f>+(H1232+I1232)/2</f>
        <v>0</v>
      </c>
      <c r="F1232" s="15">
        <f>+SQRT(E1232*E1232-G1232*G1232)</f>
        <v>0</v>
      </c>
      <c r="G1232" s="15">
        <f>+(-H1232+I1232)/2</f>
        <v>0</v>
      </c>
      <c r="H1232" s="15">
        <f>+$J$42</f>
        <v>0</v>
      </c>
      <c r="I1232" s="15">
        <f>+$J$41</f>
        <v>0</v>
      </c>
      <c r="J1232" s="15">
        <f>+$D$24</f>
        <v>0</v>
      </c>
      <c r="K1232" s="15">
        <f>+ABS( C1232-D1232)</f>
        <v>197</v>
      </c>
      <c r="L1232" s="15" t="e">
        <f>+F1232*F1232/E1232/( 1- J1232*COS(K1233))</f>
        <v>#DIV/0!</v>
      </c>
      <c r="M1232" s="14" t="e">
        <f t="shared" si="183"/>
        <v>#DIV/0!</v>
      </c>
      <c r="N1232" s="49"/>
      <c r="O1232" s="238">
        <f t="shared" si="184"/>
        <v>0</v>
      </c>
      <c r="P1232" s="5" t="e">
        <f t="shared" si="186"/>
        <v>#DIV/0!</v>
      </c>
      <c r="Q1232" s="5" t="e">
        <f t="shared" si="186"/>
        <v>#DIV/0!</v>
      </c>
      <c r="R1232" s="5" t="e">
        <f t="shared" si="186"/>
        <v>#DIV/0!</v>
      </c>
      <c r="S1232" s="5" t="e">
        <f t="shared" si="185"/>
        <v>#DIV/0!</v>
      </c>
      <c r="T1232" s="5" t="e">
        <f t="shared" si="185"/>
        <v>#DIV/0!</v>
      </c>
      <c r="U1232" s="5" t="e">
        <f t="shared" si="185"/>
        <v>#DIV/0!</v>
      </c>
      <c r="V1232" s="5" t="e">
        <f t="shared" si="185"/>
        <v>#DIV/0!</v>
      </c>
      <c r="W1232" s="5" t="e">
        <f t="shared" si="185"/>
        <v>#DIV/0!</v>
      </c>
      <c r="X1232" s="5" t="e">
        <f t="shared" si="185"/>
        <v>#DIV/0!</v>
      </c>
      <c r="Y1232" s="5" t="e">
        <f t="shared" si="181"/>
        <v>#DIV/0!</v>
      </c>
      <c r="Z1232" s="5" t="e">
        <f t="shared" si="182"/>
        <v>#DIV/0!</v>
      </c>
      <c r="AA1232" s="5" t="e">
        <f t="shared" si="182"/>
        <v>#DIV/0!</v>
      </c>
      <c r="AM1232" s="6"/>
      <c r="AN1232" s="6"/>
    </row>
    <row r="1233" spans="2:40" s="5" customFormat="1" ht="20.100000000000001" hidden="1" customHeight="1">
      <c r="B1233" s="26"/>
      <c r="C1233" s="27">
        <f>3.14/180*C1232</f>
        <v>0</v>
      </c>
      <c r="D1233" s="27">
        <f>3.14/180*D1232</f>
        <v>3.436555555555556</v>
      </c>
      <c r="E1233" s="28"/>
      <c r="F1233" s="28"/>
      <c r="G1233" s="28"/>
      <c r="H1233" s="28"/>
      <c r="I1233" s="28"/>
      <c r="J1233" s="28"/>
      <c r="K1233" s="28">
        <f>(3.14/180)*K1232</f>
        <v>3.436555555555556</v>
      </c>
      <c r="L1233" s="14"/>
      <c r="M1233" s="14" t="e">
        <f t="shared" si="183"/>
        <v>#DIV/0!</v>
      </c>
      <c r="N1233" s="49"/>
      <c r="O1233" s="238"/>
      <c r="P1233" s="5" t="e">
        <f t="shared" si="186"/>
        <v>#DIV/0!</v>
      </c>
      <c r="Q1233" s="5" t="e">
        <f t="shared" si="186"/>
        <v>#DIV/0!</v>
      </c>
      <c r="R1233" s="5" t="e">
        <f t="shared" si="186"/>
        <v>#DIV/0!</v>
      </c>
      <c r="S1233" s="5" t="e">
        <f t="shared" si="185"/>
        <v>#DIV/0!</v>
      </c>
      <c r="T1233" s="5" t="e">
        <f t="shared" si="185"/>
        <v>#DIV/0!</v>
      </c>
      <c r="U1233" s="5" t="e">
        <f t="shared" si="185"/>
        <v>#DIV/0!</v>
      </c>
      <c r="V1233" s="5" t="e">
        <f t="shared" si="185"/>
        <v>#DIV/0!</v>
      </c>
      <c r="W1233" s="5" t="e">
        <f t="shared" si="185"/>
        <v>#DIV/0!</v>
      </c>
      <c r="X1233" s="5" t="e">
        <f t="shared" si="185"/>
        <v>#DIV/0!</v>
      </c>
      <c r="Y1233" s="5" t="e">
        <f t="shared" si="181"/>
        <v>#DIV/0!</v>
      </c>
      <c r="Z1233" s="5" t="e">
        <f t="shared" si="182"/>
        <v>#DIV/0!</v>
      </c>
      <c r="AA1233" s="5" t="e">
        <f t="shared" si="182"/>
        <v>#DIV/0!</v>
      </c>
      <c r="AM1233" s="6"/>
      <c r="AN1233" s="6"/>
    </row>
    <row r="1234" spans="2:40" s="5" customFormat="1" ht="20.100000000000001" hidden="1" customHeight="1">
      <c r="B1234" s="15"/>
      <c r="C1234" s="13"/>
      <c r="D1234" s="13"/>
      <c r="E1234" s="13"/>
      <c r="F1234" s="13"/>
      <c r="G1234" s="13"/>
      <c r="H1234" s="13"/>
      <c r="I1234" s="13"/>
      <c r="J1234" s="13"/>
      <c r="K1234" s="15"/>
      <c r="L1234" s="14"/>
      <c r="M1234" s="14" t="e">
        <f t="shared" si="183"/>
        <v>#DIV/0!</v>
      </c>
      <c r="N1234" s="49"/>
      <c r="O1234" s="238"/>
      <c r="P1234" s="5" t="e">
        <f t="shared" si="186"/>
        <v>#DIV/0!</v>
      </c>
      <c r="Q1234" s="5" t="e">
        <f t="shared" si="186"/>
        <v>#DIV/0!</v>
      </c>
      <c r="R1234" s="5" t="e">
        <f t="shared" si="186"/>
        <v>#DIV/0!</v>
      </c>
      <c r="S1234" s="5" t="e">
        <f t="shared" si="185"/>
        <v>#DIV/0!</v>
      </c>
      <c r="T1234" s="5" t="e">
        <f t="shared" si="185"/>
        <v>#DIV/0!</v>
      </c>
      <c r="U1234" s="5" t="e">
        <f t="shared" si="185"/>
        <v>#DIV/0!</v>
      </c>
      <c r="V1234" s="5" t="e">
        <f t="shared" si="185"/>
        <v>#DIV/0!</v>
      </c>
      <c r="W1234" s="5" t="e">
        <f t="shared" si="185"/>
        <v>#DIV/0!</v>
      </c>
      <c r="X1234" s="5" t="e">
        <f t="shared" si="185"/>
        <v>#DIV/0!</v>
      </c>
      <c r="Y1234" s="5" t="e">
        <f t="shared" si="181"/>
        <v>#DIV/0!</v>
      </c>
      <c r="Z1234" s="5" t="e">
        <f t="shared" si="182"/>
        <v>#DIV/0!</v>
      </c>
      <c r="AA1234" s="5" t="e">
        <f t="shared" si="182"/>
        <v>#DIV/0!</v>
      </c>
      <c r="AM1234" s="6"/>
      <c r="AN1234" s="6"/>
    </row>
    <row r="1235" spans="2:40" s="5" customFormat="1" ht="20.100000000000001" hidden="1" customHeight="1">
      <c r="B1235" s="22" t="str">
        <f>+$B$11</f>
        <v xml:space="preserve"> Α' ΠΛΑΝΗΤΗΣ</v>
      </c>
      <c r="C1235" s="15">
        <f>+$C$11</f>
        <v>0</v>
      </c>
      <c r="D1235" s="13">
        <f>+D1230+1</f>
        <v>198</v>
      </c>
      <c r="E1235" s="15">
        <f>+(H1235+I1235)/2</f>
        <v>0</v>
      </c>
      <c r="F1235" s="15">
        <f>+SQRT(E1235*E1235-G1235*G1235)</f>
        <v>0</v>
      </c>
      <c r="G1235" s="15">
        <f>+(-H1235+I1235)/2</f>
        <v>0</v>
      </c>
      <c r="H1235" s="15">
        <f>+$J$40</f>
        <v>0</v>
      </c>
      <c r="I1235" s="15">
        <f>+$J$39</f>
        <v>0</v>
      </c>
      <c r="J1235" s="15">
        <f>+$D$22</f>
        <v>0</v>
      </c>
      <c r="K1235" s="15">
        <f>+ABS( C1235-D1235)</f>
        <v>198</v>
      </c>
      <c r="L1235" s="15" t="e">
        <f>(+F1235*F1235/E1235)/( 1- J1235*COS(K1236))</f>
        <v>#DIV/0!</v>
      </c>
      <c r="M1235" s="14" t="e">
        <f t="shared" si="183"/>
        <v>#DIV/0!</v>
      </c>
      <c r="N1235" s="49"/>
      <c r="O1235" s="238">
        <f t="shared" si="184"/>
        <v>0</v>
      </c>
      <c r="P1235" s="5" t="e">
        <f t="shared" si="186"/>
        <v>#DIV/0!</v>
      </c>
      <c r="Q1235" s="5" t="e">
        <f t="shared" si="186"/>
        <v>#DIV/0!</v>
      </c>
      <c r="R1235" s="5" t="e">
        <f t="shared" si="186"/>
        <v>#DIV/0!</v>
      </c>
      <c r="S1235" s="5" t="e">
        <f t="shared" si="185"/>
        <v>#DIV/0!</v>
      </c>
      <c r="T1235" s="5" t="e">
        <f t="shared" si="185"/>
        <v>#DIV/0!</v>
      </c>
      <c r="U1235" s="5" t="e">
        <f t="shared" si="185"/>
        <v>#DIV/0!</v>
      </c>
      <c r="V1235" s="5" t="e">
        <f t="shared" si="185"/>
        <v>#DIV/0!</v>
      </c>
      <c r="W1235" s="5" t="e">
        <f t="shared" si="185"/>
        <v>#DIV/0!</v>
      </c>
      <c r="X1235" s="5" t="e">
        <f t="shared" si="185"/>
        <v>#DIV/0!</v>
      </c>
      <c r="Y1235" s="5" t="e">
        <f t="shared" si="181"/>
        <v>#DIV/0!</v>
      </c>
      <c r="Z1235" s="5" t="e">
        <f t="shared" si="182"/>
        <v>#DIV/0!</v>
      </c>
      <c r="AA1235" s="5" t="e">
        <f t="shared" si="182"/>
        <v>#DIV/0!</v>
      </c>
      <c r="AM1235" s="6"/>
      <c r="AN1235" s="6"/>
    </row>
    <row r="1236" spans="2:40" s="5" customFormat="1" ht="20.100000000000001" hidden="1" customHeight="1">
      <c r="B1236" s="23" t="s">
        <v>32</v>
      </c>
      <c r="C1236" s="24">
        <f>3.14/180*C1235</f>
        <v>0</v>
      </c>
      <c r="D1236" s="24">
        <v>198</v>
      </c>
      <c r="E1236" s="25"/>
      <c r="F1236" s="25"/>
      <c r="G1236" s="25"/>
      <c r="H1236" s="25"/>
      <c r="I1236" s="25"/>
      <c r="J1236" s="25"/>
      <c r="K1236" s="25">
        <f>(3.14/180)*K1235</f>
        <v>3.4540000000000002</v>
      </c>
      <c r="L1236" s="14"/>
      <c r="M1236" s="14" t="e">
        <f t="shared" si="183"/>
        <v>#DIV/0!</v>
      </c>
      <c r="N1236" s="49"/>
      <c r="O1236" s="238" t="e">
        <f t="shared" si="184"/>
        <v>#DIV/0!</v>
      </c>
      <c r="P1236" s="5" t="e">
        <f t="shared" si="186"/>
        <v>#DIV/0!</v>
      </c>
      <c r="Q1236" s="5" t="e">
        <f t="shared" si="186"/>
        <v>#DIV/0!</v>
      </c>
      <c r="R1236" s="5" t="e">
        <f t="shared" si="186"/>
        <v>#DIV/0!</v>
      </c>
      <c r="S1236" s="5" t="e">
        <f t="shared" si="185"/>
        <v>#DIV/0!</v>
      </c>
      <c r="T1236" s="5" t="e">
        <f t="shared" si="185"/>
        <v>#DIV/0!</v>
      </c>
      <c r="U1236" s="5" t="e">
        <f t="shared" si="185"/>
        <v>#DIV/0!</v>
      </c>
      <c r="V1236" s="5" t="e">
        <f t="shared" si="185"/>
        <v>#DIV/0!</v>
      </c>
      <c r="W1236" s="5" t="e">
        <f t="shared" si="185"/>
        <v>#DIV/0!</v>
      </c>
      <c r="X1236" s="5" t="e">
        <f t="shared" si="185"/>
        <v>#DIV/0!</v>
      </c>
      <c r="Y1236" s="5" t="e">
        <f t="shared" si="181"/>
        <v>#DIV/0!</v>
      </c>
      <c r="Z1236" s="5" t="e">
        <f t="shared" si="182"/>
        <v>#DIV/0!</v>
      </c>
      <c r="AA1236" s="5" t="e">
        <f t="shared" si="182"/>
        <v>#DIV/0!</v>
      </c>
      <c r="AM1236" s="6"/>
      <c r="AN1236" s="6"/>
    </row>
    <row r="1237" spans="2:40" s="5" customFormat="1" ht="20.100000000000001" hidden="1" customHeight="1">
      <c r="B1237" s="22" t="str">
        <f>+$B$13</f>
        <v xml:space="preserve"> Β' ΠΛΑΝΗΤΗΣ</v>
      </c>
      <c r="C1237" s="15">
        <f>+$C$13</f>
        <v>0</v>
      </c>
      <c r="D1237" s="13">
        <f>+D1232+1</f>
        <v>198</v>
      </c>
      <c r="E1237" s="15">
        <f>+(H1237+I1237)/2</f>
        <v>0</v>
      </c>
      <c r="F1237" s="15">
        <f>+SQRT(E1237*E1237-G1237*G1237)</f>
        <v>0</v>
      </c>
      <c r="G1237" s="15">
        <f>+(-H1237+I1237)/2</f>
        <v>0</v>
      </c>
      <c r="H1237" s="15">
        <f>+$J$42</f>
        <v>0</v>
      </c>
      <c r="I1237" s="15">
        <f>+$J$41</f>
        <v>0</v>
      </c>
      <c r="J1237" s="15">
        <f>+$D$24</f>
        <v>0</v>
      </c>
      <c r="K1237" s="15">
        <f>+ABS( C1237-D1237)</f>
        <v>198</v>
      </c>
      <c r="L1237" s="15" t="e">
        <f>+F1237*F1237/E1237/( 1- J1237*COS(K1238))</f>
        <v>#DIV/0!</v>
      </c>
      <c r="M1237" s="14" t="e">
        <f t="shared" si="183"/>
        <v>#DIV/0!</v>
      </c>
      <c r="N1237" s="49"/>
      <c r="O1237" s="238">
        <f t="shared" si="184"/>
        <v>0</v>
      </c>
      <c r="P1237" s="5" t="e">
        <f t="shared" si="186"/>
        <v>#DIV/0!</v>
      </c>
      <c r="Q1237" s="5" t="e">
        <f t="shared" si="186"/>
        <v>#DIV/0!</v>
      </c>
      <c r="R1237" s="5" t="e">
        <f t="shared" si="186"/>
        <v>#DIV/0!</v>
      </c>
      <c r="S1237" s="5" t="e">
        <f t="shared" si="185"/>
        <v>#DIV/0!</v>
      </c>
      <c r="T1237" s="5" t="e">
        <f t="shared" si="185"/>
        <v>#DIV/0!</v>
      </c>
      <c r="U1237" s="5" t="e">
        <f t="shared" si="185"/>
        <v>#DIV/0!</v>
      </c>
      <c r="V1237" s="5" t="e">
        <f t="shared" si="185"/>
        <v>#DIV/0!</v>
      </c>
      <c r="W1237" s="5" t="e">
        <f t="shared" si="185"/>
        <v>#DIV/0!</v>
      </c>
      <c r="X1237" s="5" t="e">
        <f t="shared" si="185"/>
        <v>#DIV/0!</v>
      </c>
      <c r="Y1237" s="5" t="e">
        <f t="shared" si="181"/>
        <v>#DIV/0!</v>
      </c>
      <c r="Z1237" s="5" t="e">
        <f t="shared" si="182"/>
        <v>#DIV/0!</v>
      </c>
      <c r="AA1237" s="5" t="e">
        <f t="shared" si="182"/>
        <v>#DIV/0!</v>
      </c>
      <c r="AM1237" s="6"/>
      <c r="AN1237" s="6"/>
    </row>
    <row r="1238" spans="2:40" s="5" customFormat="1" ht="20.100000000000001" hidden="1" customHeight="1">
      <c r="B1238" s="26"/>
      <c r="C1238" s="27">
        <f>3.14/180*C1237</f>
        <v>0</v>
      </c>
      <c r="D1238" s="27">
        <f>3.14/180*D1237</f>
        <v>3.4540000000000002</v>
      </c>
      <c r="E1238" s="28"/>
      <c r="F1238" s="28"/>
      <c r="G1238" s="28"/>
      <c r="H1238" s="28"/>
      <c r="I1238" s="28"/>
      <c r="J1238" s="28"/>
      <c r="K1238" s="28">
        <f>(3.14/180)*K1237</f>
        <v>3.4540000000000002</v>
      </c>
      <c r="L1238" s="14"/>
      <c r="M1238" s="14" t="e">
        <f t="shared" si="183"/>
        <v>#DIV/0!</v>
      </c>
      <c r="N1238" s="49"/>
      <c r="O1238" s="238"/>
      <c r="P1238" s="5" t="e">
        <f t="shared" si="186"/>
        <v>#DIV/0!</v>
      </c>
      <c r="Q1238" s="5" t="e">
        <f t="shared" si="186"/>
        <v>#DIV/0!</v>
      </c>
      <c r="R1238" s="5" t="e">
        <f t="shared" si="186"/>
        <v>#DIV/0!</v>
      </c>
      <c r="S1238" s="5" t="e">
        <f t="shared" si="185"/>
        <v>#DIV/0!</v>
      </c>
      <c r="T1238" s="5" t="e">
        <f t="shared" si="185"/>
        <v>#DIV/0!</v>
      </c>
      <c r="U1238" s="5" t="e">
        <f t="shared" si="185"/>
        <v>#DIV/0!</v>
      </c>
      <c r="V1238" s="5" t="e">
        <f t="shared" si="185"/>
        <v>#DIV/0!</v>
      </c>
      <c r="W1238" s="5" t="e">
        <f t="shared" si="185"/>
        <v>#DIV/0!</v>
      </c>
      <c r="X1238" s="5" t="e">
        <f t="shared" si="185"/>
        <v>#DIV/0!</v>
      </c>
      <c r="Y1238" s="5" t="e">
        <f t="shared" si="181"/>
        <v>#DIV/0!</v>
      </c>
      <c r="Z1238" s="5" t="e">
        <f t="shared" si="182"/>
        <v>#DIV/0!</v>
      </c>
      <c r="AA1238" s="5" t="e">
        <f t="shared" si="182"/>
        <v>#DIV/0!</v>
      </c>
      <c r="AM1238" s="6"/>
      <c r="AN1238" s="6"/>
    </row>
    <row r="1239" spans="2:40" s="5" customFormat="1" ht="20.100000000000001" hidden="1" customHeight="1">
      <c r="B1239" s="15"/>
      <c r="C1239" s="13"/>
      <c r="D1239" s="13"/>
      <c r="E1239" s="13"/>
      <c r="F1239" s="13"/>
      <c r="G1239" s="13"/>
      <c r="H1239" s="13"/>
      <c r="I1239" s="13"/>
      <c r="J1239" s="13"/>
      <c r="K1239" s="15"/>
      <c r="L1239" s="14"/>
      <c r="M1239" s="14" t="e">
        <f t="shared" si="183"/>
        <v>#DIV/0!</v>
      </c>
      <c r="N1239" s="49"/>
      <c r="O1239" s="238"/>
      <c r="P1239" s="5" t="e">
        <f t="shared" si="186"/>
        <v>#DIV/0!</v>
      </c>
      <c r="Q1239" s="5" t="e">
        <f t="shared" si="186"/>
        <v>#DIV/0!</v>
      </c>
      <c r="R1239" s="5" t="e">
        <f t="shared" si="186"/>
        <v>#DIV/0!</v>
      </c>
      <c r="S1239" s="5" t="e">
        <f t="shared" si="185"/>
        <v>#DIV/0!</v>
      </c>
      <c r="T1239" s="5" t="e">
        <f t="shared" si="185"/>
        <v>#DIV/0!</v>
      </c>
      <c r="U1239" s="5" t="e">
        <f t="shared" si="185"/>
        <v>#DIV/0!</v>
      </c>
      <c r="V1239" s="5" t="e">
        <f t="shared" si="185"/>
        <v>#DIV/0!</v>
      </c>
      <c r="W1239" s="5" t="e">
        <f t="shared" si="185"/>
        <v>#DIV/0!</v>
      </c>
      <c r="X1239" s="5" t="e">
        <f t="shared" si="185"/>
        <v>#DIV/0!</v>
      </c>
      <c r="Y1239" s="5" t="e">
        <f t="shared" si="181"/>
        <v>#DIV/0!</v>
      </c>
      <c r="Z1239" s="5" t="e">
        <f t="shared" si="182"/>
        <v>#DIV/0!</v>
      </c>
      <c r="AA1239" s="5" t="e">
        <f t="shared" si="182"/>
        <v>#DIV/0!</v>
      </c>
      <c r="AM1239" s="6"/>
      <c r="AN1239" s="6"/>
    </row>
    <row r="1240" spans="2:40" s="5" customFormat="1" ht="20.100000000000001" hidden="1" customHeight="1">
      <c r="B1240" s="22" t="str">
        <f>+$B$11</f>
        <v xml:space="preserve"> Α' ΠΛΑΝΗΤΗΣ</v>
      </c>
      <c r="C1240" s="15">
        <f>+$C$11</f>
        <v>0</v>
      </c>
      <c r="D1240" s="13">
        <f>+D1235+1</f>
        <v>199</v>
      </c>
      <c r="E1240" s="15">
        <f>+(H1240+I1240)/2</f>
        <v>0</v>
      </c>
      <c r="F1240" s="15">
        <f>+SQRT(E1240*E1240-G1240*G1240)</f>
        <v>0</v>
      </c>
      <c r="G1240" s="15">
        <f>+(-H1240+I1240)/2</f>
        <v>0</v>
      </c>
      <c r="H1240" s="15">
        <f>+$J$40</f>
        <v>0</v>
      </c>
      <c r="I1240" s="15">
        <f>+$J$39</f>
        <v>0</v>
      </c>
      <c r="J1240" s="15">
        <f>+$D$22</f>
        <v>0</v>
      </c>
      <c r="K1240" s="15">
        <f>+ABS( C1240-D1240)</f>
        <v>199</v>
      </c>
      <c r="L1240" s="15" t="e">
        <f>(+F1240*F1240/E1240)/( 1- J1240*COS(K1241))</f>
        <v>#DIV/0!</v>
      </c>
      <c r="M1240" s="14" t="e">
        <f t="shared" si="183"/>
        <v>#DIV/0!</v>
      </c>
      <c r="N1240" s="49"/>
      <c r="O1240" s="238">
        <f t="shared" si="184"/>
        <v>0</v>
      </c>
      <c r="P1240" s="5" t="e">
        <f t="shared" si="186"/>
        <v>#DIV/0!</v>
      </c>
      <c r="Q1240" s="5" t="e">
        <f t="shared" si="186"/>
        <v>#DIV/0!</v>
      </c>
      <c r="R1240" s="5" t="e">
        <f t="shared" si="186"/>
        <v>#DIV/0!</v>
      </c>
      <c r="S1240" s="5" t="e">
        <f t="shared" si="185"/>
        <v>#DIV/0!</v>
      </c>
      <c r="T1240" s="5" t="e">
        <f t="shared" si="185"/>
        <v>#DIV/0!</v>
      </c>
      <c r="U1240" s="5" t="e">
        <f t="shared" si="185"/>
        <v>#DIV/0!</v>
      </c>
      <c r="V1240" s="5" t="e">
        <f t="shared" si="185"/>
        <v>#DIV/0!</v>
      </c>
      <c r="W1240" s="5" t="e">
        <f t="shared" si="185"/>
        <v>#DIV/0!</v>
      </c>
      <c r="X1240" s="5" t="e">
        <f t="shared" si="185"/>
        <v>#DIV/0!</v>
      </c>
      <c r="Y1240" s="5" t="e">
        <f t="shared" si="181"/>
        <v>#DIV/0!</v>
      </c>
      <c r="Z1240" s="5" t="e">
        <f t="shared" si="182"/>
        <v>#DIV/0!</v>
      </c>
      <c r="AA1240" s="5" t="e">
        <f t="shared" si="182"/>
        <v>#DIV/0!</v>
      </c>
      <c r="AM1240" s="6"/>
      <c r="AN1240" s="6"/>
    </row>
    <row r="1241" spans="2:40" s="5" customFormat="1" ht="20.100000000000001" hidden="1" customHeight="1">
      <c r="B1241" s="23" t="s">
        <v>32</v>
      </c>
      <c r="C1241" s="24">
        <f>3.14/180*C1240</f>
        <v>0</v>
      </c>
      <c r="D1241" s="24">
        <v>199</v>
      </c>
      <c r="E1241" s="25"/>
      <c r="F1241" s="25"/>
      <c r="G1241" s="25"/>
      <c r="H1241" s="25"/>
      <c r="I1241" s="25"/>
      <c r="J1241" s="25"/>
      <c r="K1241" s="25">
        <f>(3.14/180)*K1240</f>
        <v>3.4714444444444448</v>
      </c>
      <c r="L1241" s="14"/>
      <c r="M1241" s="14" t="e">
        <f t="shared" si="183"/>
        <v>#DIV/0!</v>
      </c>
      <c r="N1241" s="49"/>
      <c r="O1241" s="238" t="e">
        <f t="shared" si="184"/>
        <v>#DIV/0!</v>
      </c>
      <c r="P1241" s="5" t="e">
        <f t="shared" si="186"/>
        <v>#DIV/0!</v>
      </c>
      <c r="Q1241" s="5" t="e">
        <f t="shared" si="186"/>
        <v>#DIV/0!</v>
      </c>
      <c r="R1241" s="5" t="e">
        <f t="shared" si="186"/>
        <v>#DIV/0!</v>
      </c>
      <c r="S1241" s="5" t="e">
        <f t="shared" si="185"/>
        <v>#DIV/0!</v>
      </c>
      <c r="T1241" s="5" t="e">
        <f t="shared" si="185"/>
        <v>#DIV/0!</v>
      </c>
      <c r="U1241" s="5" t="e">
        <f t="shared" si="185"/>
        <v>#DIV/0!</v>
      </c>
      <c r="V1241" s="5" t="e">
        <f t="shared" si="185"/>
        <v>#DIV/0!</v>
      </c>
      <c r="W1241" s="5" t="e">
        <f t="shared" si="185"/>
        <v>#DIV/0!</v>
      </c>
      <c r="X1241" s="5" t="e">
        <f t="shared" si="185"/>
        <v>#DIV/0!</v>
      </c>
      <c r="Y1241" s="5" t="e">
        <f t="shared" si="181"/>
        <v>#DIV/0!</v>
      </c>
      <c r="Z1241" s="5" t="e">
        <f t="shared" si="182"/>
        <v>#DIV/0!</v>
      </c>
      <c r="AA1241" s="5" t="e">
        <f t="shared" si="182"/>
        <v>#DIV/0!</v>
      </c>
      <c r="AM1241" s="6"/>
      <c r="AN1241" s="6"/>
    </row>
    <row r="1242" spans="2:40" s="5" customFormat="1" ht="20.100000000000001" hidden="1" customHeight="1">
      <c r="B1242" s="22" t="str">
        <f>+$B$13</f>
        <v xml:space="preserve"> Β' ΠΛΑΝΗΤΗΣ</v>
      </c>
      <c r="C1242" s="15">
        <f>+$C$13</f>
        <v>0</v>
      </c>
      <c r="D1242" s="13">
        <f>+D1237+1</f>
        <v>199</v>
      </c>
      <c r="E1242" s="15">
        <f>+(H1242+I1242)/2</f>
        <v>0</v>
      </c>
      <c r="F1242" s="15">
        <f>+SQRT(E1242*E1242-G1242*G1242)</f>
        <v>0</v>
      </c>
      <c r="G1242" s="15">
        <f>+(-H1242+I1242)/2</f>
        <v>0</v>
      </c>
      <c r="H1242" s="15">
        <f>+$J$42</f>
        <v>0</v>
      </c>
      <c r="I1242" s="15">
        <f>+$J$41</f>
        <v>0</v>
      </c>
      <c r="J1242" s="15">
        <f>+$D$24</f>
        <v>0</v>
      </c>
      <c r="K1242" s="15">
        <f>+ABS( C1242-D1242)</f>
        <v>199</v>
      </c>
      <c r="L1242" s="15" t="e">
        <f>+F1242*F1242/E1242/( 1- J1242*COS(K1243))</f>
        <v>#DIV/0!</v>
      </c>
      <c r="M1242" s="14" t="e">
        <f t="shared" si="183"/>
        <v>#DIV/0!</v>
      </c>
      <c r="N1242" s="49"/>
      <c r="O1242" s="238">
        <f t="shared" si="184"/>
        <v>0</v>
      </c>
      <c r="P1242" s="5" t="e">
        <f t="shared" si="186"/>
        <v>#DIV/0!</v>
      </c>
      <c r="Q1242" s="5" t="e">
        <f t="shared" si="186"/>
        <v>#DIV/0!</v>
      </c>
      <c r="R1242" s="5" t="e">
        <f t="shared" si="186"/>
        <v>#DIV/0!</v>
      </c>
      <c r="S1242" s="5" t="e">
        <f t="shared" si="185"/>
        <v>#DIV/0!</v>
      </c>
      <c r="T1242" s="5" t="e">
        <f t="shared" si="185"/>
        <v>#DIV/0!</v>
      </c>
      <c r="U1242" s="5" t="e">
        <f t="shared" si="185"/>
        <v>#DIV/0!</v>
      </c>
      <c r="V1242" s="5" t="e">
        <f t="shared" si="185"/>
        <v>#DIV/0!</v>
      </c>
      <c r="W1242" s="5" t="e">
        <f t="shared" si="185"/>
        <v>#DIV/0!</v>
      </c>
      <c r="X1242" s="5" t="e">
        <f t="shared" si="185"/>
        <v>#DIV/0!</v>
      </c>
      <c r="Y1242" s="5" t="e">
        <f t="shared" si="181"/>
        <v>#DIV/0!</v>
      </c>
      <c r="Z1242" s="5" t="e">
        <f t="shared" si="182"/>
        <v>#DIV/0!</v>
      </c>
      <c r="AA1242" s="5" t="e">
        <f t="shared" si="182"/>
        <v>#DIV/0!</v>
      </c>
      <c r="AM1242" s="6"/>
      <c r="AN1242" s="6"/>
    </row>
    <row r="1243" spans="2:40" s="5" customFormat="1" ht="20.100000000000001" hidden="1" customHeight="1">
      <c r="B1243" s="26"/>
      <c r="C1243" s="27">
        <f>3.14/180*C1242</f>
        <v>0</v>
      </c>
      <c r="D1243" s="27">
        <f>3.14/180*D1242</f>
        <v>3.4714444444444448</v>
      </c>
      <c r="E1243" s="28"/>
      <c r="F1243" s="28"/>
      <c r="G1243" s="28"/>
      <c r="H1243" s="28"/>
      <c r="I1243" s="28"/>
      <c r="J1243" s="28"/>
      <c r="K1243" s="28">
        <f>(3.14/180)*K1242</f>
        <v>3.4714444444444448</v>
      </c>
      <c r="L1243" s="14"/>
      <c r="M1243" s="14" t="e">
        <f t="shared" si="183"/>
        <v>#DIV/0!</v>
      </c>
      <c r="N1243" s="49"/>
      <c r="O1243" s="238"/>
      <c r="P1243" s="5" t="e">
        <f t="shared" si="186"/>
        <v>#DIV/0!</v>
      </c>
      <c r="Q1243" s="5" t="e">
        <f t="shared" si="186"/>
        <v>#DIV/0!</v>
      </c>
      <c r="R1243" s="5" t="e">
        <f t="shared" si="186"/>
        <v>#DIV/0!</v>
      </c>
      <c r="S1243" s="5" t="e">
        <f t="shared" si="185"/>
        <v>#DIV/0!</v>
      </c>
      <c r="T1243" s="5" t="e">
        <f t="shared" si="185"/>
        <v>#DIV/0!</v>
      </c>
      <c r="U1243" s="5" t="e">
        <f t="shared" si="185"/>
        <v>#DIV/0!</v>
      </c>
      <c r="V1243" s="5" t="e">
        <f t="shared" si="185"/>
        <v>#DIV/0!</v>
      </c>
      <c r="W1243" s="5" t="e">
        <f t="shared" si="185"/>
        <v>#DIV/0!</v>
      </c>
      <c r="X1243" s="5" t="e">
        <f t="shared" si="185"/>
        <v>#DIV/0!</v>
      </c>
      <c r="Y1243" s="5" t="e">
        <f t="shared" si="181"/>
        <v>#DIV/0!</v>
      </c>
      <c r="Z1243" s="5" t="e">
        <f t="shared" si="182"/>
        <v>#DIV/0!</v>
      </c>
      <c r="AA1243" s="5" t="e">
        <f t="shared" si="182"/>
        <v>#DIV/0!</v>
      </c>
      <c r="AM1243" s="6"/>
      <c r="AN1243" s="6"/>
    </row>
    <row r="1244" spans="2:40" s="5" customFormat="1" ht="20.100000000000001" hidden="1" customHeight="1">
      <c r="B1244" s="15"/>
      <c r="C1244" s="13"/>
      <c r="D1244" s="13"/>
      <c r="E1244" s="13"/>
      <c r="F1244" s="13"/>
      <c r="G1244" s="13"/>
      <c r="H1244" s="13"/>
      <c r="I1244" s="13"/>
      <c r="J1244" s="13"/>
      <c r="K1244" s="15"/>
      <c r="L1244" s="14"/>
      <c r="M1244" s="14" t="e">
        <f t="shared" si="183"/>
        <v>#DIV/0!</v>
      </c>
      <c r="N1244" s="49"/>
      <c r="O1244" s="238"/>
      <c r="P1244" s="5" t="e">
        <f t="shared" si="186"/>
        <v>#DIV/0!</v>
      </c>
      <c r="Q1244" s="5" t="e">
        <f t="shared" si="186"/>
        <v>#DIV/0!</v>
      </c>
      <c r="R1244" s="5" t="e">
        <f t="shared" si="186"/>
        <v>#DIV/0!</v>
      </c>
      <c r="S1244" s="5" t="e">
        <f t="shared" si="185"/>
        <v>#DIV/0!</v>
      </c>
      <c r="T1244" s="5" t="e">
        <f t="shared" si="185"/>
        <v>#DIV/0!</v>
      </c>
      <c r="U1244" s="5" t="e">
        <f t="shared" si="185"/>
        <v>#DIV/0!</v>
      </c>
      <c r="V1244" s="5" t="e">
        <f t="shared" si="185"/>
        <v>#DIV/0!</v>
      </c>
      <c r="W1244" s="5" t="e">
        <f t="shared" si="185"/>
        <v>#DIV/0!</v>
      </c>
      <c r="X1244" s="5" t="e">
        <f t="shared" si="185"/>
        <v>#DIV/0!</v>
      </c>
      <c r="Y1244" s="5" t="e">
        <f t="shared" si="181"/>
        <v>#DIV/0!</v>
      </c>
      <c r="Z1244" s="5" t="e">
        <f t="shared" si="182"/>
        <v>#DIV/0!</v>
      </c>
      <c r="AA1244" s="5" t="e">
        <f t="shared" si="182"/>
        <v>#DIV/0!</v>
      </c>
      <c r="AM1244" s="6"/>
      <c r="AN1244" s="6"/>
    </row>
    <row r="1245" spans="2:40" s="5" customFormat="1" ht="20.100000000000001" hidden="1" customHeight="1">
      <c r="B1245" s="22" t="str">
        <f>+$B$11</f>
        <v xml:space="preserve"> Α' ΠΛΑΝΗΤΗΣ</v>
      </c>
      <c r="C1245" s="15">
        <f>+$C$11</f>
        <v>0</v>
      </c>
      <c r="D1245" s="13">
        <f>+D1240+1</f>
        <v>200</v>
      </c>
      <c r="E1245" s="15">
        <f>+(H1245+I1245)/2</f>
        <v>0</v>
      </c>
      <c r="F1245" s="15">
        <f>+SQRT(E1245*E1245-G1245*G1245)</f>
        <v>0</v>
      </c>
      <c r="G1245" s="15">
        <f>+(-H1245+I1245)/2</f>
        <v>0</v>
      </c>
      <c r="H1245" s="15">
        <f>+$J$40</f>
        <v>0</v>
      </c>
      <c r="I1245" s="15">
        <f>+$J$39</f>
        <v>0</v>
      </c>
      <c r="J1245" s="15">
        <f>+$D$22</f>
        <v>0</v>
      </c>
      <c r="K1245" s="15">
        <f>+ABS( C1245-D1245)</f>
        <v>200</v>
      </c>
      <c r="L1245" s="15" t="e">
        <f>(+F1245*F1245/E1245)/( 1- J1245*COS(K1246))</f>
        <v>#DIV/0!</v>
      </c>
      <c r="M1245" s="14" t="e">
        <f t="shared" si="183"/>
        <v>#DIV/0!</v>
      </c>
      <c r="N1245" s="49"/>
      <c r="O1245" s="238">
        <f t="shared" si="184"/>
        <v>0</v>
      </c>
      <c r="P1245" s="5" t="e">
        <f t="shared" si="186"/>
        <v>#DIV/0!</v>
      </c>
      <c r="Q1245" s="5" t="e">
        <f t="shared" si="186"/>
        <v>#DIV/0!</v>
      </c>
      <c r="R1245" s="5" t="e">
        <f t="shared" si="186"/>
        <v>#DIV/0!</v>
      </c>
      <c r="S1245" s="5" t="e">
        <f t="shared" si="185"/>
        <v>#DIV/0!</v>
      </c>
      <c r="T1245" s="5" t="e">
        <f t="shared" si="185"/>
        <v>#DIV/0!</v>
      </c>
      <c r="U1245" s="5" t="e">
        <f t="shared" si="185"/>
        <v>#DIV/0!</v>
      </c>
      <c r="V1245" s="5" t="e">
        <f t="shared" si="185"/>
        <v>#DIV/0!</v>
      </c>
      <c r="W1245" s="5" t="e">
        <f t="shared" si="185"/>
        <v>#DIV/0!</v>
      </c>
      <c r="X1245" s="5" t="e">
        <f t="shared" si="185"/>
        <v>#DIV/0!</v>
      </c>
      <c r="Y1245" s="5" t="e">
        <f t="shared" si="181"/>
        <v>#DIV/0!</v>
      </c>
      <c r="Z1245" s="5" t="e">
        <f t="shared" si="182"/>
        <v>#DIV/0!</v>
      </c>
      <c r="AA1245" s="5" t="e">
        <f t="shared" si="182"/>
        <v>#DIV/0!</v>
      </c>
      <c r="AM1245" s="6"/>
      <c r="AN1245" s="6"/>
    </row>
    <row r="1246" spans="2:40" s="5" customFormat="1" ht="20.100000000000001" hidden="1" customHeight="1">
      <c r="B1246" s="23" t="s">
        <v>32</v>
      </c>
      <c r="C1246" s="24">
        <f>3.14/180*C1245</f>
        <v>0</v>
      </c>
      <c r="D1246" s="24">
        <v>200</v>
      </c>
      <c r="E1246" s="25"/>
      <c r="F1246" s="25"/>
      <c r="G1246" s="25"/>
      <c r="H1246" s="25"/>
      <c r="I1246" s="25"/>
      <c r="J1246" s="25"/>
      <c r="K1246" s="25">
        <f>(3.14/180)*K1245</f>
        <v>3.4888888888888894</v>
      </c>
      <c r="L1246" s="14"/>
      <c r="M1246" s="14" t="e">
        <f t="shared" si="183"/>
        <v>#DIV/0!</v>
      </c>
      <c r="N1246" s="49"/>
      <c r="O1246" s="238" t="e">
        <f t="shared" si="184"/>
        <v>#DIV/0!</v>
      </c>
      <c r="P1246" s="5" t="e">
        <f t="shared" si="186"/>
        <v>#DIV/0!</v>
      </c>
      <c r="Q1246" s="5" t="e">
        <f t="shared" si="186"/>
        <v>#DIV/0!</v>
      </c>
      <c r="R1246" s="5" t="e">
        <f t="shared" si="186"/>
        <v>#DIV/0!</v>
      </c>
      <c r="S1246" s="5" t="e">
        <f t="shared" si="185"/>
        <v>#DIV/0!</v>
      </c>
      <c r="T1246" s="5" t="e">
        <f t="shared" si="185"/>
        <v>#DIV/0!</v>
      </c>
      <c r="U1246" s="5" t="e">
        <f t="shared" si="185"/>
        <v>#DIV/0!</v>
      </c>
      <c r="V1246" s="5" t="e">
        <f t="shared" si="185"/>
        <v>#DIV/0!</v>
      </c>
      <c r="W1246" s="5" t="e">
        <f t="shared" si="185"/>
        <v>#DIV/0!</v>
      </c>
      <c r="X1246" s="5" t="e">
        <f t="shared" si="185"/>
        <v>#DIV/0!</v>
      </c>
      <c r="Y1246" s="5" t="e">
        <f t="shared" si="181"/>
        <v>#DIV/0!</v>
      </c>
      <c r="Z1246" s="5" t="e">
        <f t="shared" si="182"/>
        <v>#DIV/0!</v>
      </c>
      <c r="AA1246" s="5" t="e">
        <f t="shared" si="182"/>
        <v>#DIV/0!</v>
      </c>
      <c r="AM1246" s="6"/>
      <c r="AN1246" s="6"/>
    </row>
    <row r="1247" spans="2:40" s="5" customFormat="1" ht="20.100000000000001" hidden="1" customHeight="1">
      <c r="B1247" s="22" t="str">
        <f>+$B$13</f>
        <v xml:space="preserve"> Β' ΠΛΑΝΗΤΗΣ</v>
      </c>
      <c r="C1247" s="15">
        <f>+$C$13</f>
        <v>0</v>
      </c>
      <c r="D1247" s="13">
        <f>+D1242+1</f>
        <v>200</v>
      </c>
      <c r="E1247" s="15">
        <f>+(H1247+I1247)/2</f>
        <v>0</v>
      </c>
      <c r="F1247" s="15">
        <f>+SQRT(E1247*E1247-G1247*G1247)</f>
        <v>0</v>
      </c>
      <c r="G1247" s="15">
        <f>+(-H1247+I1247)/2</f>
        <v>0</v>
      </c>
      <c r="H1247" s="15">
        <f>+$J$42</f>
        <v>0</v>
      </c>
      <c r="I1247" s="15">
        <f>+$J$41</f>
        <v>0</v>
      </c>
      <c r="J1247" s="15">
        <f>+$D$24</f>
        <v>0</v>
      </c>
      <c r="K1247" s="15">
        <f>+ABS( C1247-D1247)</f>
        <v>200</v>
      </c>
      <c r="L1247" s="15" t="e">
        <f>+F1247*F1247/E1247/( 1- J1247*COS(K1248))</f>
        <v>#DIV/0!</v>
      </c>
      <c r="M1247" s="14" t="e">
        <f t="shared" si="183"/>
        <v>#DIV/0!</v>
      </c>
      <c r="N1247" s="49"/>
      <c r="O1247" s="238">
        <f t="shared" si="184"/>
        <v>0</v>
      </c>
      <c r="P1247" s="5" t="e">
        <f t="shared" si="186"/>
        <v>#DIV/0!</v>
      </c>
      <c r="Q1247" s="5" t="e">
        <f t="shared" si="186"/>
        <v>#DIV/0!</v>
      </c>
      <c r="R1247" s="5" t="e">
        <f t="shared" si="186"/>
        <v>#DIV/0!</v>
      </c>
      <c r="S1247" s="5" t="e">
        <f t="shared" si="185"/>
        <v>#DIV/0!</v>
      </c>
      <c r="T1247" s="5" t="e">
        <f t="shared" si="185"/>
        <v>#DIV/0!</v>
      </c>
      <c r="U1247" s="5" t="e">
        <f t="shared" si="185"/>
        <v>#DIV/0!</v>
      </c>
      <c r="V1247" s="5" t="e">
        <f t="shared" si="185"/>
        <v>#DIV/0!</v>
      </c>
      <c r="W1247" s="5" t="e">
        <f t="shared" si="185"/>
        <v>#DIV/0!</v>
      </c>
      <c r="X1247" s="5" t="e">
        <f t="shared" si="185"/>
        <v>#DIV/0!</v>
      </c>
      <c r="Y1247" s="5" t="e">
        <f t="shared" si="181"/>
        <v>#DIV/0!</v>
      </c>
      <c r="Z1247" s="5" t="e">
        <f t="shared" si="182"/>
        <v>#DIV/0!</v>
      </c>
      <c r="AA1247" s="5" t="e">
        <f t="shared" si="182"/>
        <v>#DIV/0!</v>
      </c>
      <c r="AM1247" s="6"/>
      <c r="AN1247" s="6"/>
    </row>
    <row r="1248" spans="2:40" s="5" customFormat="1" ht="20.100000000000001" hidden="1" customHeight="1">
      <c r="B1248" s="26"/>
      <c r="C1248" s="27">
        <f>3.14/180*C1247</f>
        <v>0</v>
      </c>
      <c r="D1248" s="27">
        <f>3.14/180*D1247</f>
        <v>3.4888888888888894</v>
      </c>
      <c r="E1248" s="28"/>
      <c r="F1248" s="28"/>
      <c r="G1248" s="28"/>
      <c r="H1248" s="28"/>
      <c r="I1248" s="28"/>
      <c r="J1248" s="28"/>
      <c r="K1248" s="28">
        <f>(3.14/180)*K1247</f>
        <v>3.4888888888888894</v>
      </c>
      <c r="L1248" s="14"/>
      <c r="M1248" s="14" t="e">
        <f t="shared" si="183"/>
        <v>#DIV/0!</v>
      </c>
      <c r="N1248" s="49"/>
      <c r="O1248" s="238"/>
      <c r="P1248" s="5" t="e">
        <f t="shared" si="186"/>
        <v>#DIV/0!</v>
      </c>
      <c r="Q1248" s="5" t="e">
        <f t="shared" si="186"/>
        <v>#DIV/0!</v>
      </c>
      <c r="R1248" s="5" t="e">
        <f t="shared" si="186"/>
        <v>#DIV/0!</v>
      </c>
      <c r="S1248" s="5" t="e">
        <f t="shared" si="185"/>
        <v>#DIV/0!</v>
      </c>
      <c r="T1248" s="5" t="e">
        <f t="shared" si="185"/>
        <v>#DIV/0!</v>
      </c>
      <c r="U1248" s="5" t="e">
        <f t="shared" si="185"/>
        <v>#DIV/0!</v>
      </c>
      <c r="V1248" s="5" t="e">
        <f t="shared" si="185"/>
        <v>#DIV/0!</v>
      </c>
      <c r="W1248" s="5" t="e">
        <f t="shared" si="185"/>
        <v>#DIV/0!</v>
      </c>
      <c r="X1248" s="5" t="e">
        <f t="shared" si="185"/>
        <v>#DIV/0!</v>
      </c>
      <c r="Y1248" s="5" t="e">
        <f t="shared" si="181"/>
        <v>#DIV/0!</v>
      </c>
      <c r="Z1248" s="5" t="e">
        <f t="shared" si="182"/>
        <v>#DIV/0!</v>
      </c>
      <c r="AA1248" s="5" t="e">
        <f t="shared" si="182"/>
        <v>#DIV/0!</v>
      </c>
      <c r="AM1248" s="6"/>
      <c r="AN1248" s="6"/>
    </row>
    <row r="1249" spans="2:40" s="5" customFormat="1" ht="20.100000000000001" hidden="1" customHeight="1">
      <c r="B1249" s="15"/>
      <c r="C1249" s="13"/>
      <c r="D1249" s="13"/>
      <c r="E1249" s="13"/>
      <c r="F1249" s="13"/>
      <c r="G1249" s="13"/>
      <c r="H1249" s="13"/>
      <c r="I1249" s="13"/>
      <c r="J1249" s="13"/>
      <c r="K1249" s="15"/>
      <c r="L1249" s="14"/>
      <c r="M1249" s="14" t="e">
        <f t="shared" si="183"/>
        <v>#DIV/0!</v>
      </c>
      <c r="N1249" s="49"/>
      <c r="O1249" s="238"/>
      <c r="P1249" s="5" t="e">
        <f t="shared" si="186"/>
        <v>#DIV/0!</v>
      </c>
      <c r="Q1249" s="5" t="e">
        <f t="shared" si="186"/>
        <v>#DIV/0!</v>
      </c>
      <c r="R1249" s="5" t="e">
        <f t="shared" si="186"/>
        <v>#DIV/0!</v>
      </c>
      <c r="S1249" s="5" t="e">
        <f t="shared" si="185"/>
        <v>#DIV/0!</v>
      </c>
      <c r="T1249" s="5" t="e">
        <f t="shared" si="185"/>
        <v>#DIV/0!</v>
      </c>
      <c r="U1249" s="5" t="e">
        <f t="shared" si="185"/>
        <v>#DIV/0!</v>
      </c>
      <c r="V1249" s="5" t="e">
        <f t="shared" si="185"/>
        <v>#DIV/0!</v>
      </c>
      <c r="W1249" s="5" t="e">
        <f t="shared" si="185"/>
        <v>#DIV/0!</v>
      </c>
      <c r="X1249" s="5" t="e">
        <f t="shared" si="185"/>
        <v>#DIV/0!</v>
      </c>
      <c r="Y1249" s="5" t="e">
        <f t="shared" si="181"/>
        <v>#DIV/0!</v>
      </c>
      <c r="Z1249" s="5" t="e">
        <f t="shared" si="182"/>
        <v>#DIV/0!</v>
      </c>
      <c r="AA1249" s="5" t="e">
        <f t="shared" si="182"/>
        <v>#DIV/0!</v>
      </c>
      <c r="AM1249" s="6"/>
      <c r="AN1249" s="6"/>
    </row>
    <row r="1250" spans="2:40" s="5" customFormat="1" ht="20.100000000000001" hidden="1" customHeight="1">
      <c r="B1250" s="22" t="str">
        <f>+$B$11</f>
        <v xml:space="preserve"> Α' ΠΛΑΝΗΤΗΣ</v>
      </c>
      <c r="C1250" s="15">
        <f>+$C$11</f>
        <v>0</v>
      </c>
      <c r="D1250" s="13">
        <f>+D1245+1</f>
        <v>201</v>
      </c>
      <c r="E1250" s="15">
        <f>+(H1250+I1250)/2</f>
        <v>0</v>
      </c>
      <c r="F1250" s="15">
        <f>+SQRT(E1250*E1250-G1250*G1250)</f>
        <v>0</v>
      </c>
      <c r="G1250" s="15">
        <f>+(-H1250+I1250)/2</f>
        <v>0</v>
      </c>
      <c r="H1250" s="15">
        <f>+$J$40</f>
        <v>0</v>
      </c>
      <c r="I1250" s="15">
        <f>+$J$39</f>
        <v>0</v>
      </c>
      <c r="J1250" s="15">
        <f>+$D$22</f>
        <v>0</v>
      </c>
      <c r="K1250" s="15">
        <f>+ABS( C1250-D1250)</f>
        <v>201</v>
      </c>
      <c r="L1250" s="15" t="e">
        <f>(+F1250*F1250/E1250)/( 1- J1250*COS(K1251))</f>
        <v>#DIV/0!</v>
      </c>
      <c r="M1250" s="14" t="e">
        <f t="shared" si="183"/>
        <v>#DIV/0!</v>
      </c>
      <c r="N1250" s="49"/>
      <c r="O1250" s="238">
        <f t="shared" si="184"/>
        <v>0</v>
      </c>
      <c r="P1250" s="5" t="e">
        <f t="shared" si="186"/>
        <v>#DIV/0!</v>
      </c>
      <c r="Q1250" s="5" t="e">
        <f t="shared" si="186"/>
        <v>#DIV/0!</v>
      </c>
      <c r="R1250" s="5" t="e">
        <f t="shared" si="186"/>
        <v>#DIV/0!</v>
      </c>
      <c r="S1250" s="5" t="e">
        <f t="shared" si="185"/>
        <v>#DIV/0!</v>
      </c>
      <c r="T1250" s="5" t="e">
        <f t="shared" si="185"/>
        <v>#DIV/0!</v>
      </c>
      <c r="U1250" s="5" t="e">
        <f t="shared" si="185"/>
        <v>#DIV/0!</v>
      </c>
      <c r="V1250" s="5" t="e">
        <f t="shared" ref="V1250:X1313" si="187">IF(AND(H1250=MIN($B1250:$M1250),H1250=MIN($O$176:$O$234)),AH1249,0)</f>
        <v>#DIV/0!</v>
      </c>
      <c r="W1250" s="5" t="e">
        <f t="shared" si="187"/>
        <v>#DIV/0!</v>
      </c>
      <c r="X1250" s="5" t="e">
        <f t="shared" si="187"/>
        <v>#DIV/0!</v>
      </c>
      <c r="Y1250" s="5" t="e">
        <f t="shared" si="181"/>
        <v>#DIV/0!</v>
      </c>
      <c r="Z1250" s="5" t="e">
        <f t="shared" si="182"/>
        <v>#DIV/0!</v>
      </c>
      <c r="AA1250" s="5" t="e">
        <f t="shared" si="182"/>
        <v>#DIV/0!</v>
      </c>
      <c r="AM1250" s="6"/>
      <c r="AN1250" s="6"/>
    </row>
    <row r="1251" spans="2:40" s="5" customFormat="1" ht="20.100000000000001" hidden="1" customHeight="1">
      <c r="B1251" s="23" t="s">
        <v>32</v>
      </c>
      <c r="C1251" s="24">
        <f>3.14/180*C1250</f>
        <v>0</v>
      </c>
      <c r="D1251" s="24">
        <v>201</v>
      </c>
      <c r="E1251" s="25"/>
      <c r="F1251" s="25"/>
      <c r="G1251" s="25"/>
      <c r="H1251" s="25"/>
      <c r="I1251" s="25"/>
      <c r="J1251" s="25"/>
      <c r="K1251" s="25">
        <f>(3.14/180)*K1250</f>
        <v>3.5063333333333335</v>
      </c>
      <c r="L1251" s="14"/>
      <c r="M1251" s="14" t="e">
        <f t="shared" si="183"/>
        <v>#DIV/0!</v>
      </c>
      <c r="N1251" s="49"/>
      <c r="O1251" s="238" t="e">
        <f t="shared" si="184"/>
        <v>#DIV/0!</v>
      </c>
      <c r="P1251" s="5" t="e">
        <f t="shared" si="186"/>
        <v>#DIV/0!</v>
      </c>
      <c r="Q1251" s="5" t="e">
        <f t="shared" si="186"/>
        <v>#DIV/0!</v>
      </c>
      <c r="R1251" s="5" t="e">
        <f t="shared" si="186"/>
        <v>#DIV/0!</v>
      </c>
      <c r="S1251" s="5" t="e">
        <f t="shared" si="186"/>
        <v>#DIV/0!</v>
      </c>
      <c r="T1251" s="5" t="e">
        <f t="shared" si="186"/>
        <v>#DIV/0!</v>
      </c>
      <c r="U1251" s="5" t="e">
        <f t="shared" si="186"/>
        <v>#DIV/0!</v>
      </c>
      <c r="V1251" s="5" t="e">
        <f t="shared" si="187"/>
        <v>#DIV/0!</v>
      </c>
      <c r="W1251" s="5" t="e">
        <f t="shared" si="187"/>
        <v>#DIV/0!</v>
      </c>
      <c r="X1251" s="5" t="e">
        <f t="shared" si="187"/>
        <v>#DIV/0!</v>
      </c>
      <c r="Y1251" s="5" t="e">
        <f t="shared" si="181"/>
        <v>#DIV/0!</v>
      </c>
      <c r="Z1251" s="5" t="e">
        <f t="shared" si="182"/>
        <v>#DIV/0!</v>
      </c>
      <c r="AA1251" s="5" t="e">
        <f t="shared" si="182"/>
        <v>#DIV/0!</v>
      </c>
      <c r="AM1251" s="6"/>
      <c r="AN1251" s="6"/>
    </row>
    <row r="1252" spans="2:40" s="5" customFormat="1" ht="20.100000000000001" hidden="1" customHeight="1">
      <c r="B1252" s="22" t="str">
        <f>+$B$13</f>
        <v xml:space="preserve"> Β' ΠΛΑΝΗΤΗΣ</v>
      </c>
      <c r="C1252" s="15">
        <f>+$C$13</f>
        <v>0</v>
      </c>
      <c r="D1252" s="13">
        <f>+D1247+1</f>
        <v>201</v>
      </c>
      <c r="E1252" s="15">
        <f>+(H1252+I1252)/2</f>
        <v>0</v>
      </c>
      <c r="F1252" s="15">
        <f>+SQRT(E1252*E1252-G1252*G1252)</f>
        <v>0</v>
      </c>
      <c r="G1252" s="15">
        <f>+(-H1252+I1252)/2</f>
        <v>0</v>
      </c>
      <c r="H1252" s="15">
        <f>+$J$42</f>
        <v>0</v>
      </c>
      <c r="I1252" s="15">
        <f>+$J$41</f>
        <v>0</v>
      </c>
      <c r="J1252" s="15">
        <f>+$D$24</f>
        <v>0</v>
      </c>
      <c r="K1252" s="15">
        <f>+ABS( C1252-D1252)</f>
        <v>201</v>
      </c>
      <c r="L1252" s="15" t="e">
        <f>+F1252*F1252/E1252/( 1- J1252*COS(K1253))</f>
        <v>#DIV/0!</v>
      </c>
      <c r="M1252" s="14" t="e">
        <f t="shared" si="183"/>
        <v>#DIV/0!</v>
      </c>
      <c r="N1252" s="49"/>
      <c r="O1252" s="238">
        <f t="shared" si="184"/>
        <v>0</v>
      </c>
      <c r="P1252" s="5" t="e">
        <f t="shared" si="186"/>
        <v>#DIV/0!</v>
      </c>
      <c r="Q1252" s="5" t="e">
        <f t="shared" si="186"/>
        <v>#DIV/0!</v>
      </c>
      <c r="R1252" s="5" t="e">
        <f t="shared" si="186"/>
        <v>#DIV/0!</v>
      </c>
      <c r="S1252" s="5" t="e">
        <f t="shared" si="186"/>
        <v>#DIV/0!</v>
      </c>
      <c r="T1252" s="5" t="e">
        <f t="shared" si="186"/>
        <v>#DIV/0!</v>
      </c>
      <c r="U1252" s="5" t="e">
        <f t="shared" si="186"/>
        <v>#DIV/0!</v>
      </c>
      <c r="V1252" s="5" t="e">
        <f t="shared" si="187"/>
        <v>#DIV/0!</v>
      </c>
      <c r="W1252" s="5" t="e">
        <f t="shared" si="187"/>
        <v>#DIV/0!</v>
      </c>
      <c r="X1252" s="5" t="e">
        <f t="shared" si="187"/>
        <v>#DIV/0!</v>
      </c>
      <c r="Y1252" s="5" t="e">
        <f t="shared" si="181"/>
        <v>#DIV/0!</v>
      </c>
      <c r="Z1252" s="5" t="e">
        <f t="shared" si="182"/>
        <v>#DIV/0!</v>
      </c>
      <c r="AA1252" s="5" t="e">
        <f t="shared" si="182"/>
        <v>#DIV/0!</v>
      </c>
      <c r="AM1252" s="6"/>
      <c r="AN1252" s="6"/>
    </row>
    <row r="1253" spans="2:40" s="5" customFormat="1" ht="20.100000000000001" hidden="1" customHeight="1">
      <c r="B1253" s="26"/>
      <c r="C1253" s="27">
        <f>3.14/180*C1252</f>
        <v>0</v>
      </c>
      <c r="D1253" s="27">
        <f>3.14/180*D1252</f>
        <v>3.5063333333333335</v>
      </c>
      <c r="E1253" s="28"/>
      <c r="F1253" s="28"/>
      <c r="G1253" s="28"/>
      <c r="H1253" s="28"/>
      <c r="I1253" s="28"/>
      <c r="J1253" s="28"/>
      <c r="K1253" s="28">
        <f>(3.14/180)*K1252</f>
        <v>3.5063333333333335</v>
      </c>
      <c r="L1253" s="14"/>
      <c r="M1253" s="14" t="e">
        <f t="shared" si="183"/>
        <v>#DIV/0!</v>
      </c>
      <c r="N1253" s="49"/>
      <c r="O1253" s="238"/>
      <c r="P1253" s="5" t="e">
        <f t="shared" si="186"/>
        <v>#DIV/0!</v>
      </c>
      <c r="Q1253" s="5" t="e">
        <f t="shared" si="186"/>
        <v>#DIV/0!</v>
      </c>
      <c r="R1253" s="5" t="e">
        <f t="shared" si="186"/>
        <v>#DIV/0!</v>
      </c>
      <c r="S1253" s="5" t="e">
        <f t="shared" si="186"/>
        <v>#DIV/0!</v>
      </c>
      <c r="T1253" s="5" t="e">
        <f t="shared" si="186"/>
        <v>#DIV/0!</v>
      </c>
      <c r="U1253" s="5" t="e">
        <f t="shared" si="186"/>
        <v>#DIV/0!</v>
      </c>
      <c r="V1253" s="5" t="e">
        <f t="shared" si="187"/>
        <v>#DIV/0!</v>
      </c>
      <c r="W1253" s="5" t="e">
        <f t="shared" si="187"/>
        <v>#DIV/0!</v>
      </c>
      <c r="X1253" s="5" t="e">
        <f t="shared" si="187"/>
        <v>#DIV/0!</v>
      </c>
      <c r="Y1253" s="5" t="e">
        <f t="shared" si="181"/>
        <v>#DIV/0!</v>
      </c>
      <c r="Z1253" s="5" t="e">
        <f t="shared" si="182"/>
        <v>#DIV/0!</v>
      </c>
      <c r="AA1253" s="5" t="e">
        <f t="shared" si="182"/>
        <v>#DIV/0!</v>
      </c>
      <c r="AM1253" s="6"/>
      <c r="AN1253" s="6"/>
    </row>
    <row r="1254" spans="2:40" s="5" customFormat="1" ht="20.100000000000001" hidden="1" customHeight="1">
      <c r="B1254" s="15"/>
      <c r="C1254" s="13"/>
      <c r="D1254" s="13"/>
      <c r="E1254" s="13"/>
      <c r="F1254" s="13"/>
      <c r="G1254" s="13"/>
      <c r="H1254" s="13"/>
      <c r="I1254" s="13"/>
      <c r="J1254" s="13"/>
      <c r="K1254" s="15"/>
      <c r="L1254" s="14"/>
      <c r="M1254" s="14" t="e">
        <f t="shared" si="183"/>
        <v>#DIV/0!</v>
      </c>
      <c r="N1254" s="49"/>
      <c r="O1254" s="238"/>
      <c r="P1254" s="5" t="e">
        <f t="shared" si="186"/>
        <v>#DIV/0!</v>
      </c>
      <c r="Q1254" s="5" t="e">
        <f t="shared" si="186"/>
        <v>#DIV/0!</v>
      </c>
      <c r="R1254" s="5" t="e">
        <f t="shared" si="186"/>
        <v>#DIV/0!</v>
      </c>
      <c r="S1254" s="5" t="e">
        <f t="shared" si="186"/>
        <v>#DIV/0!</v>
      </c>
      <c r="T1254" s="5" t="e">
        <f t="shared" si="186"/>
        <v>#DIV/0!</v>
      </c>
      <c r="U1254" s="5" t="e">
        <f t="shared" si="186"/>
        <v>#DIV/0!</v>
      </c>
      <c r="V1254" s="5" t="e">
        <f t="shared" si="187"/>
        <v>#DIV/0!</v>
      </c>
      <c r="W1254" s="5" t="e">
        <f t="shared" si="187"/>
        <v>#DIV/0!</v>
      </c>
      <c r="X1254" s="5" t="e">
        <f t="shared" si="187"/>
        <v>#DIV/0!</v>
      </c>
      <c r="Y1254" s="5" t="e">
        <f t="shared" si="181"/>
        <v>#DIV/0!</v>
      </c>
      <c r="Z1254" s="5" t="e">
        <f t="shared" si="182"/>
        <v>#DIV/0!</v>
      </c>
      <c r="AA1254" s="5" t="e">
        <f t="shared" si="182"/>
        <v>#DIV/0!</v>
      </c>
      <c r="AM1254" s="6"/>
      <c r="AN1254" s="6"/>
    </row>
    <row r="1255" spans="2:40" s="5" customFormat="1" ht="20.100000000000001" hidden="1" customHeight="1">
      <c r="B1255" s="22" t="str">
        <f>+$B$11</f>
        <v xml:space="preserve"> Α' ΠΛΑΝΗΤΗΣ</v>
      </c>
      <c r="C1255" s="15">
        <f>+$C$11</f>
        <v>0</v>
      </c>
      <c r="D1255" s="13">
        <f>+D1250+1</f>
        <v>202</v>
      </c>
      <c r="E1255" s="15">
        <f>+(H1255+I1255)/2</f>
        <v>0</v>
      </c>
      <c r="F1255" s="15">
        <f>+SQRT(E1255*E1255-G1255*G1255)</f>
        <v>0</v>
      </c>
      <c r="G1255" s="15">
        <f>+(-H1255+I1255)/2</f>
        <v>0</v>
      </c>
      <c r="H1255" s="15">
        <f>+$J$40</f>
        <v>0</v>
      </c>
      <c r="I1255" s="15">
        <f>+$J$39</f>
        <v>0</v>
      </c>
      <c r="J1255" s="15">
        <f>+$D$22</f>
        <v>0</v>
      </c>
      <c r="K1255" s="15">
        <f>+ABS( C1255-D1255)</f>
        <v>202</v>
      </c>
      <c r="L1255" s="15" t="e">
        <f>(+F1255*F1255/E1255)/( 1- J1255*COS(K1256))</f>
        <v>#DIV/0!</v>
      </c>
      <c r="M1255" s="14" t="e">
        <f t="shared" si="183"/>
        <v>#DIV/0!</v>
      </c>
      <c r="N1255" s="49"/>
      <c r="O1255" s="238">
        <f t="shared" si="184"/>
        <v>0</v>
      </c>
      <c r="P1255" s="5" t="e">
        <f t="shared" si="186"/>
        <v>#DIV/0!</v>
      </c>
      <c r="Q1255" s="5" t="e">
        <f t="shared" si="186"/>
        <v>#DIV/0!</v>
      </c>
      <c r="R1255" s="5" t="e">
        <f t="shared" si="186"/>
        <v>#DIV/0!</v>
      </c>
      <c r="S1255" s="5" t="e">
        <f t="shared" si="186"/>
        <v>#DIV/0!</v>
      </c>
      <c r="T1255" s="5" t="e">
        <f t="shared" si="186"/>
        <v>#DIV/0!</v>
      </c>
      <c r="U1255" s="5" t="e">
        <f t="shared" si="186"/>
        <v>#DIV/0!</v>
      </c>
      <c r="V1255" s="5" t="e">
        <f t="shared" si="187"/>
        <v>#DIV/0!</v>
      </c>
      <c r="W1255" s="5" t="e">
        <f t="shared" si="187"/>
        <v>#DIV/0!</v>
      </c>
      <c r="X1255" s="5" t="e">
        <f t="shared" si="187"/>
        <v>#DIV/0!</v>
      </c>
      <c r="Y1255" s="5" t="e">
        <f t="shared" si="181"/>
        <v>#DIV/0!</v>
      </c>
      <c r="Z1255" s="5" t="e">
        <f t="shared" si="182"/>
        <v>#DIV/0!</v>
      </c>
      <c r="AA1255" s="5" t="e">
        <f t="shared" si="182"/>
        <v>#DIV/0!</v>
      </c>
      <c r="AM1255" s="6"/>
      <c r="AN1255" s="6"/>
    </row>
    <row r="1256" spans="2:40" s="5" customFormat="1" ht="20.100000000000001" hidden="1" customHeight="1">
      <c r="B1256" s="23" t="s">
        <v>32</v>
      </c>
      <c r="C1256" s="24">
        <f>3.14/180*C1255</f>
        <v>0</v>
      </c>
      <c r="D1256" s="24">
        <v>202</v>
      </c>
      <c r="E1256" s="25"/>
      <c r="F1256" s="25"/>
      <c r="G1256" s="25"/>
      <c r="H1256" s="25"/>
      <c r="I1256" s="25"/>
      <c r="J1256" s="25"/>
      <c r="K1256" s="25">
        <f>(3.14/180)*K1255</f>
        <v>3.5237777777777781</v>
      </c>
      <c r="L1256" s="14"/>
      <c r="M1256" s="14" t="e">
        <f t="shared" si="183"/>
        <v>#DIV/0!</v>
      </c>
      <c r="N1256" s="49"/>
      <c r="O1256" s="238" t="e">
        <f t="shared" si="184"/>
        <v>#DIV/0!</v>
      </c>
      <c r="P1256" s="5" t="e">
        <f t="shared" si="186"/>
        <v>#DIV/0!</v>
      </c>
      <c r="Q1256" s="5" t="e">
        <f t="shared" si="186"/>
        <v>#DIV/0!</v>
      </c>
      <c r="R1256" s="5" t="e">
        <f t="shared" si="186"/>
        <v>#DIV/0!</v>
      </c>
      <c r="S1256" s="5" t="e">
        <f t="shared" si="186"/>
        <v>#DIV/0!</v>
      </c>
      <c r="T1256" s="5" t="e">
        <f t="shared" si="186"/>
        <v>#DIV/0!</v>
      </c>
      <c r="U1256" s="5" t="e">
        <f t="shared" si="186"/>
        <v>#DIV/0!</v>
      </c>
      <c r="V1256" s="5" t="e">
        <f t="shared" si="187"/>
        <v>#DIV/0!</v>
      </c>
      <c r="W1256" s="5" t="e">
        <f t="shared" si="187"/>
        <v>#DIV/0!</v>
      </c>
      <c r="X1256" s="5" t="e">
        <f t="shared" si="187"/>
        <v>#DIV/0!</v>
      </c>
      <c r="Y1256" s="5" t="e">
        <f t="shared" si="181"/>
        <v>#DIV/0!</v>
      </c>
      <c r="Z1256" s="5" t="e">
        <f t="shared" si="182"/>
        <v>#DIV/0!</v>
      </c>
      <c r="AA1256" s="5" t="e">
        <f t="shared" si="182"/>
        <v>#DIV/0!</v>
      </c>
      <c r="AM1256" s="6"/>
      <c r="AN1256" s="6"/>
    </row>
    <row r="1257" spans="2:40" s="5" customFormat="1" ht="20.100000000000001" hidden="1" customHeight="1">
      <c r="B1257" s="22" t="str">
        <f>+$B$13</f>
        <v xml:space="preserve"> Β' ΠΛΑΝΗΤΗΣ</v>
      </c>
      <c r="C1257" s="15">
        <f>+$C$13</f>
        <v>0</v>
      </c>
      <c r="D1257" s="13">
        <f>+D1252+1</f>
        <v>202</v>
      </c>
      <c r="E1257" s="15">
        <f>+(H1257+I1257)/2</f>
        <v>0</v>
      </c>
      <c r="F1257" s="15">
        <f>+SQRT(E1257*E1257-G1257*G1257)</f>
        <v>0</v>
      </c>
      <c r="G1257" s="15">
        <f>+(-H1257+I1257)/2</f>
        <v>0</v>
      </c>
      <c r="H1257" s="15">
        <f>+$J$42</f>
        <v>0</v>
      </c>
      <c r="I1257" s="15">
        <f>+$J$41</f>
        <v>0</v>
      </c>
      <c r="J1257" s="15">
        <f>+$D$24</f>
        <v>0</v>
      </c>
      <c r="K1257" s="15">
        <f>+ABS( C1257-D1257)</f>
        <v>202</v>
      </c>
      <c r="L1257" s="15" t="e">
        <f>+F1257*F1257/E1257/( 1- J1257*COS(K1258))</f>
        <v>#DIV/0!</v>
      </c>
      <c r="M1257" s="14" t="e">
        <f t="shared" si="183"/>
        <v>#DIV/0!</v>
      </c>
      <c r="N1257" s="49"/>
      <c r="O1257" s="238">
        <f t="shared" si="184"/>
        <v>0</v>
      </c>
      <c r="P1257" s="5" t="e">
        <f t="shared" si="186"/>
        <v>#DIV/0!</v>
      </c>
      <c r="Q1257" s="5" t="e">
        <f t="shared" si="186"/>
        <v>#DIV/0!</v>
      </c>
      <c r="R1257" s="5" t="e">
        <f t="shared" si="186"/>
        <v>#DIV/0!</v>
      </c>
      <c r="S1257" s="5" t="e">
        <f t="shared" si="186"/>
        <v>#DIV/0!</v>
      </c>
      <c r="T1257" s="5" t="e">
        <f t="shared" si="186"/>
        <v>#DIV/0!</v>
      </c>
      <c r="U1257" s="5" t="e">
        <f t="shared" si="186"/>
        <v>#DIV/0!</v>
      </c>
      <c r="V1257" s="5" t="e">
        <f t="shared" si="187"/>
        <v>#DIV/0!</v>
      </c>
      <c r="W1257" s="5" t="e">
        <f t="shared" si="187"/>
        <v>#DIV/0!</v>
      </c>
      <c r="X1257" s="5" t="e">
        <f t="shared" si="187"/>
        <v>#DIV/0!</v>
      </c>
      <c r="Y1257" s="5" t="e">
        <f t="shared" si="181"/>
        <v>#DIV/0!</v>
      </c>
      <c r="Z1257" s="5" t="e">
        <f t="shared" si="182"/>
        <v>#DIV/0!</v>
      </c>
      <c r="AA1257" s="5" t="e">
        <f t="shared" si="182"/>
        <v>#DIV/0!</v>
      </c>
      <c r="AM1257" s="6"/>
      <c r="AN1257" s="6"/>
    </row>
    <row r="1258" spans="2:40" s="5" customFormat="1" ht="20.100000000000001" hidden="1" customHeight="1">
      <c r="B1258" s="26"/>
      <c r="C1258" s="27">
        <f>3.14/180*C1257</f>
        <v>0</v>
      </c>
      <c r="D1258" s="27">
        <f>3.14/180*D1257</f>
        <v>3.5237777777777781</v>
      </c>
      <c r="E1258" s="28"/>
      <c r="F1258" s="28"/>
      <c r="G1258" s="28"/>
      <c r="H1258" s="28"/>
      <c r="I1258" s="28"/>
      <c r="J1258" s="28"/>
      <c r="K1258" s="28">
        <f>(3.14/180)*K1257</f>
        <v>3.5237777777777781</v>
      </c>
      <c r="L1258" s="14"/>
      <c r="M1258" s="14" t="e">
        <f t="shared" si="183"/>
        <v>#DIV/0!</v>
      </c>
      <c r="N1258" s="49"/>
      <c r="O1258" s="238"/>
      <c r="P1258" s="5" t="e">
        <f t="shared" si="186"/>
        <v>#DIV/0!</v>
      </c>
      <c r="Q1258" s="5" t="e">
        <f t="shared" si="186"/>
        <v>#DIV/0!</v>
      </c>
      <c r="R1258" s="5" t="e">
        <f t="shared" si="186"/>
        <v>#DIV/0!</v>
      </c>
      <c r="S1258" s="5" t="e">
        <f t="shared" si="186"/>
        <v>#DIV/0!</v>
      </c>
      <c r="T1258" s="5" t="e">
        <f t="shared" si="186"/>
        <v>#DIV/0!</v>
      </c>
      <c r="U1258" s="5" t="e">
        <f t="shared" si="186"/>
        <v>#DIV/0!</v>
      </c>
      <c r="V1258" s="5" t="e">
        <f t="shared" si="187"/>
        <v>#DIV/0!</v>
      </c>
      <c r="W1258" s="5" t="e">
        <f t="shared" si="187"/>
        <v>#DIV/0!</v>
      </c>
      <c r="X1258" s="5" t="e">
        <f t="shared" si="187"/>
        <v>#DIV/0!</v>
      </c>
      <c r="Y1258" s="5" t="e">
        <f t="shared" si="181"/>
        <v>#DIV/0!</v>
      </c>
      <c r="Z1258" s="5" t="e">
        <f t="shared" si="182"/>
        <v>#DIV/0!</v>
      </c>
      <c r="AA1258" s="5" t="e">
        <f t="shared" si="182"/>
        <v>#DIV/0!</v>
      </c>
      <c r="AM1258" s="6"/>
      <c r="AN1258" s="6"/>
    </row>
    <row r="1259" spans="2:40" s="5" customFormat="1" ht="20.100000000000001" hidden="1" customHeight="1">
      <c r="B1259" s="15"/>
      <c r="C1259" s="13"/>
      <c r="D1259" s="13"/>
      <c r="E1259" s="13"/>
      <c r="F1259" s="13"/>
      <c r="G1259" s="13"/>
      <c r="H1259" s="13"/>
      <c r="I1259" s="13"/>
      <c r="J1259" s="13"/>
      <c r="K1259" s="15"/>
      <c r="L1259" s="14"/>
      <c r="M1259" s="14" t="e">
        <f t="shared" si="183"/>
        <v>#DIV/0!</v>
      </c>
      <c r="N1259" s="49"/>
      <c r="O1259" s="238"/>
      <c r="P1259" s="5" t="e">
        <f t="shared" si="186"/>
        <v>#DIV/0!</v>
      </c>
      <c r="Q1259" s="5" t="e">
        <f t="shared" si="186"/>
        <v>#DIV/0!</v>
      </c>
      <c r="R1259" s="5" t="e">
        <f t="shared" si="186"/>
        <v>#DIV/0!</v>
      </c>
      <c r="S1259" s="5" t="e">
        <f t="shared" si="186"/>
        <v>#DIV/0!</v>
      </c>
      <c r="T1259" s="5" t="e">
        <f t="shared" si="186"/>
        <v>#DIV/0!</v>
      </c>
      <c r="U1259" s="5" t="e">
        <f t="shared" si="186"/>
        <v>#DIV/0!</v>
      </c>
      <c r="V1259" s="5" t="e">
        <f t="shared" si="187"/>
        <v>#DIV/0!</v>
      </c>
      <c r="W1259" s="5" t="e">
        <f t="shared" si="187"/>
        <v>#DIV/0!</v>
      </c>
      <c r="X1259" s="5" t="e">
        <f t="shared" si="187"/>
        <v>#DIV/0!</v>
      </c>
      <c r="Y1259" s="5" t="e">
        <f t="shared" si="181"/>
        <v>#DIV/0!</v>
      </c>
      <c r="Z1259" s="5" t="e">
        <f t="shared" si="182"/>
        <v>#DIV/0!</v>
      </c>
      <c r="AA1259" s="5" t="e">
        <f t="shared" si="182"/>
        <v>#DIV/0!</v>
      </c>
      <c r="AM1259" s="6"/>
      <c r="AN1259" s="6"/>
    </row>
    <row r="1260" spans="2:40" s="5" customFormat="1" ht="20.100000000000001" hidden="1" customHeight="1">
      <c r="B1260" s="22" t="str">
        <f>+$B$11</f>
        <v xml:space="preserve"> Α' ΠΛΑΝΗΤΗΣ</v>
      </c>
      <c r="C1260" s="15">
        <f>+$C$11</f>
        <v>0</v>
      </c>
      <c r="D1260" s="13">
        <f>+D1255+1</f>
        <v>203</v>
      </c>
      <c r="E1260" s="15">
        <f>+(H1260+I1260)/2</f>
        <v>0</v>
      </c>
      <c r="F1260" s="15">
        <f>+SQRT(E1260*E1260-G1260*G1260)</f>
        <v>0</v>
      </c>
      <c r="G1260" s="15">
        <f>+(-H1260+I1260)/2</f>
        <v>0</v>
      </c>
      <c r="H1260" s="15">
        <f>+$J$40</f>
        <v>0</v>
      </c>
      <c r="I1260" s="15">
        <f>+$J$39</f>
        <v>0</v>
      </c>
      <c r="J1260" s="15">
        <f>+$D$22</f>
        <v>0</v>
      </c>
      <c r="K1260" s="15">
        <f>+ABS( C1260-D1260)</f>
        <v>203</v>
      </c>
      <c r="L1260" s="15" t="e">
        <f>(+F1260*F1260/E1260)/( 1- J1260*COS(K1261))</f>
        <v>#DIV/0!</v>
      </c>
      <c r="M1260" s="14" t="e">
        <f t="shared" si="183"/>
        <v>#DIV/0!</v>
      </c>
      <c r="N1260" s="49"/>
      <c r="O1260" s="238">
        <f t="shared" si="184"/>
        <v>0</v>
      </c>
      <c r="P1260" s="5" t="e">
        <f t="shared" si="186"/>
        <v>#DIV/0!</v>
      </c>
      <c r="Q1260" s="5" t="e">
        <f t="shared" si="186"/>
        <v>#DIV/0!</v>
      </c>
      <c r="R1260" s="5" t="e">
        <f t="shared" si="186"/>
        <v>#DIV/0!</v>
      </c>
      <c r="S1260" s="5" t="e">
        <f t="shared" si="186"/>
        <v>#DIV/0!</v>
      </c>
      <c r="T1260" s="5" t="e">
        <f t="shared" si="186"/>
        <v>#DIV/0!</v>
      </c>
      <c r="U1260" s="5" t="e">
        <f t="shared" si="186"/>
        <v>#DIV/0!</v>
      </c>
      <c r="V1260" s="5" t="e">
        <f t="shared" si="187"/>
        <v>#DIV/0!</v>
      </c>
      <c r="W1260" s="5" t="e">
        <f t="shared" si="187"/>
        <v>#DIV/0!</v>
      </c>
      <c r="X1260" s="5" t="e">
        <f t="shared" si="187"/>
        <v>#DIV/0!</v>
      </c>
      <c r="Y1260" s="5" t="e">
        <f t="shared" si="181"/>
        <v>#DIV/0!</v>
      </c>
      <c r="Z1260" s="5" t="e">
        <f t="shared" si="182"/>
        <v>#DIV/0!</v>
      </c>
      <c r="AA1260" s="5" t="e">
        <f t="shared" si="182"/>
        <v>#DIV/0!</v>
      </c>
      <c r="AM1260" s="6"/>
      <c r="AN1260" s="6"/>
    </row>
    <row r="1261" spans="2:40" s="5" customFormat="1" ht="20.100000000000001" hidden="1" customHeight="1">
      <c r="B1261" s="23" t="s">
        <v>32</v>
      </c>
      <c r="C1261" s="24">
        <f>3.14/180*C1260</f>
        <v>0</v>
      </c>
      <c r="D1261" s="24">
        <v>203</v>
      </c>
      <c r="E1261" s="25"/>
      <c r="F1261" s="25"/>
      <c r="G1261" s="25"/>
      <c r="H1261" s="25"/>
      <c r="I1261" s="25"/>
      <c r="J1261" s="25"/>
      <c r="K1261" s="25">
        <f>(3.14/180)*K1260</f>
        <v>3.5412222222222227</v>
      </c>
      <c r="L1261" s="14"/>
      <c r="M1261" s="14" t="e">
        <f t="shared" si="183"/>
        <v>#DIV/0!</v>
      </c>
      <c r="N1261" s="49"/>
      <c r="O1261" s="238" t="e">
        <f t="shared" si="184"/>
        <v>#DIV/0!</v>
      </c>
      <c r="P1261" s="5" t="e">
        <f t="shared" si="186"/>
        <v>#DIV/0!</v>
      </c>
      <c r="Q1261" s="5" t="e">
        <f t="shared" si="186"/>
        <v>#DIV/0!</v>
      </c>
      <c r="R1261" s="5" t="e">
        <f t="shared" si="186"/>
        <v>#DIV/0!</v>
      </c>
      <c r="S1261" s="5" t="e">
        <f t="shared" si="186"/>
        <v>#DIV/0!</v>
      </c>
      <c r="T1261" s="5" t="e">
        <f t="shared" si="186"/>
        <v>#DIV/0!</v>
      </c>
      <c r="U1261" s="5" t="e">
        <f t="shared" si="186"/>
        <v>#DIV/0!</v>
      </c>
      <c r="V1261" s="5" t="e">
        <f t="shared" si="187"/>
        <v>#DIV/0!</v>
      </c>
      <c r="W1261" s="5" t="e">
        <f t="shared" si="187"/>
        <v>#DIV/0!</v>
      </c>
      <c r="X1261" s="5" t="e">
        <f t="shared" si="187"/>
        <v>#DIV/0!</v>
      </c>
      <c r="Y1261" s="5" t="e">
        <f t="shared" ref="Y1261:Y1324" si="188">IF(AND(K1261=MIN($B1261:$M1261),K1261=MIN($O$176:$O$234)),AK1260,0)</f>
        <v>#DIV/0!</v>
      </c>
      <c r="Z1261" s="5" t="e">
        <f t="shared" ref="Z1261:AA1324" si="189">IF(AND(L1261=MIN($B1261:$M1261),L1261=MIN($O$176:$O$234)),AL1260,0)</f>
        <v>#DIV/0!</v>
      </c>
      <c r="AA1261" s="5" t="e">
        <f t="shared" si="189"/>
        <v>#DIV/0!</v>
      </c>
      <c r="AM1261" s="6"/>
      <c r="AN1261" s="6"/>
    </row>
    <row r="1262" spans="2:40" s="5" customFormat="1" ht="20.100000000000001" hidden="1" customHeight="1">
      <c r="B1262" s="22" t="str">
        <f>+$B$13</f>
        <v xml:space="preserve"> Β' ΠΛΑΝΗΤΗΣ</v>
      </c>
      <c r="C1262" s="15">
        <f>+$C$13</f>
        <v>0</v>
      </c>
      <c r="D1262" s="13">
        <f>+D1257+1</f>
        <v>203</v>
      </c>
      <c r="E1262" s="15">
        <f>+(H1262+I1262)/2</f>
        <v>0</v>
      </c>
      <c r="F1262" s="15">
        <f>+SQRT(E1262*E1262-G1262*G1262)</f>
        <v>0</v>
      </c>
      <c r="G1262" s="15">
        <f>+(-H1262+I1262)/2</f>
        <v>0</v>
      </c>
      <c r="H1262" s="15">
        <f>+$J$42</f>
        <v>0</v>
      </c>
      <c r="I1262" s="15">
        <f>+$J$41</f>
        <v>0</v>
      </c>
      <c r="J1262" s="15">
        <f>+$D$24</f>
        <v>0</v>
      </c>
      <c r="K1262" s="15">
        <f>+ABS( C1262-D1262)</f>
        <v>203</v>
      </c>
      <c r="L1262" s="15" t="e">
        <f>+F1262*F1262/E1262/( 1- J1262*COS(K1263))</f>
        <v>#DIV/0!</v>
      </c>
      <c r="M1262" s="14" t="e">
        <f t="shared" si="183"/>
        <v>#DIV/0!</v>
      </c>
      <c r="N1262" s="49"/>
      <c r="O1262" s="238">
        <f t="shared" si="184"/>
        <v>0</v>
      </c>
      <c r="P1262" s="5" t="e">
        <f t="shared" si="186"/>
        <v>#DIV/0!</v>
      </c>
      <c r="Q1262" s="5" t="e">
        <f t="shared" si="186"/>
        <v>#DIV/0!</v>
      </c>
      <c r="R1262" s="5" t="e">
        <f t="shared" si="186"/>
        <v>#DIV/0!</v>
      </c>
      <c r="S1262" s="5" t="e">
        <f t="shared" si="186"/>
        <v>#DIV/0!</v>
      </c>
      <c r="T1262" s="5" t="e">
        <f t="shared" si="186"/>
        <v>#DIV/0!</v>
      </c>
      <c r="U1262" s="5" t="e">
        <f t="shared" si="186"/>
        <v>#DIV/0!</v>
      </c>
      <c r="V1262" s="5" t="e">
        <f t="shared" si="187"/>
        <v>#DIV/0!</v>
      </c>
      <c r="W1262" s="5" t="e">
        <f t="shared" si="187"/>
        <v>#DIV/0!</v>
      </c>
      <c r="X1262" s="5" t="e">
        <f t="shared" si="187"/>
        <v>#DIV/0!</v>
      </c>
      <c r="Y1262" s="5" t="e">
        <f t="shared" si="188"/>
        <v>#DIV/0!</v>
      </c>
      <c r="Z1262" s="5" t="e">
        <f t="shared" si="189"/>
        <v>#DIV/0!</v>
      </c>
      <c r="AA1262" s="5" t="e">
        <f t="shared" si="189"/>
        <v>#DIV/0!</v>
      </c>
      <c r="AM1262" s="6"/>
      <c r="AN1262" s="6"/>
    </row>
    <row r="1263" spans="2:40" s="5" customFormat="1" ht="20.100000000000001" hidden="1" customHeight="1">
      <c r="B1263" s="26"/>
      <c r="C1263" s="27">
        <f>3.14/180*C1262</f>
        <v>0</v>
      </c>
      <c r="D1263" s="27">
        <f>3.14/180*D1262</f>
        <v>3.5412222222222227</v>
      </c>
      <c r="E1263" s="28"/>
      <c r="F1263" s="28"/>
      <c r="G1263" s="28"/>
      <c r="H1263" s="28"/>
      <c r="I1263" s="28"/>
      <c r="J1263" s="28"/>
      <c r="K1263" s="28">
        <f>(3.14/180)*K1262</f>
        <v>3.5412222222222227</v>
      </c>
      <c r="L1263" s="14"/>
      <c r="M1263" s="14" t="e">
        <f t="shared" si="183"/>
        <v>#DIV/0!</v>
      </c>
      <c r="N1263" s="49"/>
      <c r="O1263" s="238"/>
      <c r="P1263" s="5" t="e">
        <f t="shared" si="186"/>
        <v>#DIV/0!</v>
      </c>
      <c r="Q1263" s="5" t="e">
        <f t="shared" si="186"/>
        <v>#DIV/0!</v>
      </c>
      <c r="R1263" s="5" t="e">
        <f t="shared" si="186"/>
        <v>#DIV/0!</v>
      </c>
      <c r="S1263" s="5" t="e">
        <f t="shared" si="186"/>
        <v>#DIV/0!</v>
      </c>
      <c r="T1263" s="5" t="e">
        <f t="shared" si="186"/>
        <v>#DIV/0!</v>
      </c>
      <c r="U1263" s="5" t="e">
        <f t="shared" si="186"/>
        <v>#DIV/0!</v>
      </c>
      <c r="V1263" s="5" t="e">
        <f t="shared" si="187"/>
        <v>#DIV/0!</v>
      </c>
      <c r="W1263" s="5" t="e">
        <f t="shared" si="187"/>
        <v>#DIV/0!</v>
      </c>
      <c r="X1263" s="5" t="e">
        <f t="shared" si="187"/>
        <v>#DIV/0!</v>
      </c>
      <c r="Y1263" s="5" t="e">
        <f t="shared" si="188"/>
        <v>#DIV/0!</v>
      </c>
      <c r="Z1263" s="5" t="e">
        <f t="shared" si="189"/>
        <v>#DIV/0!</v>
      </c>
      <c r="AA1263" s="5" t="e">
        <f t="shared" si="189"/>
        <v>#DIV/0!</v>
      </c>
      <c r="AM1263" s="6"/>
      <c r="AN1263" s="6"/>
    </row>
    <row r="1264" spans="2:40" s="5" customFormat="1" ht="20.100000000000001" hidden="1" customHeight="1">
      <c r="B1264" s="15"/>
      <c r="C1264" s="13"/>
      <c r="D1264" s="13"/>
      <c r="E1264" s="13"/>
      <c r="F1264" s="13"/>
      <c r="G1264" s="13"/>
      <c r="H1264" s="13"/>
      <c r="I1264" s="13"/>
      <c r="J1264" s="13"/>
      <c r="K1264" s="15"/>
      <c r="L1264" s="14"/>
      <c r="M1264" s="14" t="e">
        <f t="shared" si="183"/>
        <v>#DIV/0!</v>
      </c>
      <c r="N1264" s="49"/>
      <c r="O1264" s="238"/>
      <c r="P1264" s="5" t="e">
        <f t="shared" si="186"/>
        <v>#DIV/0!</v>
      </c>
      <c r="Q1264" s="5" t="e">
        <f t="shared" si="186"/>
        <v>#DIV/0!</v>
      </c>
      <c r="R1264" s="5" t="e">
        <f t="shared" si="186"/>
        <v>#DIV/0!</v>
      </c>
      <c r="S1264" s="5" t="e">
        <f t="shared" si="186"/>
        <v>#DIV/0!</v>
      </c>
      <c r="T1264" s="5" t="e">
        <f t="shared" si="186"/>
        <v>#DIV/0!</v>
      </c>
      <c r="U1264" s="5" t="e">
        <f t="shared" si="186"/>
        <v>#DIV/0!</v>
      </c>
      <c r="V1264" s="5" t="e">
        <f t="shared" si="187"/>
        <v>#DIV/0!</v>
      </c>
      <c r="W1264" s="5" t="e">
        <f t="shared" si="187"/>
        <v>#DIV/0!</v>
      </c>
      <c r="X1264" s="5" t="e">
        <f t="shared" si="187"/>
        <v>#DIV/0!</v>
      </c>
      <c r="Y1264" s="5" t="e">
        <f t="shared" si="188"/>
        <v>#DIV/0!</v>
      </c>
      <c r="Z1264" s="5" t="e">
        <f t="shared" si="189"/>
        <v>#DIV/0!</v>
      </c>
      <c r="AA1264" s="5" t="e">
        <f t="shared" si="189"/>
        <v>#DIV/0!</v>
      </c>
      <c r="AM1264" s="6"/>
      <c r="AN1264" s="6"/>
    </row>
    <row r="1265" spans="2:40" s="5" customFormat="1" ht="20.100000000000001" hidden="1" customHeight="1">
      <c r="B1265" s="22" t="str">
        <f>+$B$11</f>
        <v xml:space="preserve"> Α' ΠΛΑΝΗΤΗΣ</v>
      </c>
      <c r="C1265" s="15">
        <f>+$C$11</f>
        <v>0</v>
      </c>
      <c r="D1265" s="13">
        <f>+D1260+1</f>
        <v>204</v>
      </c>
      <c r="E1265" s="15">
        <f>+(H1265+I1265)/2</f>
        <v>0</v>
      </c>
      <c r="F1265" s="15">
        <f>+SQRT(E1265*E1265-G1265*G1265)</f>
        <v>0</v>
      </c>
      <c r="G1265" s="15">
        <f>+(-H1265+I1265)/2</f>
        <v>0</v>
      </c>
      <c r="H1265" s="15">
        <f>+$J$40</f>
        <v>0</v>
      </c>
      <c r="I1265" s="15">
        <f>+$J$39</f>
        <v>0</v>
      </c>
      <c r="J1265" s="15">
        <f>+$D$22</f>
        <v>0</v>
      </c>
      <c r="K1265" s="15">
        <f>+ABS( C1265-D1265)</f>
        <v>204</v>
      </c>
      <c r="L1265" s="15" t="e">
        <f>(+F1265*F1265/E1265)/( 1- J1265*COS(K1266))</f>
        <v>#DIV/0!</v>
      </c>
      <c r="M1265" s="14" t="e">
        <f t="shared" si="183"/>
        <v>#DIV/0!</v>
      </c>
      <c r="N1265" s="49"/>
      <c r="O1265" s="238">
        <f t="shared" si="184"/>
        <v>0</v>
      </c>
      <c r="P1265" s="5" t="e">
        <f t="shared" si="186"/>
        <v>#DIV/0!</v>
      </c>
      <c r="Q1265" s="5" t="e">
        <f t="shared" si="186"/>
        <v>#DIV/0!</v>
      </c>
      <c r="R1265" s="5" t="e">
        <f t="shared" si="186"/>
        <v>#DIV/0!</v>
      </c>
      <c r="S1265" s="5" t="e">
        <f t="shared" si="186"/>
        <v>#DIV/0!</v>
      </c>
      <c r="T1265" s="5" t="e">
        <f t="shared" si="186"/>
        <v>#DIV/0!</v>
      </c>
      <c r="U1265" s="5" t="e">
        <f t="shared" si="186"/>
        <v>#DIV/0!</v>
      </c>
      <c r="V1265" s="5" t="e">
        <f t="shared" si="187"/>
        <v>#DIV/0!</v>
      </c>
      <c r="W1265" s="5" t="e">
        <f t="shared" si="187"/>
        <v>#DIV/0!</v>
      </c>
      <c r="X1265" s="5" t="e">
        <f t="shared" si="187"/>
        <v>#DIV/0!</v>
      </c>
      <c r="Y1265" s="5" t="e">
        <f t="shared" si="188"/>
        <v>#DIV/0!</v>
      </c>
      <c r="Z1265" s="5" t="e">
        <f t="shared" si="189"/>
        <v>#DIV/0!</v>
      </c>
      <c r="AA1265" s="5" t="e">
        <f t="shared" si="189"/>
        <v>#DIV/0!</v>
      </c>
      <c r="AM1265" s="6"/>
      <c r="AN1265" s="6"/>
    </row>
    <row r="1266" spans="2:40" s="5" customFormat="1" ht="20.100000000000001" hidden="1" customHeight="1">
      <c r="B1266" s="23" t="s">
        <v>32</v>
      </c>
      <c r="C1266" s="24">
        <f>3.14/180*C1265</f>
        <v>0</v>
      </c>
      <c r="D1266" s="24">
        <v>204</v>
      </c>
      <c r="E1266" s="25"/>
      <c r="F1266" s="25"/>
      <c r="G1266" s="25"/>
      <c r="H1266" s="25"/>
      <c r="I1266" s="25"/>
      <c r="J1266" s="25"/>
      <c r="K1266" s="25">
        <f>(3.14/180)*K1265</f>
        <v>3.5586666666666669</v>
      </c>
      <c r="L1266" s="14"/>
      <c r="M1266" s="14" t="e">
        <f t="shared" si="183"/>
        <v>#DIV/0!</v>
      </c>
      <c r="N1266" s="49"/>
      <c r="O1266" s="238" t="e">
        <f t="shared" si="184"/>
        <v>#DIV/0!</v>
      </c>
      <c r="P1266" s="5" t="e">
        <f t="shared" si="186"/>
        <v>#DIV/0!</v>
      </c>
      <c r="Q1266" s="5" t="e">
        <f t="shared" si="186"/>
        <v>#DIV/0!</v>
      </c>
      <c r="R1266" s="5" t="e">
        <f t="shared" si="186"/>
        <v>#DIV/0!</v>
      </c>
      <c r="S1266" s="5" t="e">
        <f t="shared" si="186"/>
        <v>#DIV/0!</v>
      </c>
      <c r="T1266" s="5" t="e">
        <f t="shared" si="186"/>
        <v>#DIV/0!</v>
      </c>
      <c r="U1266" s="5" t="e">
        <f t="shared" si="186"/>
        <v>#DIV/0!</v>
      </c>
      <c r="V1266" s="5" t="e">
        <f t="shared" si="187"/>
        <v>#DIV/0!</v>
      </c>
      <c r="W1266" s="5" t="e">
        <f t="shared" si="187"/>
        <v>#DIV/0!</v>
      </c>
      <c r="X1266" s="5" t="e">
        <f t="shared" si="187"/>
        <v>#DIV/0!</v>
      </c>
      <c r="Y1266" s="5" t="e">
        <f t="shared" si="188"/>
        <v>#DIV/0!</v>
      </c>
      <c r="Z1266" s="5" t="e">
        <f t="shared" si="189"/>
        <v>#DIV/0!</v>
      </c>
      <c r="AA1266" s="5" t="e">
        <f t="shared" si="189"/>
        <v>#DIV/0!</v>
      </c>
      <c r="AM1266" s="6"/>
      <c r="AN1266" s="6"/>
    </row>
    <row r="1267" spans="2:40" s="5" customFormat="1" ht="20.100000000000001" hidden="1" customHeight="1">
      <c r="B1267" s="22" t="str">
        <f>+$B$13</f>
        <v xml:space="preserve"> Β' ΠΛΑΝΗΤΗΣ</v>
      </c>
      <c r="C1267" s="15">
        <f>+$C$13</f>
        <v>0</v>
      </c>
      <c r="D1267" s="13">
        <f>+D1262+1</f>
        <v>204</v>
      </c>
      <c r="E1267" s="15">
        <f>+(H1267+I1267)/2</f>
        <v>0</v>
      </c>
      <c r="F1267" s="15">
        <f>+SQRT(E1267*E1267-G1267*G1267)</f>
        <v>0</v>
      </c>
      <c r="G1267" s="15">
        <f>+(-H1267+I1267)/2</f>
        <v>0</v>
      </c>
      <c r="H1267" s="15">
        <f>+$J$42</f>
        <v>0</v>
      </c>
      <c r="I1267" s="15">
        <f>+$J$41</f>
        <v>0</v>
      </c>
      <c r="J1267" s="15">
        <f>+$D$24</f>
        <v>0</v>
      </c>
      <c r="K1267" s="15">
        <f>+ABS( C1267-D1267)</f>
        <v>204</v>
      </c>
      <c r="L1267" s="15" t="e">
        <f>+F1267*F1267/E1267/( 1- J1267*COS(K1268))</f>
        <v>#DIV/0!</v>
      </c>
      <c r="M1267" s="14" t="e">
        <f t="shared" si="183"/>
        <v>#DIV/0!</v>
      </c>
      <c r="N1267" s="49"/>
      <c r="O1267" s="238">
        <f t="shared" si="184"/>
        <v>0</v>
      </c>
      <c r="P1267" s="5" t="e">
        <f t="shared" si="186"/>
        <v>#DIV/0!</v>
      </c>
      <c r="Q1267" s="5" t="e">
        <f t="shared" si="186"/>
        <v>#DIV/0!</v>
      </c>
      <c r="R1267" s="5" t="e">
        <f t="shared" si="186"/>
        <v>#DIV/0!</v>
      </c>
      <c r="S1267" s="5" t="e">
        <f t="shared" si="186"/>
        <v>#DIV/0!</v>
      </c>
      <c r="T1267" s="5" t="e">
        <f t="shared" si="186"/>
        <v>#DIV/0!</v>
      </c>
      <c r="U1267" s="5" t="e">
        <f t="shared" si="186"/>
        <v>#DIV/0!</v>
      </c>
      <c r="V1267" s="5" t="e">
        <f t="shared" si="187"/>
        <v>#DIV/0!</v>
      </c>
      <c r="W1267" s="5" t="e">
        <f t="shared" si="187"/>
        <v>#DIV/0!</v>
      </c>
      <c r="X1267" s="5" t="e">
        <f t="shared" si="187"/>
        <v>#DIV/0!</v>
      </c>
      <c r="Y1267" s="5" t="e">
        <f t="shared" si="188"/>
        <v>#DIV/0!</v>
      </c>
      <c r="Z1267" s="5" t="e">
        <f t="shared" si="189"/>
        <v>#DIV/0!</v>
      </c>
      <c r="AA1267" s="5" t="e">
        <f t="shared" si="189"/>
        <v>#DIV/0!</v>
      </c>
      <c r="AM1267" s="6"/>
      <c r="AN1267" s="6"/>
    </row>
    <row r="1268" spans="2:40" s="5" customFormat="1" ht="20.100000000000001" hidden="1" customHeight="1">
      <c r="B1268" s="26"/>
      <c r="C1268" s="27">
        <f>3.14/180*C1267</f>
        <v>0</v>
      </c>
      <c r="D1268" s="27">
        <f>3.14/180*D1267</f>
        <v>3.5586666666666669</v>
      </c>
      <c r="E1268" s="28"/>
      <c r="F1268" s="28"/>
      <c r="G1268" s="28"/>
      <c r="H1268" s="28"/>
      <c r="I1268" s="28"/>
      <c r="J1268" s="28"/>
      <c r="K1268" s="28">
        <f>(3.14/180)*K1267</f>
        <v>3.5586666666666669</v>
      </c>
      <c r="L1268" s="14"/>
      <c r="M1268" s="14" t="e">
        <f t="shared" si="183"/>
        <v>#DIV/0!</v>
      </c>
      <c r="N1268" s="49"/>
      <c r="O1268" s="238"/>
      <c r="P1268" s="5" t="e">
        <f t="shared" si="186"/>
        <v>#DIV/0!</v>
      </c>
      <c r="Q1268" s="5" t="e">
        <f t="shared" si="186"/>
        <v>#DIV/0!</v>
      </c>
      <c r="R1268" s="5" t="e">
        <f t="shared" si="186"/>
        <v>#DIV/0!</v>
      </c>
      <c r="S1268" s="5" t="e">
        <f t="shared" si="186"/>
        <v>#DIV/0!</v>
      </c>
      <c r="T1268" s="5" t="e">
        <f t="shared" si="186"/>
        <v>#DIV/0!</v>
      </c>
      <c r="U1268" s="5" t="e">
        <f t="shared" si="186"/>
        <v>#DIV/0!</v>
      </c>
      <c r="V1268" s="5" t="e">
        <f t="shared" si="187"/>
        <v>#DIV/0!</v>
      </c>
      <c r="W1268" s="5" t="e">
        <f t="shared" si="187"/>
        <v>#DIV/0!</v>
      </c>
      <c r="X1268" s="5" t="e">
        <f t="shared" si="187"/>
        <v>#DIV/0!</v>
      </c>
      <c r="Y1268" s="5" t="e">
        <f t="shared" si="188"/>
        <v>#DIV/0!</v>
      </c>
      <c r="Z1268" s="5" t="e">
        <f t="shared" si="189"/>
        <v>#DIV/0!</v>
      </c>
      <c r="AA1268" s="5" t="e">
        <f t="shared" si="189"/>
        <v>#DIV/0!</v>
      </c>
      <c r="AM1268" s="6"/>
      <c r="AN1268" s="6"/>
    </row>
    <row r="1269" spans="2:40" s="5" customFormat="1" ht="20.100000000000001" hidden="1" customHeight="1">
      <c r="B1269" s="15"/>
      <c r="C1269" s="13"/>
      <c r="D1269" s="13"/>
      <c r="E1269" s="13"/>
      <c r="F1269" s="13"/>
      <c r="G1269" s="13"/>
      <c r="H1269" s="13"/>
      <c r="I1269" s="13"/>
      <c r="J1269" s="13"/>
      <c r="K1269" s="15"/>
      <c r="L1269" s="14"/>
      <c r="M1269" s="14" t="e">
        <f t="shared" si="183"/>
        <v>#DIV/0!</v>
      </c>
      <c r="N1269" s="49"/>
      <c r="O1269" s="238"/>
      <c r="P1269" s="5" t="e">
        <f t="shared" si="186"/>
        <v>#DIV/0!</v>
      </c>
      <c r="Q1269" s="5" t="e">
        <f t="shared" si="186"/>
        <v>#DIV/0!</v>
      </c>
      <c r="R1269" s="5" t="e">
        <f t="shared" si="186"/>
        <v>#DIV/0!</v>
      </c>
      <c r="S1269" s="5" t="e">
        <f t="shared" si="186"/>
        <v>#DIV/0!</v>
      </c>
      <c r="T1269" s="5" t="e">
        <f t="shared" si="186"/>
        <v>#DIV/0!</v>
      </c>
      <c r="U1269" s="5" t="e">
        <f t="shared" si="186"/>
        <v>#DIV/0!</v>
      </c>
      <c r="V1269" s="5" t="e">
        <f t="shared" si="187"/>
        <v>#DIV/0!</v>
      </c>
      <c r="W1269" s="5" t="e">
        <f t="shared" si="187"/>
        <v>#DIV/0!</v>
      </c>
      <c r="X1269" s="5" t="e">
        <f t="shared" si="187"/>
        <v>#DIV/0!</v>
      </c>
      <c r="Y1269" s="5" t="e">
        <f t="shared" si="188"/>
        <v>#DIV/0!</v>
      </c>
      <c r="Z1269" s="5" t="e">
        <f t="shared" si="189"/>
        <v>#DIV/0!</v>
      </c>
      <c r="AA1269" s="5" t="e">
        <f t="shared" si="189"/>
        <v>#DIV/0!</v>
      </c>
      <c r="AM1269" s="6"/>
      <c r="AN1269" s="6"/>
    </row>
    <row r="1270" spans="2:40" s="5" customFormat="1" ht="20.100000000000001" hidden="1" customHeight="1">
      <c r="B1270" s="22" t="str">
        <f>+$B$11</f>
        <v xml:space="preserve"> Α' ΠΛΑΝΗΤΗΣ</v>
      </c>
      <c r="C1270" s="15">
        <f>+$C$11</f>
        <v>0</v>
      </c>
      <c r="D1270" s="13">
        <f>+D1265+1</f>
        <v>205</v>
      </c>
      <c r="E1270" s="15">
        <f>+(H1270+I1270)/2</f>
        <v>0</v>
      </c>
      <c r="F1270" s="15">
        <f>+SQRT(E1270*E1270-G1270*G1270)</f>
        <v>0</v>
      </c>
      <c r="G1270" s="15">
        <f>+(-H1270+I1270)/2</f>
        <v>0</v>
      </c>
      <c r="H1270" s="15">
        <f>+$J$40</f>
        <v>0</v>
      </c>
      <c r="I1270" s="15">
        <f>+$J$39</f>
        <v>0</v>
      </c>
      <c r="J1270" s="15">
        <f>+$D$22</f>
        <v>0</v>
      </c>
      <c r="K1270" s="15">
        <f>+ABS( C1270-D1270)</f>
        <v>205</v>
      </c>
      <c r="L1270" s="15" t="e">
        <f>(+F1270*F1270/E1270)/( 1- J1270*COS(K1271))</f>
        <v>#DIV/0!</v>
      </c>
      <c r="M1270" s="14" t="e">
        <f t="shared" si="183"/>
        <v>#DIV/0!</v>
      </c>
      <c r="N1270" s="49"/>
      <c r="O1270" s="238">
        <f t="shared" si="184"/>
        <v>0</v>
      </c>
      <c r="P1270" s="5" t="e">
        <f t="shared" si="186"/>
        <v>#DIV/0!</v>
      </c>
      <c r="Q1270" s="5" t="e">
        <f t="shared" si="186"/>
        <v>#DIV/0!</v>
      </c>
      <c r="R1270" s="5" t="e">
        <f t="shared" si="186"/>
        <v>#DIV/0!</v>
      </c>
      <c r="S1270" s="5" t="e">
        <f t="shared" si="186"/>
        <v>#DIV/0!</v>
      </c>
      <c r="T1270" s="5" t="e">
        <f t="shared" si="186"/>
        <v>#DIV/0!</v>
      </c>
      <c r="U1270" s="5" t="e">
        <f t="shared" si="186"/>
        <v>#DIV/0!</v>
      </c>
      <c r="V1270" s="5" t="e">
        <f t="shared" si="187"/>
        <v>#DIV/0!</v>
      </c>
      <c r="W1270" s="5" t="e">
        <f t="shared" si="187"/>
        <v>#DIV/0!</v>
      </c>
      <c r="X1270" s="5" t="e">
        <f t="shared" si="187"/>
        <v>#DIV/0!</v>
      </c>
      <c r="Y1270" s="5" t="e">
        <f t="shared" si="188"/>
        <v>#DIV/0!</v>
      </c>
      <c r="Z1270" s="5" t="e">
        <f t="shared" si="189"/>
        <v>#DIV/0!</v>
      </c>
      <c r="AA1270" s="5" t="e">
        <f t="shared" si="189"/>
        <v>#DIV/0!</v>
      </c>
      <c r="AM1270" s="6"/>
      <c r="AN1270" s="6"/>
    </row>
    <row r="1271" spans="2:40" s="5" customFormat="1" ht="20.100000000000001" hidden="1" customHeight="1">
      <c r="B1271" s="23" t="s">
        <v>32</v>
      </c>
      <c r="C1271" s="24">
        <f>3.14/180*C1270</f>
        <v>0</v>
      </c>
      <c r="D1271" s="24">
        <v>205</v>
      </c>
      <c r="E1271" s="25"/>
      <c r="F1271" s="25"/>
      <c r="G1271" s="25"/>
      <c r="H1271" s="25"/>
      <c r="I1271" s="25"/>
      <c r="J1271" s="25"/>
      <c r="K1271" s="25">
        <f>(3.14/180)*K1270</f>
        <v>3.5761111111111115</v>
      </c>
      <c r="L1271" s="14"/>
      <c r="M1271" s="14" t="e">
        <f t="shared" ref="M1271:M1334" si="190">IF(O1271=$O$2051,$D1270,0)</f>
        <v>#DIV/0!</v>
      </c>
      <c r="N1271" s="49"/>
      <c r="O1271" s="238" t="e">
        <f t="shared" ref="O1271:O1332" si="191">+ABS(L1270-L1272)</f>
        <v>#DIV/0!</v>
      </c>
      <c r="P1271" s="5" t="e">
        <f t="shared" si="186"/>
        <v>#DIV/0!</v>
      </c>
      <c r="Q1271" s="5" t="e">
        <f t="shared" si="186"/>
        <v>#DIV/0!</v>
      </c>
      <c r="R1271" s="5" t="e">
        <f t="shared" si="186"/>
        <v>#DIV/0!</v>
      </c>
      <c r="S1271" s="5" t="e">
        <f t="shared" si="186"/>
        <v>#DIV/0!</v>
      </c>
      <c r="T1271" s="5" t="e">
        <f t="shared" si="186"/>
        <v>#DIV/0!</v>
      </c>
      <c r="U1271" s="5" t="e">
        <f t="shared" si="186"/>
        <v>#DIV/0!</v>
      </c>
      <c r="V1271" s="5" t="e">
        <f t="shared" si="187"/>
        <v>#DIV/0!</v>
      </c>
      <c r="W1271" s="5" t="e">
        <f t="shared" si="187"/>
        <v>#DIV/0!</v>
      </c>
      <c r="X1271" s="5" t="e">
        <f t="shared" si="187"/>
        <v>#DIV/0!</v>
      </c>
      <c r="Y1271" s="5" t="e">
        <f t="shared" si="188"/>
        <v>#DIV/0!</v>
      </c>
      <c r="Z1271" s="5" t="e">
        <f t="shared" si="189"/>
        <v>#DIV/0!</v>
      </c>
      <c r="AA1271" s="5" t="e">
        <f t="shared" si="189"/>
        <v>#DIV/0!</v>
      </c>
      <c r="AM1271" s="6"/>
      <c r="AN1271" s="6"/>
    </row>
    <row r="1272" spans="2:40" s="5" customFormat="1" ht="20.100000000000001" hidden="1" customHeight="1">
      <c r="B1272" s="22" t="str">
        <f>+$B$13</f>
        <v xml:space="preserve"> Β' ΠΛΑΝΗΤΗΣ</v>
      </c>
      <c r="C1272" s="15">
        <f>+$C$13</f>
        <v>0</v>
      </c>
      <c r="D1272" s="13">
        <f>+D1267+1</f>
        <v>205</v>
      </c>
      <c r="E1272" s="15">
        <f>+(H1272+I1272)/2</f>
        <v>0</v>
      </c>
      <c r="F1272" s="15">
        <f>+SQRT(E1272*E1272-G1272*G1272)</f>
        <v>0</v>
      </c>
      <c r="G1272" s="15">
        <f>+(-H1272+I1272)/2</f>
        <v>0</v>
      </c>
      <c r="H1272" s="15">
        <f>+$J$42</f>
        <v>0</v>
      </c>
      <c r="I1272" s="15">
        <f>+$J$41</f>
        <v>0</v>
      </c>
      <c r="J1272" s="15">
        <f>+$D$24</f>
        <v>0</v>
      </c>
      <c r="K1272" s="15">
        <f>+ABS( C1272-D1272)</f>
        <v>205</v>
      </c>
      <c r="L1272" s="15" t="e">
        <f>+F1272*F1272/E1272/( 1- J1272*COS(K1273))</f>
        <v>#DIV/0!</v>
      </c>
      <c r="M1272" s="14" t="e">
        <f t="shared" si="190"/>
        <v>#DIV/0!</v>
      </c>
      <c r="N1272" s="49"/>
      <c r="O1272" s="238">
        <f t="shared" si="191"/>
        <v>0</v>
      </c>
      <c r="P1272" s="5" t="e">
        <f t="shared" si="186"/>
        <v>#DIV/0!</v>
      </c>
      <c r="Q1272" s="5" t="e">
        <f t="shared" si="186"/>
        <v>#DIV/0!</v>
      </c>
      <c r="R1272" s="5" t="e">
        <f t="shared" si="186"/>
        <v>#DIV/0!</v>
      </c>
      <c r="S1272" s="5" t="e">
        <f t="shared" ref="S1272:X1335" si="192">IF(AND(E1272=MIN($B1272:$M1272),E1272=MIN($O$176:$O$234)),AE1271,0)</f>
        <v>#DIV/0!</v>
      </c>
      <c r="T1272" s="5" t="e">
        <f t="shared" si="192"/>
        <v>#DIV/0!</v>
      </c>
      <c r="U1272" s="5" t="e">
        <f t="shared" si="192"/>
        <v>#DIV/0!</v>
      </c>
      <c r="V1272" s="5" t="e">
        <f t="shared" si="187"/>
        <v>#DIV/0!</v>
      </c>
      <c r="W1272" s="5" t="e">
        <f t="shared" si="187"/>
        <v>#DIV/0!</v>
      </c>
      <c r="X1272" s="5" t="e">
        <f t="shared" si="187"/>
        <v>#DIV/0!</v>
      </c>
      <c r="Y1272" s="5" t="e">
        <f t="shared" si="188"/>
        <v>#DIV/0!</v>
      </c>
      <c r="Z1272" s="5" t="e">
        <f t="shared" si="189"/>
        <v>#DIV/0!</v>
      </c>
      <c r="AA1272" s="5" t="e">
        <f t="shared" si="189"/>
        <v>#DIV/0!</v>
      </c>
      <c r="AM1272" s="6"/>
      <c r="AN1272" s="6"/>
    </row>
    <row r="1273" spans="2:40" s="5" customFormat="1" ht="20.100000000000001" hidden="1" customHeight="1">
      <c r="B1273" s="26"/>
      <c r="C1273" s="27">
        <f>3.14/180*C1272</f>
        <v>0</v>
      </c>
      <c r="D1273" s="27">
        <f>3.14/180*D1272</f>
        <v>3.5761111111111115</v>
      </c>
      <c r="E1273" s="28"/>
      <c r="F1273" s="28"/>
      <c r="G1273" s="28"/>
      <c r="H1273" s="28"/>
      <c r="I1273" s="28"/>
      <c r="J1273" s="28"/>
      <c r="K1273" s="28">
        <f>(3.14/180)*K1272</f>
        <v>3.5761111111111115</v>
      </c>
      <c r="L1273" s="14"/>
      <c r="M1273" s="14" t="e">
        <f t="shared" si="190"/>
        <v>#DIV/0!</v>
      </c>
      <c r="N1273" s="49"/>
      <c r="O1273" s="238"/>
      <c r="P1273" s="5" t="e">
        <f t="shared" ref="P1273:U1336" si="193">IF(AND(B1273=MIN($B1273:$M1273),B1273=MIN($O$176:$O$234)),AB1272,0)</f>
        <v>#DIV/0!</v>
      </c>
      <c r="Q1273" s="5" t="e">
        <f t="shared" si="193"/>
        <v>#DIV/0!</v>
      </c>
      <c r="R1273" s="5" t="e">
        <f t="shared" si="193"/>
        <v>#DIV/0!</v>
      </c>
      <c r="S1273" s="5" t="e">
        <f t="shared" si="192"/>
        <v>#DIV/0!</v>
      </c>
      <c r="T1273" s="5" t="e">
        <f t="shared" si="192"/>
        <v>#DIV/0!</v>
      </c>
      <c r="U1273" s="5" t="e">
        <f t="shared" si="192"/>
        <v>#DIV/0!</v>
      </c>
      <c r="V1273" s="5" t="e">
        <f t="shared" si="187"/>
        <v>#DIV/0!</v>
      </c>
      <c r="W1273" s="5" t="e">
        <f t="shared" si="187"/>
        <v>#DIV/0!</v>
      </c>
      <c r="X1273" s="5" t="e">
        <f t="shared" si="187"/>
        <v>#DIV/0!</v>
      </c>
      <c r="Y1273" s="5" t="e">
        <f t="shared" si="188"/>
        <v>#DIV/0!</v>
      </c>
      <c r="Z1273" s="5" t="e">
        <f t="shared" si="189"/>
        <v>#DIV/0!</v>
      </c>
      <c r="AA1273" s="5" t="e">
        <f t="shared" si="189"/>
        <v>#DIV/0!</v>
      </c>
      <c r="AM1273" s="6"/>
      <c r="AN1273" s="6"/>
    </row>
    <row r="1274" spans="2:40" s="5" customFormat="1" ht="20.100000000000001" hidden="1" customHeight="1">
      <c r="B1274" s="15"/>
      <c r="C1274" s="13"/>
      <c r="D1274" s="13"/>
      <c r="E1274" s="13"/>
      <c r="F1274" s="13"/>
      <c r="G1274" s="13"/>
      <c r="H1274" s="13"/>
      <c r="I1274" s="13"/>
      <c r="J1274" s="13"/>
      <c r="K1274" s="15"/>
      <c r="L1274" s="14"/>
      <c r="M1274" s="14" t="e">
        <f t="shared" si="190"/>
        <v>#DIV/0!</v>
      </c>
      <c r="N1274" s="49"/>
      <c r="O1274" s="238"/>
      <c r="P1274" s="5" t="e">
        <f t="shared" si="193"/>
        <v>#DIV/0!</v>
      </c>
      <c r="Q1274" s="5" t="e">
        <f t="shared" si="193"/>
        <v>#DIV/0!</v>
      </c>
      <c r="R1274" s="5" t="e">
        <f t="shared" si="193"/>
        <v>#DIV/0!</v>
      </c>
      <c r="S1274" s="5" t="e">
        <f t="shared" si="192"/>
        <v>#DIV/0!</v>
      </c>
      <c r="T1274" s="5" t="e">
        <f t="shared" si="192"/>
        <v>#DIV/0!</v>
      </c>
      <c r="U1274" s="5" t="e">
        <f t="shared" si="192"/>
        <v>#DIV/0!</v>
      </c>
      <c r="V1274" s="5" t="e">
        <f t="shared" si="187"/>
        <v>#DIV/0!</v>
      </c>
      <c r="W1274" s="5" t="e">
        <f t="shared" si="187"/>
        <v>#DIV/0!</v>
      </c>
      <c r="X1274" s="5" t="e">
        <f t="shared" si="187"/>
        <v>#DIV/0!</v>
      </c>
      <c r="Y1274" s="5" t="e">
        <f t="shared" si="188"/>
        <v>#DIV/0!</v>
      </c>
      <c r="Z1274" s="5" t="e">
        <f t="shared" si="189"/>
        <v>#DIV/0!</v>
      </c>
      <c r="AA1274" s="5" t="e">
        <f t="shared" si="189"/>
        <v>#DIV/0!</v>
      </c>
      <c r="AM1274" s="6"/>
      <c r="AN1274" s="6"/>
    </row>
    <row r="1275" spans="2:40" s="5" customFormat="1" ht="20.100000000000001" hidden="1" customHeight="1">
      <c r="B1275" s="22" t="str">
        <f>+$B$11</f>
        <v xml:space="preserve"> Α' ΠΛΑΝΗΤΗΣ</v>
      </c>
      <c r="C1275" s="15">
        <f>+$C$11</f>
        <v>0</v>
      </c>
      <c r="D1275" s="13">
        <f>+D1270+1</f>
        <v>206</v>
      </c>
      <c r="E1275" s="15">
        <f>+(H1275+I1275)/2</f>
        <v>0</v>
      </c>
      <c r="F1275" s="15">
        <f>+SQRT(E1275*E1275-G1275*G1275)</f>
        <v>0</v>
      </c>
      <c r="G1275" s="15">
        <f>+(-H1275+I1275)/2</f>
        <v>0</v>
      </c>
      <c r="H1275" s="15">
        <f>+$J$40</f>
        <v>0</v>
      </c>
      <c r="I1275" s="15">
        <f>+$J$39</f>
        <v>0</v>
      </c>
      <c r="J1275" s="15">
        <f>+$D$22</f>
        <v>0</v>
      </c>
      <c r="K1275" s="15">
        <f>+ABS( C1275-D1275)</f>
        <v>206</v>
      </c>
      <c r="L1275" s="15" t="e">
        <f>(+F1275*F1275/E1275)/( 1- J1275*COS(K1276))</f>
        <v>#DIV/0!</v>
      </c>
      <c r="M1275" s="14" t="e">
        <f t="shared" si="190"/>
        <v>#DIV/0!</v>
      </c>
      <c r="N1275" s="49"/>
      <c r="O1275" s="238">
        <f t="shared" si="191"/>
        <v>0</v>
      </c>
      <c r="P1275" s="5" t="e">
        <f t="shared" si="193"/>
        <v>#DIV/0!</v>
      </c>
      <c r="Q1275" s="5" t="e">
        <f t="shared" si="193"/>
        <v>#DIV/0!</v>
      </c>
      <c r="R1275" s="5" t="e">
        <f t="shared" si="193"/>
        <v>#DIV/0!</v>
      </c>
      <c r="S1275" s="5" t="e">
        <f t="shared" si="192"/>
        <v>#DIV/0!</v>
      </c>
      <c r="T1275" s="5" t="e">
        <f t="shared" si="192"/>
        <v>#DIV/0!</v>
      </c>
      <c r="U1275" s="5" t="e">
        <f t="shared" si="192"/>
        <v>#DIV/0!</v>
      </c>
      <c r="V1275" s="5" t="e">
        <f t="shared" si="187"/>
        <v>#DIV/0!</v>
      </c>
      <c r="W1275" s="5" t="e">
        <f t="shared" si="187"/>
        <v>#DIV/0!</v>
      </c>
      <c r="X1275" s="5" t="e">
        <f t="shared" si="187"/>
        <v>#DIV/0!</v>
      </c>
      <c r="Y1275" s="5" t="e">
        <f t="shared" si="188"/>
        <v>#DIV/0!</v>
      </c>
      <c r="Z1275" s="5" t="e">
        <f t="shared" si="189"/>
        <v>#DIV/0!</v>
      </c>
      <c r="AA1275" s="5" t="e">
        <f t="shared" si="189"/>
        <v>#DIV/0!</v>
      </c>
      <c r="AM1275" s="6"/>
      <c r="AN1275" s="6"/>
    </row>
    <row r="1276" spans="2:40" s="5" customFormat="1" ht="20.100000000000001" hidden="1" customHeight="1">
      <c r="B1276" s="23" t="s">
        <v>32</v>
      </c>
      <c r="C1276" s="24">
        <f>3.14/180*C1275</f>
        <v>0</v>
      </c>
      <c r="D1276" s="24">
        <v>206</v>
      </c>
      <c r="E1276" s="25"/>
      <c r="F1276" s="25"/>
      <c r="G1276" s="25"/>
      <c r="H1276" s="25"/>
      <c r="I1276" s="25"/>
      <c r="J1276" s="25"/>
      <c r="K1276" s="25">
        <f>(3.14/180)*K1275</f>
        <v>3.5935555555555561</v>
      </c>
      <c r="L1276" s="14"/>
      <c r="M1276" s="14" t="e">
        <f t="shared" si="190"/>
        <v>#DIV/0!</v>
      </c>
      <c r="N1276" s="49"/>
      <c r="O1276" s="238" t="e">
        <f t="shared" si="191"/>
        <v>#DIV/0!</v>
      </c>
      <c r="P1276" s="5" t="e">
        <f t="shared" si="193"/>
        <v>#DIV/0!</v>
      </c>
      <c r="Q1276" s="5" t="e">
        <f t="shared" si="193"/>
        <v>#DIV/0!</v>
      </c>
      <c r="R1276" s="5" t="e">
        <f t="shared" si="193"/>
        <v>#DIV/0!</v>
      </c>
      <c r="S1276" s="5" t="e">
        <f t="shared" si="192"/>
        <v>#DIV/0!</v>
      </c>
      <c r="T1276" s="5" t="e">
        <f t="shared" si="192"/>
        <v>#DIV/0!</v>
      </c>
      <c r="U1276" s="5" t="e">
        <f t="shared" si="192"/>
        <v>#DIV/0!</v>
      </c>
      <c r="V1276" s="5" t="e">
        <f t="shared" si="187"/>
        <v>#DIV/0!</v>
      </c>
      <c r="W1276" s="5" t="e">
        <f t="shared" si="187"/>
        <v>#DIV/0!</v>
      </c>
      <c r="X1276" s="5" t="e">
        <f t="shared" si="187"/>
        <v>#DIV/0!</v>
      </c>
      <c r="Y1276" s="5" t="e">
        <f t="shared" si="188"/>
        <v>#DIV/0!</v>
      </c>
      <c r="Z1276" s="5" t="e">
        <f t="shared" si="189"/>
        <v>#DIV/0!</v>
      </c>
      <c r="AA1276" s="5" t="e">
        <f t="shared" si="189"/>
        <v>#DIV/0!</v>
      </c>
      <c r="AM1276" s="6"/>
      <c r="AN1276" s="6"/>
    </row>
    <row r="1277" spans="2:40" s="5" customFormat="1" ht="20.100000000000001" hidden="1" customHeight="1">
      <c r="B1277" s="22" t="str">
        <f>+$B$13</f>
        <v xml:space="preserve"> Β' ΠΛΑΝΗΤΗΣ</v>
      </c>
      <c r="C1277" s="15">
        <f>+$C$13</f>
        <v>0</v>
      </c>
      <c r="D1277" s="13">
        <f>+D1272+1</f>
        <v>206</v>
      </c>
      <c r="E1277" s="15">
        <f>+(H1277+I1277)/2</f>
        <v>0</v>
      </c>
      <c r="F1277" s="15">
        <f>+SQRT(E1277*E1277-G1277*G1277)</f>
        <v>0</v>
      </c>
      <c r="G1277" s="15">
        <f>+(-H1277+I1277)/2</f>
        <v>0</v>
      </c>
      <c r="H1277" s="15">
        <f>+$J$42</f>
        <v>0</v>
      </c>
      <c r="I1277" s="15">
        <f>+$J$41</f>
        <v>0</v>
      </c>
      <c r="J1277" s="15">
        <f>+$D$24</f>
        <v>0</v>
      </c>
      <c r="K1277" s="15">
        <f>+ABS( C1277-D1277)</f>
        <v>206</v>
      </c>
      <c r="L1277" s="15" t="e">
        <f>+F1277*F1277/E1277/( 1- J1277*COS(K1278))</f>
        <v>#DIV/0!</v>
      </c>
      <c r="M1277" s="14" t="e">
        <f t="shared" si="190"/>
        <v>#DIV/0!</v>
      </c>
      <c r="N1277" s="49"/>
      <c r="O1277" s="238">
        <f t="shared" si="191"/>
        <v>0</v>
      </c>
      <c r="P1277" s="5" t="e">
        <f t="shared" si="193"/>
        <v>#DIV/0!</v>
      </c>
      <c r="Q1277" s="5" t="e">
        <f t="shared" si="193"/>
        <v>#DIV/0!</v>
      </c>
      <c r="R1277" s="5" t="e">
        <f t="shared" si="193"/>
        <v>#DIV/0!</v>
      </c>
      <c r="S1277" s="5" t="e">
        <f t="shared" si="192"/>
        <v>#DIV/0!</v>
      </c>
      <c r="T1277" s="5" t="e">
        <f t="shared" si="192"/>
        <v>#DIV/0!</v>
      </c>
      <c r="U1277" s="5" t="e">
        <f t="shared" si="192"/>
        <v>#DIV/0!</v>
      </c>
      <c r="V1277" s="5" t="e">
        <f t="shared" si="187"/>
        <v>#DIV/0!</v>
      </c>
      <c r="W1277" s="5" t="e">
        <f t="shared" si="187"/>
        <v>#DIV/0!</v>
      </c>
      <c r="X1277" s="5" t="e">
        <f t="shared" si="187"/>
        <v>#DIV/0!</v>
      </c>
      <c r="Y1277" s="5" t="e">
        <f t="shared" si="188"/>
        <v>#DIV/0!</v>
      </c>
      <c r="Z1277" s="5" t="e">
        <f t="shared" si="189"/>
        <v>#DIV/0!</v>
      </c>
      <c r="AA1277" s="5" t="e">
        <f t="shared" si="189"/>
        <v>#DIV/0!</v>
      </c>
      <c r="AM1277" s="6"/>
      <c r="AN1277" s="6"/>
    </row>
    <row r="1278" spans="2:40" s="5" customFormat="1" ht="20.100000000000001" hidden="1" customHeight="1">
      <c r="B1278" s="26"/>
      <c r="C1278" s="27">
        <f>3.14/180*C1277</f>
        <v>0</v>
      </c>
      <c r="D1278" s="27">
        <f>3.14/180*D1277</f>
        <v>3.5935555555555561</v>
      </c>
      <c r="E1278" s="28"/>
      <c r="F1278" s="28"/>
      <c r="G1278" s="28"/>
      <c r="H1278" s="28"/>
      <c r="I1278" s="28"/>
      <c r="J1278" s="28"/>
      <c r="K1278" s="28">
        <f>(3.14/180)*K1277</f>
        <v>3.5935555555555561</v>
      </c>
      <c r="L1278" s="14"/>
      <c r="M1278" s="14" t="e">
        <f t="shared" si="190"/>
        <v>#DIV/0!</v>
      </c>
      <c r="N1278" s="49"/>
      <c r="O1278" s="238"/>
      <c r="P1278" s="5" t="e">
        <f t="shared" si="193"/>
        <v>#DIV/0!</v>
      </c>
      <c r="Q1278" s="5" t="e">
        <f t="shared" si="193"/>
        <v>#DIV/0!</v>
      </c>
      <c r="R1278" s="5" t="e">
        <f t="shared" si="193"/>
        <v>#DIV/0!</v>
      </c>
      <c r="S1278" s="5" t="e">
        <f t="shared" si="192"/>
        <v>#DIV/0!</v>
      </c>
      <c r="T1278" s="5" t="e">
        <f t="shared" si="192"/>
        <v>#DIV/0!</v>
      </c>
      <c r="U1278" s="5" t="e">
        <f t="shared" si="192"/>
        <v>#DIV/0!</v>
      </c>
      <c r="V1278" s="5" t="e">
        <f t="shared" si="187"/>
        <v>#DIV/0!</v>
      </c>
      <c r="W1278" s="5" t="e">
        <f t="shared" si="187"/>
        <v>#DIV/0!</v>
      </c>
      <c r="X1278" s="5" t="e">
        <f t="shared" si="187"/>
        <v>#DIV/0!</v>
      </c>
      <c r="Y1278" s="5" t="e">
        <f t="shared" si="188"/>
        <v>#DIV/0!</v>
      </c>
      <c r="Z1278" s="5" t="e">
        <f t="shared" si="189"/>
        <v>#DIV/0!</v>
      </c>
      <c r="AA1278" s="5" t="e">
        <f t="shared" si="189"/>
        <v>#DIV/0!</v>
      </c>
      <c r="AM1278" s="6"/>
      <c r="AN1278" s="6"/>
    </row>
    <row r="1279" spans="2:40" s="5" customFormat="1" ht="20.100000000000001" hidden="1" customHeight="1">
      <c r="B1279" s="15"/>
      <c r="C1279" s="13"/>
      <c r="D1279" s="13"/>
      <c r="E1279" s="13"/>
      <c r="F1279" s="13"/>
      <c r="G1279" s="13"/>
      <c r="H1279" s="13"/>
      <c r="I1279" s="13"/>
      <c r="J1279" s="13"/>
      <c r="K1279" s="15"/>
      <c r="L1279" s="14"/>
      <c r="M1279" s="14" t="e">
        <f t="shared" si="190"/>
        <v>#DIV/0!</v>
      </c>
      <c r="N1279" s="49"/>
      <c r="O1279" s="238"/>
      <c r="P1279" s="5" t="e">
        <f t="shared" si="193"/>
        <v>#DIV/0!</v>
      </c>
      <c r="Q1279" s="5" t="e">
        <f t="shared" si="193"/>
        <v>#DIV/0!</v>
      </c>
      <c r="R1279" s="5" t="e">
        <f t="shared" si="193"/>
        <v>#DIV/0!</v>
      </c>
      <c r="S1279" s="5" t="e">
        <f t="shared" si="192"/>
        <v>#DIV/0!</v>
      </c>
      <c r="T1279" s="5" t="e">
        <f t="shared" si="192"/>
        <v>#DIV/0!</v>
      </c>
      <c r="U1279" s="5" t="e">
        <f t="shared" si="192"/>
        <v>#DIV/0!</v>
      </c>
      <c r="V1279" s="5" t="e">
        <f t="shared" si="187"/>
        <v>#DIV/0!</v>
      </c>
      <c r="W1279" s="5" t="e">
        <f t="shared" si="187"/>
        <v>#DIV/0!</v>
      </c>
      <c r="X1279" s="5" t="e">
        <f t="shared" si="187"/>
        <v>#DIV/0!</v>
      </c>
      <c r="Y1279" s="5" t="e">
        <f t="shared" si="188"/>
        <v>#DIV/0!</v>
      </c>
      <c r="Z1279" s="5" t="e">
        <f t="shared" si="189"/>
        <v>#DIV/0!</v>
      </c>
      <c r="AA1279" s="5" t="e">
        <f t="shared" si="189"/>
        <v>#DIV/0!</v>
      </c>
      <c r="AM1279" s="6"/>
      <c r="AN1279" s="6"/>
    </row>
    <row r="1280" spans="2:40" s="5" customFormat="1" ht="20.100000000000001" hidden="1" customHeight="1">
      <c r="B1280" s="22" t="str">
        <f>+$B$11</f>
        <v xml:space="preserve"> Α' ΠΛΑΝΗΤΗΣ</v>
      </c>
      <c r="C1280" s="15">
        <f>+$C$11</f>
        <v>0</v>
      </c>
      <c r="D1280" s="13">
        <f>+D1275+1</f>
        <v>207</v>
      </c>
      <c r="E1280" s="15">
        <f>+(H1280+I1280)/2</f>
        <v>0</v>
      </c>
      <c r="F1280" s="15">
        <f>+SQRT(E1280*E1280-G1280*G1280)</f>
        <v>0</v>
      </c>
      <c r="G1280" s="15">
        <f>+(-H1280+I1280)/2</f>
        <v>0</v>
      </c>
      <c r="H1280" s="15">
        <f>+$J$40</f>
        <v>0</v>
      </c>
      <c r="I1280" s="15">
        <f>+$J$39</f>
        <v>0</v>
      </c>
      <c r="J1280" s="15">
        <f>+$D$22</f>
        <v>0</v>
      </c>
      <c r="K1280" s="15">
        <f>+ABS( C1280-D1280)</f>
        <v>207</v>
      </c>
      <c r="L1280" s="15" t="e">
        <f>(+F1280*F1280/E1280)/( 1- J1280*COS(K1281))</f>
        <v>#DIV/0!</v>
      </c>
      <c r="M1280" s="14" t="e">
        <f t="shared" si="190"/>
        <v>#DIV/0!</v>
      </c>
      <c r="N1280" s="49"/>
      <c r="O1280" s="238">
        <f t="shared" si="191"/>
        <v>0</v>
      </c>
      <c r="P1280" s="5" t="e">
        <f t="shared" si="193"/>
        <v>#DIV/0!</v>
      </c>
      <c r="Q1280" s="5" t="e">
        <f t="shared" si="193"/>
        <v>#DIV/0!</v>
      </c>
      <c r="R1280" s="5" t="e">
        <f t="shared" si="193"/>
        <v>#DIV/0!</v>
      </c>
      <c r="S1280" s="5" t="e">
        <f t="shared" si="192"/>
        <v>#DIV/0!</v>
      </c>
      <c r="T1280" s="5" t="e">
        <f t="shared" si="192"/>
        <v>#DIV/0!</v>
      </c>
      <c r="U1280" s="5" t="e">
        <f t="shared" si="192"/>
        <v>#DIV/0!</v>
      </c>
      <c r="V1280" s="5" t="e">
        <f t="shared" si="187"/>
        <v>#DIV/0!</v>
      </c>
      <c r="W1280" s="5" t="e">
        <f t="shared" si="187"/>
        <v>#DIV/0!</v>
      </c>
      <c r="X1280" s="5" t="e">
        <f t="shared" si="187"/>
        <v>#DIV/0!</v>
      </c>
      <c r="Y1280" s="5" t="e">
        <f t="shared" si="188"/>
        <v>#DIV/0!</v>
      </c>
      <c r="Z1280" s="5" t="e">
        <f t="shared" si="189"/>
        <v>#DIV/0!</v>
      </c>
      <c r="AA1280" s="5" t="e">
        <f t="shared" si="189"/>
        <v>#DIV/0!</v>
      </c>
      <c r="AM1280" s="6"/>
      <c r="AN1280" s="6"/>
    </row>
    <row r="1281" spans="2:40" s="5" customFormat="1" ht="20.100000000000001" hidden="1" customHeight="1">
      <c r="B1281" s="23" t="s">
        <v>32</v>
      </c>
      <c r="C1281" s="24">
        <f>3.14/180*C1280</f>
        <v>0</v>
      </c>
      <c r="D1281" s="24">
        <v>207</v>
      </c>
      <c r="E1281" s="25"/>
      <c r="F1281" s="25"/>
      <c r="G1281" s="25"/>
      <c r="H1281" s="25"/>
      <c r="I1281" s="25"/>
      <c r="J1281" s="25"/>
      <c r="K1281" s="25">
        <f>(3.14/180)*K1280</f>
        <v>3.6110000000000002</v>
      </c>
      <c r="L1281" s="14"/>
      <c r="M1281" s="14" t="e">
        <f t="shared" si="190"/>
        <v>#DIV/0!</v>
      </c>
      <c r="N1281" s="49"/>
      <c r="O1281" s="238" t="e">
        <f t="shared" si="191"/>
        <v>#DIV/0!</v>
      </c>
      <c r="P1281" s="5" t="e">
        <f t="shared" si="193"/>
        <v>#DIV/0!</v>
      </c>
      <c r="Q1281" s="5" t="e">
        <f t="shared" si="193"/>
        <v>#DIV/0!</v>
      </c>
      <c r="R1281" s="5" t="e">
        <f t="shared" si="193"/>
        <v>#DIV/0!</v>
      </c>
      <c r="S1281" s="5" t="e">
        <f t="shared" si="192"/>
        <v>#DIV/0!</v>
      </c>
      <c r="T1281" s="5" t="e">
        <f t="shared" si="192"/>
        <v>#DIV/0!</v>
      </c>
      <c r="U1281" s="5" t="e">
        <f t="shared" si="192"/>
        <v>#DIV/0!</v>
      </c>
      <c r="V1281" s="5" t="e">
        <f t="shared" si="187"/>
        <v>#DIV/0!</v>
      </c>
      <c r="W1281" s="5" t="e">
        <f t="shared" si="187"/>
        <v>#DIV/0!</v>
      </c>
      <c r="X1281" s="5" t="e">
        <f t="shared" si="187"/>
        <v>#DIV/0!</v>
      </c>
      <c r="Y1281" s="5" t="e">
        <f t="shared" si="188"/>
        <v>#DIV/0!</v>
      </c>
      <c r="Z1281" s="5" t="e">
        <f t="shared" si="189"/>
        <v>#DIV/0!</v>
      </c>
      <c r="AA1281" s="5" t="e">
        <f t="shared" si="189"/>
        <v>#DIV/0!</v>
      </c>
      <c r="AM1281" s="6"/>
      <c r="AN1281" s="6"/>
    </row>
    <row r="1282" spans="2:40" s="5" customFormat="1" ht="20.100000000000001" hidden="1" customHeight="1">
      <c r="B1282" s="22" t="str">
        <f>+$B$13</f>
        <v xml:space="preserve"> Β' ΠΛΑΝΗΤΗΣ</v>
      </c>
      <c r="C1282" s="15">
        <f>+$C$13</f>
        <v>0</v>
      </c>
      <c r="D1282" s="13">
        <f>+D1277+1</f>
        <v>207</v>
      </c>
      <c r="E1282" s="15">
        <f>+(H1282+I1282)/2</f>
        <v>0</v>
      </c>
      <c r="F1282" s="15">
        <f>+SQRT(E1282*E1282-G1282*G1282)</f>
        <v>0</v>
      </c>
      <c r="G1282" s="15">
        <f>+(-H1282+I1282)/2</f>
        <v>0</v>
      </c>
      <c r="H1282" s="15">
        <f>+$J$42</f>
        <v>0</v>
      </c>
      <c r="I1282" s="15">
        <f>+$J$41</f>
        <v>0</v>
      </c>
      <c r="J1282" s="15">
        <f>+$D$24</f>
        <v>0</v>
      </c>
      <c r="K1282" s="15">
        <f>+ABS( C1282-D1282)</f>
        <v>207</v>
      </c>
      <c r="L1282" s="15" t="e">
        <f>+F1282*F1282/E1282/( 1- J1282*COS(K1283))</f>
        <v>#DIV/0!</v>
      </c>
      <c r="M1282" s="14" t="e">
        <f t="shared" si="190"/>
        <v>#DIV/0!</v>
      </c>
      <c r="N1282" s="49"/>
      <c r="O1282" s="238">
        <f t="shared" si="191"/>
        <v>0</v>
      </c>
      <c r="P1282" s="5" t="e">
        <f t="shared" si="193"/>
        <v>#DIV/0!</v>
      </c>
      <c r="Q1282" s="5" t="e">
        <f t="shared" si="193"/>
        <v>#DIV/0!</v>
      </c>
      <c r="R1282" s="5" t="e">
        <f t="shared" si="193"/>
        <v>#DIV/0!</v>
      </c>
      <c r="S1282" s="5" t="e">
        <f t="shared" si="192"/>
        <v>#DIV/0!</v>
      </c>
      <c r="T1282" s="5" t="e">
        <f t="shared" si="192"/>
        <v>#DIV/0!</v>
      </c>
      <c r="U1282" s="5" t="e">
        <f t="shared" si="192"/>
        <v>#DIV/0!</v>
      </c>
      <c r="V1282" s="5" t="e">
        <f t="shared" si="187"/>
        <v>#DIV/0!</v>
      </c>
      <c r="W1282" s="5" t="e">
        <f t="shared" si="187"/>
        <v>#DIV/0!</v>
      </c>
      <c r="X1282" s="5" t="e">
        <f t="shared" si="187"/>
        <v>#DIV/0!</v>
      </c>
      <c r="Y1282" s="5" t="e">
        <f t="shared" si="188"/>
        <v>#DIV/0!</v>
      </c>
      <c r="Z1282" s="5" t="e">
        <f t="shared" si="189"/>
        <v>#DIV/0!</v>
      </c>
      <c r="AA1282" s="5" t="e">
        <f t="shared" si="189"/>
        <v>#DIV/0!</v>
      </c>
      <c r="AM1282" s="6"/>
      <c r="AN1282" s="6"/>
    </row>
    <row r="1283" spans="2:40" s="5" customFormat="1" ht="20.100000000000001" hidden="1" customHeight="1">
      <c r="B1283" s="26"/>
      <c r="C1283" s="27">
        <f>3.14/180*C1282</f>
        <v>0</v>
      </c>
      <c r="D1283" s="27">
        <f>3.14/180*D1282</f>
        <v>3.6110000000000002</v>
      </c>
      <c r="E1283" s="28"/>
      <c r="F1283" s="28"/>
      <c r="G1283" s="28"/>
      <c r="H1283" s="28"/>
      <c r="I1283" s="28"/>
      <c r="J1283" s="28"/>
      <c r="K1283" s="28">
        <f>(3.14/180)*K1282</f>
        <v>3.6110000000000002</v>
      </c>
      <c r="L1283" s="14"/>
      <c r="M1283" s="14" t="e">
        <f t="shared" si="190"/>
        <v>#DIV/0!</v>
      </c>
      <c r="N1283" s="49"/>
      <c r="O1283" s="238"/>
      <c r="P1283" s="5" t="e">
        <f t="shared" si="193"/>
        <v>#DIV/0!</v>
      </c>
      <c r="Q1283" s="5" t="e">
        <f t="shared" si="193"/>
        <v>#DIV/0!</v>
      </c>
      <c r="R1283" s="5" t="e">
        <f t="shared" si="193"/>
        <v>#DIV/0!</v>
      </c>
      <c r="S1283" s="5" t="e">
        <f t="shared" si="192"/>
        <v>#DIV/0!</v>
      </c>
      <c r="T1283" s="5" t="e">
        <f t="shared" si="192"/>
        <v>#DIV/0!</v>
      </c>
      <c r="U1283" s="5" t="e">
        <f t="shared" si="192"/>
        <v>#DIV/0!</v>
      </c>
      <c r="V1283" s="5" t="e">
        <f t="shared" si="187"/>
        <v>#DIV/0!</v>
      </c>
      <c r="W1283" s="5" t="e">
        <f t="shared" si="187"/>
        <v>#DIV/0!</v>
      </c>
      <c r="X1283" s="5" t="e">
        <f t="shared" si="187"/>
        <v>#DIV/0!</v>
      </c>
      <c r="Y1283" s="5" t="e">
        <f t="shared" si="188"/>
        <v>#DIV/0!</v>
      </c>
      <c r="Z1283" s="5" t="e">
        <f t="shared" si="189"/>
        <v>#DIV/0!</v>
      </c>
      <c r="AA1283" s="5" t="e">
        <f t="shared" si="189"/>
        <v>#DIV/0!</v>
      </c>
      <c r="AM1283" s="6"/>
      <c r="AN1283" s="6"/>
    </row>
    <row r="1284" spans="2:40" s="5" customFormat="1" ht="20.100000000000001" hidden="1" customHeight="1">
      <c r="B1284" s="15"/>
      <c r="C1284" s="13"/>
      <c r="D1284" s="13"/>
      <c r="E1284" s="13"/>
      <c r="F1284" s="13"/>
      <c r="G1284" s="13"/>
      <c r="H1284" s="13"/>
      <c r="I1284" s="13"/>
      <c r="J1284" s="13"/>
      <c r="K1284" s="15"/>
      <c r="L1284" s="14"/>
      <c r="M1284" s="14" t="e">
        <f t="shared" si="190"/>
        <v>#DIV/0!</v>
      </c>
      <c r="N1284" s="49"/>
      <c r="O1284" s="238"/>
      <c r="P1284" s="5" t="e">
        <f t="shared" si="193"/>
        <v>#DIV/0!</v>
      </c>
      <c r="Q1284" s="5" t="e">
        <f t="shared" si="193"/>
        <v>#DIV/0!</v>
      </c>
      <c r="R1284" s="5" t="e">
        <f t="shared" si="193"/>
        <v>#DIV/0!</v>
      </c>
      <c r="S1284" s="5" t="e">
        <f t="shared" si="192"/>
        <v>#DIV/0!</v>
      </c>
      <c r="T1284" s="5" t="e">
        <f t="shared" si="192"/>
        <v>#DIV/0!</v>
      </c>
      <c r="U1284" s="5" t="e">
        <f t="shared" si="192"/>
        <v>#DIV/0!</v>
      </c>
      <c r="V1284" s="5" t="e">
        <f t="shared" si="187"/>
        <v>#DIV/0!</v>
      </c>
      <c r="W1284" s="5" t="e">
        <f t="shared" si="187"/>
        <v>#DIV/0!</v>
      </c>
      <c r="X1284" s="5" t="e">
        <f t="shared" si="187"/>
        <v>#DIV/0!</v>
      </c>
      <c r="Y1284" s="5" t="e">
        <f t="shared" si="188"/>
        <v>#DIV/0!</v>
      </c>
      <c r="Z1284" s="5" t="e">
        <f t="shared" si="189"/>
        <v>#DIV/0!</v>
      </c>
      <c r="AA1284" s="5" t="e">
        <f t="shared" si="189"/>
        <v>#DIV/0!</v>
      </c>
      <c r="AM1284" s="6"/>
      <c r="AN1284" s="6"/>
    </row>
    <row r="1285" spans="2:40" s="5" customFormat="1" ht="20.100000000000001" hidden="1" customHeight="1">
      <c r="B1285" s="22" t="str">
        <f>+$B$11</f>
        <v xml:space="preserve"> Α' ΠΛΑΝΗΤΗΣ</v>
      </c>
      <c r="C1285" s="15">
        <f>+$C$11</f>
        <v>0</v>
      </c>
      <c r="D1285" s="13">
        <f>+D1280+1</f>
        <v>208</v>
      </c>
      <c r="E1285" s="15">
        <f>+(H1285+I1285)/2</f>
        <v>0</v>
      </c>
      <c r="F1285" s="15">
        <f>+SQRT(E1285*E1285-G1285*G1285)</f>
        <v>0</v>
      </c>
      <c r="G1285" s="15">
        <f>+(-H1285+I1285)/2</f>
        <v>0</v>
      </c>
      <c r="H1285" s="15">
        <f>+$J$40</f>
        <v>0</v>
      </c>
      <c r="I1285" s="15">
        <f>+$J$39</f>
        <v>0</v>
      </c>
      <c r="J1285" s="15">
        <f>+$D$22</f>
        <v>0</v>
      </c>
      <c r="K1285" s="15">
        <f>+ABS( C1285-D1285)</f>
        <v>208</v>
      </c>
      <c r="L1285" s="15" t="e">
        <f>(+F1285*F1285/E1285)/( 1- J1285*COS(K1286))</f>
        <v>#DIV/0!</v>
      </c>
      <c r="M1285" s="14" t="e">
        <f t="shared" si="190"/>
        <v>#DIV/0!</v>
      </c>
      <c r="N1285" s="49"/>
      <c r="O1285" s="238">
        <f t="shared" si="191"/>
        <v>0</v>
      </c>
      <c r="P1285" s="5" t="e">
        <f t="shared" si="193"/>
        <v>#DIV/0!</v>
      </c>
      <c r="Q1285" s="5" t="e">
        <f t="shared" si="193"/>
        <v>#DIV/0!</v>
      </c>
      <c r="R1285" s="5" t="e">
        <f t="shared" si="193"/>
        <v>#DIV/0!</v>
      </c>
      <c r="S1285" s="5" t="e">
        <f t="shared" si="192"/>
        <v>#DIV/0!</v>
      </c>
      <c r="T1285" s="5" t="e">
        <f t="shared" si="192"/>
        <v>#DIV/0!</v>
      </c>
      <c r="U1285" s="5" t="e">
        <f t="shared" si="192"/>
        <v>#DIV/0!</v>
      </c>
      <c r="V1285" s="5" t="e">
        <f t="shared" si="187"/>
        <v>#DIV/0!</v>
      </c>
      <c r="W1285" s="5" t="e">
        <f t="shared" si="187"/>
        <v>#DIV/0!</v>
      </c>
      <c r="X1285" s="5" t="e">
        <f t="shared" si="187"/>
        <v>#DIV/0!</v>
      </c>
      <c r="Y1285" s="5" t="e">
        <f t="shared" si="188"/>
        <v>#DIV/0!</v>
      </c>
      <c r="Z1285" s="5" t="e">
        <f t="shared" si="189"/>
        <v>#DIV/0!</v>
      </c>
      <c r="AA1285" s="5" t="e">
        <f t="shared" si="189"/>
        <v>#DIV/0!</v>
      </c>
      <c r="AM1285" s="6"/>
      <c r="AN1285" s="6"/>
    </row>
    <row r="1286" spans="2:40" s="5" customFormat="1" ht="20.100000000000001" hidden="1" customHeight="1">
      <c r="B1286" s="23" t="s">
        <v>32</v>
      </c>
      <c r="C1286" s="24">
        <f>3.14/180*C1285</f>
        <v>0</v>
      </c>
      <c r="D1286" s="24">
        <v>208</v>
      </c>
      <c r="E1286" s="25"/>
      <c r="F1286" s="25"/>
      <c r="G1286" s="25"/>
      <c r="H1286" s="25"/>
      <c r="I1286" s="25"/>
      <c r="J1286" s="25"/>
      <c r="K1286" s="25">
        <f>(3.14/180)*K1285</f>
        <v>3.6284444444444448</v>
      </c>
      <c r="L1286" s="14"/>
      <c r="M1286" s="14" t="e">
        <f t="shared" si="190"/>
        <v>#DIV/0!</v>
      </c>
      <c r="N1286" s="49"/>
      <c r="O1286" s="238" t="e">
        <f t="shared" si="191"/>
        <v>#DIV/0!</v>
      </c>
      <c r="P1286" s="5" t="e">
        <f t="shared" si="193"/>
        <v>#DIV/0!</v>
      </c>
      <c r="Q1286" s="5" t="e">
        <f t="shared" si="193"/>
        <v>#DIV/0!</v>
      </c>
      <c r="R1286" s="5" t="e">
        <f t="shared" si="193"/>
        <v>#DIV/0!</v>
      </c>
      <c r="S1286" s="5" t="e">
        <f t="shared" si="192"/>
        <v>#DIV/0!</v>
      </c>
      <c r="T1286" s="5" t="e">
        <f t="shared" si="192"/>
        <v>#DIV/0!</v>
      </c>
      <c r="U1286" s="5" t="e">
        <f t="shared" si="192"/>
        <v>#DIV/0!</v>
      </c>
      <c r="V1286" s="5" t="e">
        <f t="shared" si="187"/>
        <v>#DIV/0!</v>
      </c>
      <c r="W1286" s="5" t="e">
        <f t="shared" si="187"/>
        <v>#DIV/0!</v>
      </c>
      <c r="X1286" s="5" t="e">
        <f t="shared" si="187"/>
        <v>#DIV/0!</v>
      </c>
      <c r="Y1286" s="5" t="e">
        <f t="shared" si="188"/>
        <v>#DIV/0!</v>
      </c>
      <c r="Z1286" s="5" t="e">
        <f t="shared" si="189"/>
        <v>#DIV/0!</v>
      </c>
      <c r="AA1286" s="5" t="e">
        <f t="shared" si="189"/>
        <v>#DIV/0!</v>
      </c>
      <c r="AM1286" s="6"/>
      <c r="AN1286" s="6"/>
    </row>
    <row r="1287" spans="2:40" s="5" customFormat="1" ht="20.100000000000001" hidden="1" customHeight="1">
      <c r="B1287" s="22" t="str">
        <f>+$B$13</f>
        <v xml:space="preserve"> Β' ΠΛΑΝΗΤΗΣ</v>
      </c>
      <c r="C1287" s="15">
        <f>+$C$13</f>
        <v>0</v>
      </c>
      <c r="D1287" s="13">
        <f>+D1282+1</f>
        <v>208</v>
      </c>
      <c r="E1287" s="15">
        <f>+(H1287+I1287)/2</f>
        <v>0</v>
      </c>
      <c r="F1287" s="15">
        <f>+SQRT(E1287*E1287-G1287*G1287)</f>
        <v>0</v>
      </c>
      <c r="G1287" s="15">
        <f>+(-H1287+I1287)/2</f>
        <v>0</v>
      </c>
      <c r="H1287" s="15">
        <f>+$J$42</f>
        <v>0</v>
      </c>
      <c r="I1287" s="15">
        <f>+$J$41</f>
        <v>0</v>
      </c>
      <c r="J1287" s="15">
        <f>+$D$24</f>
        <v>0</v>
      </c>
      <c r="K1287" s="15">
        <f>+ABS( C1287-D1287)</f>
        <v>208</v>
      </c>
      <c r="L1287" s="15" t="e">
        <f>+F1287*F1287/E1287/( 1- J1287*COS(K1288))</f>
        <v>#DIV/0!</v>
      </c>
      <c r="M1287" s="14" t="e">
        <f t="shared" si="190"/>
        <v>#DIV/0!</v>
      </c>
      <c r="N1287" s="49"/>
      <c r="O1287" s="238">
        <f t="shared" si="191"/>
        <v>0</v>
      </c>
      <c r="P1287" s="5" t="e">
        <f t="shared" si="193"/>
        <v>#DIV/0!</v>
      </c>
      <c r="Q1287" s="5" t="e">
        <f t="shared" si="193"/>
        <v>#DIV/0!</v>
      </c>
      <c r="R1287" s="5" t="e">
        <f t="shared" si="193"/>
        <v>#DIV/0!</v>
      </c>
      <c r="S1287" s="5" t="e">
        <f t="shared" si="192"/>
        <v>#DIV/0!</v>
      </c>
      <c r="T1287" s="5" t="e">
        <f t="shared" si="192"/>
        <v>#DIV/0!</v>
      </c>
      <c r="U1287" s="5" t="e">
        <f t="shared" si="192"/>
        <v>#DIV/0!</v>
      </c>
      <c r="V1287" s="5" t="e">
        <f t="shared" si="187"/>
        <v>#DIV/0!</v>
      </c>
      <c r="W1287" s="5" t="e">
        <f t="shared" si="187"/>
        <v>#DIV/0!</v>
      </c>
      <c r="X1287" s="5" t="e">
        <f t="shared" si="187"/>
        <v>#DIV/0!</v>
      </c>
      <c r="Y1287" s="5" t="e">
        <f t="shared" si="188"/>
        <v>#DIV/0!</v>
      </c>
      <c r="Z1287" s="5" t="e">
        <f t="shared" si="189"/>
        <v>#DIV/0!</v>
      </c>
      <c r="AA1287" s="5" t="e">
        <f t="shared" si="189"/>
        <v>#DIV/0!</v>
      </c>
      <c r="AM1287" s="6"/>
      <c r="AN1287" s="6"/>
    </row>
    <row r="1288" spans="2:40" s="5" customFormat="1" ht="20.100000000000001" hidden="1" customHeight="1">
      <c r="B1288" s="26"/>
      <c r="C1288" s="27">
        <f>3.14/180*C1287</f>
        <v>0</v>
      </c>
      <c r="D1288" s="27">
        <f>3.14/180*D1287</f>
        <v>3.6284444444444448</v>
      </c>
      <c r="E1288" s="28"/>
      <c r="F1288" s="28"/>
      <c r="G1288" s="28"/>
      <c r="H1288" s="28"/>
      <c r="I1288" s="28"/>
      <c r="J1288" s="28"/>
      <c r="K1288" s="28">
        <f>(3.14/180)*K1287</f>
        <v>3.6284444444444448</v>
      </c>
      <c r="L1288" s="14"/>
      <c r="M1288" s="14" t="e">
        <f t="shared" si="190"/>
        <v>#DIV/0!</v>
      </c>
      <c r="N1288" s="49"/>
      <c r="O1288" s="238"/>
      <c r="P1288" s="5" t="e">
        <f t="shared" si="193"/>
        <v>#DIV/0!</v>
      </c>
      <c r="Q1288" s="5" t="e">
        <f t="shared" si="193"/>
        <v>#DIV/0!</v>
      </c>
      <c r="R1288" s="5" t="e">
        <f t="shared" si="193"/>
        <v>#DIV/0!</v>
      </c>
      <c r="S1288" s="5" t="e">
        <f t="shared" si="192"/>
        <v>#DIV/0!</v>
      </c>
      <c r="T1288" s="5" t="e">
        <f t="shared" si="192"/>
        <v>#DIV/0!</v>
      </c>
      <c r="U1288" s="5" t="e">
        <f t="shared" si="192"/>
        <v>#DIV/0!</v>
      </c>
      <c r="V1288" s="5" t="e">
        <f t="shared" si="187"/>
        <v>#DIV/0!</v>
      </c>
      <c r="W1288" s="5" t="e">
        <f t="shared" si="187"/>
        <v>#DIV/0!</v>
      </c>
      <c r="X1288" s="5" t="e">
        <f t="shared" si="187"/>
        <v>#DIV/0!</v>
      </c>
      <c r="Y1288" s="5" t="e">
        <f t="shared" si="188"/>
        <v>#DIV/0!</v>
      </c>
      <c r="Z1288" s="5" t="e">
        <f t="shared" si="189"/>
        <v>#DIV/0!</v>
      </c>
      <c r="AA1288" s="5" t="e">
        <f t="shared" si="189"/>
        <v>#DIV/0!</v>
      </c>
      <c r="AM1288" s="6"/>
      <c r="AN1288" s="6"/>
    </row>
    <row r="1289" spans="2:40" s="5" customFormat="1" ht="20.100000000000001" hidden="1" customHeight="1">
      <c r="B1289" s="15"/>
      <c r="C1289" s="13"/>
      <c r="D1289" s="13"/>
      <c r="E1289" s="13"/>
      <c r="F1289" s="13"/>
      <c r="G1289" s="13"/>
      <c r="H1289" s="13"/>
      <c r="I1289" s="13"/>
      <c r="J1289" s="13"/>
      <c r="K1289" s="15"/>
      <c r="L1289" s="14"/>
      <c r="M1289" s="14" t="e">
        <f t="shared" si="190"/>
        <v>#DIV/0!</v>
      </c>
      <c r="N1289" s="49"/>
      <c r="O1289" s="238"/>
      <c r="P1289" s="5" t="e">
        <f t="shared" si="193"/>
        <v>#DIV/0!</v>
      </c>
      <c r="Q1289" s="5" t="e">
        <f t="shared" si="193"/>
        <v>#DIV/0!</v>
      </c>
      <c r="R1289" s="5" t="e">
        <f t="shared" si="193"/>
        <v>#DIV/0!</v>
      </c>
      <c r="S1289" s="5" t="e">
        <f t="shared" si="192"/>
        <v>#DIV/0!</v>
      </c>
      <c r="T1289" s="5" t="e">
        <f t="shared" si="192"/>
        <v>#DIV/0!</v>
      </c>
      <c r="U1289" s="5" t="e">
        <f t="shared" si="192"/>
        <v>#DIV/0!</v>
      </c>
      <c r="V1289" s="5" t="e">
        <f t="shared" si="187"/>
        <v>#DIV/0!</v>
      </c>
      <c r="W1289" s="5" t="e">
        <f t="shared" si="187"/>
        <v>#DIV/0!</v>
      </c>
      <c r="X1289" s="5" t="e">
        <f t="shared" si="187"/>
        <v>#DIV/0!</v>
      </c>
      <c r="Y1289" s="5" t="e">
        <f t="shared" si="188"/>
        <v>#DIV/0!</v>
      </c>
      <c r="Z1289" s="5" t="e">
        <f t="shared" si="189"/>
        <v>#DIV/0!</v>
      </c>
      <c r="AA1289" s="5" t="e">
        <f t="shared" si="189"/>
        <v>#DIV/0!</v>
      </c>
      <c r="AM1289" s="6"/>
      <c r="AN1289" s="6"/>
    </row>
    <row r="1290" spans="2:40" s="5" customFormat="1" ht="20.100000000000001" hidden="1" customHeight="1">
      <c r="B1290" s="22" t="str">
        <f>+$B$11</f>
        <v xml:space="preserve"> Α' ΠΛΑΝΗΤΗΣ</v>
      </c>
      <c r="C1290" s="15">
        <f>+$C$11</f>
        <v>0</v>
      </c>
      <c r="D1290" s="13">
        <f>+D1285+1</f>
        <v>209</v>
      </c>
      <c r="E1290" s="15">
        <f>+(H1290+I1290)/2</f>
        <v>0</v>
      </c>
      <c r="F1290" s="15">
        <f>+SQRT(E1290*E1290-G1290*G1290)</f>
        <v>0</v>
      </c>
      <c r="G1290" s="15">
        <f>+(-H1290+I1290)/2</f>
        <v>0</v>
      </c>
      <c r="H1290" s="15">
        <f>+$J$40</f>
        <v>0</v>
      </c>
      <c r="I1290" s="15">
        <f>+$J$39</f>
        <v>0</v>
      </c>
      <c r="J1290" s="15">
        <f>+$D$22</f>
        <v>0</v>
      </c>
      <c r="K1290" s="15">
        <f>+ABS( C1290-D1290)</f>
        <v>209</v>
      </c>
      <c r="L1290" s="15" t="e">
        <f>(+F1290*F1290/E1290)/( 1- J1290*COS(K1291))</f>
        <v>#DIV/0!</v>
      </c>
      <c r="M1290" s="14" t="e">
        <f t="shared" si="190"/>
        <v>#DIV/0!</v>
      </c>
      <c r="N1290" s="49"/>
      <c r="O1290" s="238"/>
      <c r="P1290" s="5" t="e">
        <f t="shared" si="193"/>
        <v>#DIV/0!</v>
      </c>
      <c r="Q1290" s="5" t="e">
        <f t="shared" si="193"/>
        <v>#DIV/0!</v>
      </c>
      <c r="R1290" s="5" t="e">
        <f t="shared" si="193"/>
        <v>#DIV/0!</v>
      </c>
      <c r="S1290" s="5" t="e">
        <f t="shared" si="192"/>
        <v>#DIV/0!</v>
      </c>
      <c r="T1290" s="5" t="e">
        <f t="shared" si="192"/>
        <v>#DIV/0!</v>
      </c>
      <c r="U1290" s="5" t="e">
        <f t="shared" si="192"/>
        <v>#DIV/0!</v>
      </c>
      <c r="V1290" s="5" t="e">
        <f t="shared" si="187"/>
        <v>#DIV/0!</v>
      </c>
      <c r="W1290" s="5" t="e">
        <f t="shared" si="187"/>
        <v>#DIV/0!</v>
      </c>
      <c r="X1290" s="5" t="e">
        <f t="shared" si="187"/>
        <v>#DIV/0!</v>
      </c>
      <c r="Y1290" s="5" t="e">
        <f t="shared" si="188"/>
        <v>#DIV/0!</v>
      </c>
      <c r="Z1290" s="5" t="e">
        <f t="shared" si="189"/>
        <v>#DIV/0!</v>
      </c>
      <c r="AA1290" s="5" t="e">
        <f t="shared" si="189"/>
        <v>#DIV/0!</v>
      </c>
      <c r="AM1290" s="6"/>
      <c r="AN1290" s="6"/>
    </row>
    <row r="1291" spans="2:40" s="5" customFormat="1" ht="20.100000000000001" hidden="1" customHeight="1">
      <c r="B1291" s="23" t="s">
        <v>32</v>
      </c>
      <c r="C1291" s="24">
        <f>3.14/180*C1290</f>
        <v>0</v>
      </c>
      <c r="D1291" s="24">
        <v>209</v>
      </c>
      <c r="E1291" s="25"/>
      <c r="F1291" s="25"/>
      <c r="G1291" s="25"/>
      <c r="H1291" s="25"/>
      <c r="I1291" s="25"/>
      <c r="J1291" s="25"/>
      <c r="K1291" s="25">
        <f>(3.14/180)*K1290</f>
        <v>3.6458888888888894</v>
      </c>
      <c r="L1291" s="14"/>
      <c r="M1291" s="14" t="e">
        <f t="shared" si="190"/>
        <v>#DIV/0!</v>
      </c>
      <c r="N1291" s="49"/>
      <c r="O1291" s="238" t="e">
        <f t="shared" si="191"/>
        <v>#DIV/0!</v>
      </c>
      <c r="P1291" s="5" t="e">
        <f t="shared" si="193"/>
        <v>#DIV/0!</v>
      </c>
      <c r="Q1291" s="5" t="e">
        <f t="shared" si="193"/>
        <v>#DIV/0!</v>
      </c>
      <c r="R1291" s="5" t="e">
        <f t="shared" si="193"/>
        <v>#DIV/0!</v>
      </c>
      <c r="S1291" s="5" t="e">
        <f t="shared" si="192"/>
        <v>#DIV/0!</v>
      </c>
      <c r="T1291" s="5" t="e">
        <f t="shared" si="192"/>
        <v>#DIV/0!</v>
      </c>
      <c r="U1291" s="5" t="e">
        <f t="shared" si="192"/>
        <v>#DIV/0!</v>
      </c>
      <c r="V1291" s="5" t="e">
        <f t="shared" si="187"/>
        <v>#DIV/0!</v>
      </c>
      <c r="W1291" s="5" t="e">
        <f t="shared" si="187"/>
        <v>#DIV/0!</v>
      </c>
      <c r="X1291" s="5" t="e">
        <f t="shared" si="187"/>
        <v>#DIV/0!</v>
      </c>
      <c r="Y1291" s="5" t="e">
        <f t="shared" si="188"/>
        <v>#DIV/0!</v>
      </c>
      <c r="Z1291" s="5" t="e">
        <f t="shared" si="189"/>
        <v>#DIV/0!</v>
      </c>
      <c r="AA1291" s="5" t="e">
        <f t="shared" si="189"/>
        <v>#DIV/0!</v>
      </c>
      <c r="AM1291" s="6"/>
      <c r="AN1291" s="6"/>
    </row>
    <row r="1292" spans="2:40" s="5" customFormat="1" ht="20.100000000000001" hidden="1" customHeight="1">
      <c r="B1292" s="22" t="str">
        <f>+$B$13</f>
        <v xml:space="preserve"> Β' ΠΛΑΝΗΤΗΣ</v>
      </c>
      <c r="C1292" s="15">
        <f>+$C$13</f>
        <v>0</v>
      </c>
      <c r="D1292" s="13">
        <f>+D1287+1</f>
        <v>209</v>
      </c>
      <c r="E1292" s="15">
        <f>+(H1292+I1292)/2</f>
        <v>0</v>
      </c>
      <c r="F1292" s="15">
        <f>+SQRT(E1292*E1292-G1292*G1292)</f>
        <v>0</v>
      </c>
      <c r="G1292" s="15">
        <f>+(-H1292+I1292)/2</f>
        <v>0</v>
      </c>
      <c r="H1292" s="15">
        <f>+$J$42</f>
        <v>0</v>
      </c>
      <c r="I1292" s="15">
        <f>+$J$41</f>
        <v>0</v>
      </c>
      <c r="J1292" s="15">
        <f>+$D$24</f>
        <v>0</v>
      </c>
      <c r="K1292" s="15">
        <f>+ABS( C1292-D1292)</f>
        <v>209</v>
      </c>
      <c r="L1292" s="15" t="e">
        <f>+F1292*F1292/E1292/( 1- J1292*COS(K1293))</f>
        <v>#DIV/0!</v>
      </c>
      <c r="M1292" s="14" t="e">
        <f t="shared" si="190"/>
        <v>#DIV/0!</v>
      </c>
      <c r="N1292" s="49"/>
      <c r="O1292" s="238">
        <f t="shared" si="191"/>
        <v>0</v>
      </c>
      <c r="P1292" s="5" t="e">
        <f t="shared" si="193"/>
        <v>#DIV/0!</v>
      </c>
      <c r="Q1292" s="5" t="e">
        <f t="shared" si="193"/>
        <v>#DIV/0!</v>
      </c>
      <c r="R1292" s="5" t="e">
        <f t="shared" si="193"/>
        <v>#DIV/0!</v>
      </c>
      <c r="S1292" s="5" t="e">
        <f t="shared" si="192"/>
        <v>#DIV/0!</v>
      </c>
      <c r="T1292" s="5" t="e">
        <f t="shared" si="192"/>
        <v>#DIV/0!</v>
      </c>
      <c r="U1292" s="5" t="e">
        <f t="shared" si="192"/>
        <v>#DIV/0!</v>
      </c>
      <c r="V1292" s="5" t="e">
        <f t="shared" si="187"/>
        <v>#DIV/0!</v>
      </c>
      <c r="W1292" s="5" t="e">
        <f t="shared" si="187"/>
        <v>#DIV/0!</v>
      </c>
      <c r="X1292" s="5" t="e">
        <f t="shared" si="187"/>
        <v>#DIV/0!</v>
      </c>
      <c r="Y1292" s="5" t="e">
        <f t="shared" si="188"/>
        <v>#DIV/0!</v>
      </c>
      <c r="Z1292" s="5" t="e">
        <f t="shared" si="189"/>
        <v>#DIV/0!</v>
      </c>
      <c r="AA1292" s="5" t="e">
        <f t="shared" si="189"/>
        <v>#DIV/0!</v>
      </c>
      <c r="AM1292" s="6"/>
      <c r="AN1292" s="6"/>
    </row>
    <row r="1293" spans="2:40" s="5" customFormat="1" ht="20.100000000000001" hidden="1" customHeight="1">
      <c r="B1293" s="26"/>
      <c r="C1293" s="27">
        <f>3.14/180*C1292</f>
        <v>0</v>
      </c>
      <c r="D1293" s="27">
        <f>3.14/180*D1292</f>
        <v>3.6458888888888894</v>
      </c>
      <c r="E1293" s="28"/>
      <c r="F1293" s="28"/>
      <c r="G1293" s="28"/>
      <c r="H1293" s="28"/>
      <c r="I1293" s="28"/>
      <c r="J1293" s="28"/>
      <c r="K1293" s="28">
        <f>(3.14/180)*K1292</f>
        <v>3.6458888888888894</v>
      </c>
      <c r="L1293" s="14"/>
      <c r="M1293" s="14" t="e">
        <f t="shared" si="190"/>
        <v>#DIV/0!</v>
      </c>
      <c r="N1293" s="49"/>
      <c r="O1293" s="238"/>
      <c r="P1293" s="5" t="e">
        <f t="shared" si="193"/>
        <v>#DIV/0!</v>
      </c>
      <c r="Q1293" s="5" t="e">
        <f t="shared" si="193"/>
        <v>#DIV/0!</v>
      </c>
      <c r="R1293" s="5" t="e">
        <f t="shared" si="193"/>
        <v>#DIV/0!</v>
      </c>
      <c r="S1293" s="5" t="e">
        <f t="shared" si="192"/>
        <v>#DIV/0!</v>
      </c>
      <c r="T1293" s="5" t="e">
        <f t="shared" si="192"/>
        <v>#DIV/0!</v>
      </c>
      <c r="U1293" s="5" t="e">
        <f t="shared" si="192"/>
        <v>#DIV/0!</v>
      </c>
      <c r="V1293" s="5" t="e">
        <f t="shared" si="187"/>
        <v>#DIV/0!</v>
      </c>
      <c r="W1293" s="5" t="e">
        <f t="shared" si="187"/>
        <v>#DIV/0!</v>
      </c>
      <c r="X1293" s="5" t="e">
        <f t="shared" si="187"/>
        <v>#DIV/0!</v>
      </c>
      <c r="Y1293" s="5" t="e">
        <f t="shared" si="188"/>
        <v>#DIV/0!</v>
      </c>
      <c r="Z1293" s="5" t="e">
        <f t="shared" si="189"/>
        <v>#DIV/0!</v>
      </c>
      <c r="AA1293" s="5" t="e">
        <f t="shared" si="189"/>
        <v>#DIV/0!</v>
      </c>
      <c r="AM1293" s="6"/>
      <c r="AN1293" s="6"/>
    </row>
    <row r="1294" spans="2:40" s="5" customFormat="1" ht="20.100000000000001" hidden="1" customHeight="1">
      <c r="B1294" s="15"/>
      <c r="C1294" s="13"/>
      <c r="D1294" s="13"/>
      <c r="E1294" s="13"/>
      <c r="F1294" s="13"/>
      <c r="G1294" s="13"/>
      <c r="H1294" s="13"/>
      <c r="I1294" s="13"/>
      <c r="J1294" s="13"/>
      <c r="K1294" s="15"/>
      <c r="L1294" s="14"/>
      <c r="M1294" s="14" t="e">
        <f t="shared" si="190"/>
        <v>#DIV/0!</v>
      </c>
      <c r="N1294" s="49"/>
      <c r="O1294" s="238"/>
      <c r="P1294" s="5" t="e">
        <f t="shared" si="193"/>
        <v>#DIV/0!</v>
      </c>
      <c r="Q1294" s="5" t="e">
        <f t="shared" si="193"/>
        <v>#DIV/0!</v>
      </c>
      <c r="R1294" s="5" t="e">
        <f t="shared" si="193"/>
        <v>#DIV/0!</v>
      </c>
      <c r="S1294" s="5" t="e">
        <f t="shared" si="192"/>
        <v>#DIV/0!</v>
      </c>
      <c r="T1294" s="5" t="e">
        <f t="shared" si="192"/>
        <v>#DIV/0!</v>
      </c>
      <c r="U1294" s="5" t="e">
        <f t="shared" si="192"/>
        <v>#DIV/0!</v>
      </c>
      <c r="V1294" s="5" t="e">
        <f t="shared" si="187"/>
        <v>#DIV/0!</v>
      </c>
      <c r="W1294" s="5" t="e">
        <f t="shared" si="187"/>
        <v>#DIV/0!</v>
      </c>
      <c r="X1294" s="5" t="e">
        <f t="shared" si="187"/>
        <v>#DIV/0!</v>
      </c>
      <c r="Y1294" s="5" t="e">
        <f t="shared" si="188"/>
        <v>#DIV/0!</v>
      </c>
      <c r="Z1294" s="5" t="e">
        <f t="shared" si="189"/>
        <v>#DIV/0!</v>
      </c>
      <c r="AA1294" s="5" t="e">
        <f t="shared" si="189"/>
        <v>#DIV/0!</v>
      </c>
      <c r="AM1294" s="6"/>
      <c r="AN1294" s="6"/>
    </row>
    <row r="1295" spans="2:40" s="5" customFormat="1" ht="20.100000000000001" hidden="1" customHeight="1">
      <c r="B1295" s="22" t="str">
        <f>+$B$11</f>
        <v xml:space="preserve"> Α' ΠΛΑΝΗΤΗΣ</v>
      </c>
      <c r="C1295" s="15">
        <f>+$C$11</f>
        <v>0</v>
      </c>
      <c r="D1295" s="13">
        <f>+D1290+1</f>
        <v>210</v>
      </c>
      <c r="E1295" s="15">
        <f>+(H1295+I1295)/2</f>
        <v>0</v>
      </c>
      <c r="F1295" s="15">
        <f>+SQRT(E1295*E1295-G1295*G1295)</f>
        <v>0</v>
      </c>
      <c r="G1295" s="15">
        <f>+(-H1295+I1295)/2</f>
        <v>0</v>
      </c>
      <c r="H1295" s="15">
        <f>+$J$40</f>
        <v>0</v>
      </c>
      <c r="I1295" s="15">
        <f>+$J$39</f>
        <v>0</v>
      </c>
      <c r="J1295" s="15">
        <f>+$D$22</f>
        <v>0</v>
      </c>
      <c r="K1295" s="15">
        <f>+ABS( C1295-D1295)</f>
        <v>210</v>
      </c>
      <c r="L1295" s="15" t="e">
        <f>(+F1295*F1295/E1295)/( 1- J1295*COS(K1296))</f>
        <v>#DIV/0!</v>
      </c>
      <c r="M1295" s="14" t="e">
        <f t="shared" si="190"/>
        <v>#DIV/0!</v>
      </c>
      <c r="N1295" s="49"/>
      <c r="O1295" s="238">
        <f t="shared" si="191"/>
        <v>0</v>
      </c>
      <c r="P1295" s="5" t="e">
        <f t="shared" si="193"/>
        <v>#DIV/0!</v>
      </c>
      <c r="Q1295" s="5" t="e">
        <f t="shared" si="193"/>
        <v>#DIV/0!</v>
      </c>
      <c r="R1295" s="5" t="e">
        <f t="shared" si="193"/>
        <v>#DIV/0!</v>
      </c>
      <c r="S1295" s="5" t="e">
        <f t="shared" si="192"/>
        <v>#DIV/0!</v>
      </c>
      <c r="T1295" s="5" t="e">
        <f t="shared" si="192"/>
        <v>#DIV/0!</v>
      </c>
      <c r="U1295" s="5" t="e">
        <f t="shared" si="192"/>
        <v>#DIV/0!</v>
      </c>
      <c r="V1295" s="5" t="e">
        <f t="shared" si="187"/>
        <v>#DIV/0!</v>
      </c>
      <c r="W1295" s="5" t="e">
        <f t="shared" si="187"/>
        <v>#DIV/0!</v>
      </c>
      <c r="X1295" s="5" t="e">
        <f t="shared" si="187"/>
        <v>#DIV/0!</v>
      </c>
      <c r="Y1295" s="5" t="e">
        <f t="shared" si="188"/>
        <v>#DIV/0!</v>
      </c>
      <c r="Z1295" s="5" t="e">
        <f t="shared" si="189"/>
        <v>#DIV/0!</v>
      </c>
      <c r="AA1295" s="5" t="e">
        <f t="shared" si="189"/>
        <v>#DIV/0!</v>
      </c>
      <c r="AM1295" s="6"/>
      <c r="AN1295" s="6"/>
    </row>
    <row r="1296" spans="2:40" s="5" customFormat="1" ht="20.100000000000001" hidden="1" customHeight="1">
      <c r="B1296" s="23" t="s">
        <v>32</v>
      </c>
      <c r="C1296" s="24">
        <f>3.14/180*C1295</f>
        <v>0</v>
      </c>
      <c r="D1296" s="24">
        <v>210</v>
      </c>
      <c r="E1296" s="25"/>
      <c r="F1296" s="25"/>
      <c r="G1296" s="25"/>
      <c r="H1296" s="25"/>
      <c r="I1296" s="25"/>
      <c r="J1296" s="25"/>
      <c r="K1296" s="25">
        <f>(3.14/180)*K1295</f>
        <v>3.6633333333333336</v>
      </c>
      <c r="L1296" s="14"/>
      <c r="M1296" s="14" t="e">
        <f t="shared" si="190"/>
        <v>#DIV/0!</v>
      </c>
      <c r="N1296" s="49"/>
      <c r="O1296" s="238" t="e">
        <f t="shared" si="191"/>
        <v>#DIV/0!</v>
      </c>
      <c r="P1296" s="5" t="e">
        <f t="shared" si="193"/>
        <v>#DIV/0!</v>
      </c>
      <c r="Q1296" s="5" t="e">
        <f t="shared" si="193"/>
        <v>#DIV/0!</v>
      </c>
      <c r="R1296" s="5" t="e">
        <f t="shared" si="193"/>
        <v>#DIV/0!</v>
      </c>
      <c r="S1296" s="5" t="e">
        <f t="shared" si="192"/>
        <v>#DIV/0!</v>
      </c>
      <c r="T1296" s="5" t="e">
        <f t="shared" si="192"/>
        <v>#DIV/0!</v>
      </c>
      <c r="U1296" s="5" t="e">
        <f t="shared" si="192"/>
        <v>#DIV/0!</v>
      </c>
      <c r="V1296" s="5" t="e">
        <f t="shared" si="187"/>
        <v>#DIV/0!</v>
      </c>
      <c r="W1296" s="5" t="e">
        <f t="shared" si="187"/>
        <v>#DIV/0!</v>
      </c>
      <c r="X1296" s="5" t="e">
        <f t="shared" si="187"/>
        <v>#DIV/0!</v>
      </c>
      <c r="Y1296" s="5" t="e">
        <f t="shared" si="188"/>
        <v>#DIV/0!</v>
      </c>
      <c r="Z1296" s="5" t="e">
        <f t="shared" si="189"/>
        <v>#DIV/0!</v>
      </c>
      <c r="AA1296" s="5" t="e">
        <f t="shared" si="189"/>
        <v>#DIV/0!</v>
      </c>
      <c r="AM1296" s="6"/>
      <c r="AN1296" s="6"/>
    </row>
    <row r="1297" spans="2:40" s="5" customFormat="1" ht="20.100000000000001" hidden="1" customHeight="1">
      <c r="B1297" s="22" t="str">
        <f>+$B$13</f>
        <v xml:space="preserve"> Β' ΠΛΑΝΗΤΗΣ</v>
      </c>
      <c r="C1297" s="15">
        <f>+$C$13</f>
        <v>0</v>
      </c>
      <c r="D1297" s="13">
        <f>+D1292+1</f>
        <v>210</v>
      </c>
      <c r="E1297" s="15">
        <f>+(H1297+I1297)/2</f>
        <v>0</v>
      </c>
      <c r="F1297" s="15">
        <f>+SQRT(E1297*E1297-G1297*G1297)</f>
        <v>0</v>
      </c>
      <c r="G1297" s="15">
        <f>+(-H1297+I1297)/2</f>
        <v>0</v>
      </c>
      <c r="H1297" s="15">
        <f>+$J$42</f>
        <v>0</v>
      </c>
      <c r="I1297" s="15">
        <f>+$J$41</f>
        <v>0</v>
      </c>
      <c r="J1297" s="15">
        <f>+$D$24</f>
        <v>0</v>
      </c>
      <c r="K1297" s="15">
        <f>+ABS( C1297-D1297)</f>
        <v>210</v>
      </c>
      <c r="L1297" s="15" t="e">
        <f>+F1297*F1297/E1297/( 1- J1297*COS(K1298))</f>
        <v>#DIV/0!</v>
      </c>
      <c r="M1297" s="14" t="e">
        <f t="shared" si="190"/>
        <v>#DIV/0!</v>
      </c>
      <c r="N1297" s="49"/>
      <c r="O1297" s="238">
        <f t="shared" si="191"/>
        <v>0</v>
      </c>
      <c r="P1297" s="5" t="e">
        <f t="shared" si="193"/>
        <v>#DIV/0!</v>
      </c>
      <c r="Q1297" s="5" t="e">
        <f t="shared" si="193"/>
        <v>#DIV/0!</v>
      </c>
      <c r="R1297" s="5" t="e">
        <f t="shared" si="193"/>
        <v>#DIV/0!</v>
      </c>
      <c r="S1297" s="5" t="e">
        <f t="shared" si="192"/>
        <v>#DIV/0!</v>
      </c>
      <c r="T1297" s="5" t="e">
        <f t="shared" si="192"/>
        <v>#DIV/0!</v>
      </c>
      <c r="U1297" s="5" t="e">
        <f t="shared" si="192"/>
        <v>#DIV/0!</v>
      </c>
      <c r="V1297" s="5" t="e">
        <f t="shared" si="187"/>
        <v>#DIV/0!</v>
      </c>
      <c r="W1297" s="5" t="e">
        <f t="shared" si="187"/>
        <v>#DIV/0!</v>
      </c>
      <c r="X1297" s="5" t="e">
        <f t="shared" si="187"/>
        <v>#DIV/0!</v>
      </c>
      <c r="Y1297" s="5" t="e">
        <f t="shared" si="188"/>
        <v>#DIV/0!</v>
      </c>
      <c r="Z1297" s="5" t="e">
        <f t="shared" si="189"/>
        <v>#DIV/0!</v>
      </c>
      <c r="AA1297" s="5" t="e">
        <f t="shared" si="189"/>
        <v>#DIV/0!</v>
      </c>
      <c r="AM1297" s="6"/>
      <c r="AN1297" s="6"/>
    </row>
    <row r="1298" spans="2:40" s="5" customFormat="1" ht="20.100000000000001" hidden="1" customHeight="1">
      <c r="B1298" s="26"/>
      <c r="C1298" s="27">
        <f>3.14/180*C1297</f>
        <v>0</v>
      </c>
      <c r="D1298" s="27">
        <f>3.14/180*D1297</f>
        <v>3.6633333333333336</v>
      </c>
      <c r="E1298" s="28"/>
      <c r="F1298" s="28"/>
      <c r="G1298" s="28"/>
      <c r="H1298" s="28"/>
      <c r="I1298" s="28"/>
      <c r="J1298" s="28"/>
      <c r="K1298" s="28">
        <f>(3.14/180)*K1297</f>
        <v>3.6633333333333336</v>
      </c>
      <c r="L1298" s="14"/>
      <c r="M1298" s="14" t="e">
        <f t="shared" si="190"/>
        <v>#DIV/0!</v>
      </c>
      <c r="N1298" s="49"/>
      <c r="O1298" s="238"/>
      <c r="P1298" s="5" t="e">
        <f t="shared" si="193"/>
        <v>#DIV/0!</v>
      </c>
      <c r="Q1298" s="5" t="e">
        <f t="shared" si="193"/>
        <v>#DIV/0!</v>
      </c>
      <c r="R1298" s="5" t="e">
        <f t="shared" si="193"/>
        <v>#DIV/0!</v>
      </c>
      <c r="S1298" s="5" t="e">
        <f t="shared" si="192"/>
        <v>#DIV/0!</v>
      </c>
      <c r="T1298" s="5" t="e">
        <f t="shared" si="192"/>
        <v>#DIV/0!</v>
      </c>
      <c r="U1298" s="5" t="e">
        <f t="shared" si="192"/>
        <v>#DIV/0!</v>
      </c>
      <c r="V1298" s="5" t="e">
        <f t="shared" si="187"/>
        <v>#DIV/0!</v>
      </c>
      <c r="W1298" s="5" t="e">
        <f t="shared" si="187"/>
        <v>#DIV/0!</v>
      </c>
      <c r="X1298" s="5" t="e">
        <f t="shared" si="187"/>
        <v>#DIV/0!</v>
      </c>
      <c r="Y1298" s="5" t="e">
        <f t="shared" si="188"/>
        <v>#DIV/0!</v>
      </c>
      <c r="Z1298" s="5" t="e">
        <f t="shared" si="189"/>
        <v>#DIV/0!</v>
      </c>
      <c r="AA1298" s="5" t="e">
        <f t="shared" si="189"/>
        <v>#DIV/0!</v>
      </c>
      <c r="AM1298" s="6"/>
      <c r="AN1298" s="6"/>
    </row>
    <row r="1299" spans="2:40" s="5" customFormat="1" ht="20.100000000000001" hidden="1" customHeight="1">
      <c r="B1299" s="15"/>
      <c r="C1299" s="13"/>
      <c r="D1299" s="13"/>
      <c r="E1299" s="13"/>
      <c r="F1299" s="13"/>
      <c r="G1299" s="13"/>
      <c r="H1299" s="13"/>
      <c r="I1299" s="13"/>
      <c r="J1299" s="13"/>
      <c r="K1299" s="15"/>
      <c r="L1299" s="14"/>
      <c r="M1299" s="14" t="e">
        <f t="shared" si="190"/>
        <v>#DIV/0!</v>
      </c>
      <c r="N1299" s="49"/>
      <c r="O1299" s="238"/>
      <c r="P1299" s="5" t="e">
        <f t="shared" si="193"/>
        <v>#DIV/0!</v>
      </c>
      <c r="Q1299" s="5" t="e">
        <f t="shared" si="193"/>
        <v>#DIV/0!</v>
      </c>
      <c r="R1299" s="5" t="e">
        <f t="shared" si="193"/>
        <v>#DIV/0!</v>
      </c>
      <c r="S1299" s="5" t="e">
        <f t="shared" si="192"/>
        <v>#DIV/0!</v>
      </c>
      <c r="T1299" s="5" t="e">
        <f t="shared" si="192"/>
        <v>#DIV/0!</v>
      </c>
      <c r="U1299" s="5" t="e">
        <f t="shared" si="192"/>
        <v>#DIV/0!</v>
      </c>
      <c r="V1299" s="5" t="e">
        <f t="shared" si="187"/>
        <v>#DIV/0!</v>
      </c>
      <c r="W1299" s="5" t="e">
        <f t="shared" si="187"/>
        <v>#DIV/0!</v>
      </c>
      <c r="X1299" s="5" t="e">
        <f t="shared" si="187"/>
        <v>#DIV/0!</v>
      </c>
      <c r="Y1299" s="5" t="e">
        <f t="shared" si="188"/>
        <v>#DIV/0!</v>
      </c>
      <c r="Z1299" s="5" t="e">
        <f t="shared" si="189"/>
        <v>#DIV/0!</v>
      </c>
      <c r="AA1299" s="5" t="e">
        <f t="shared" si="189"/>
        <v>#DIV/0!</v>
      </c>
      <c r="AM1299" s="6"/>
      <c r="AN1299" s="6"/>
    </row>
    <row r="1300" spans="2:40" s="5" customFormat="1" ht="20.100000000000001" hidden="1" customHeight="1">
      <c r="B1300" s="22" t="str">
        <f>+$B$11</f>
        <v xml:space="preserve"> Α' ΠΛΑΝΗΤΗΣ</v>
      </c>
      <c r="C1300" s="15">
        <f>+$C$11</f>
        <v>0</v>
      </c>
      <c r="D1300" s="13">
        <f>+D1295+1</f>
        <v>211</v>
      </c>
      <c r="E1300" s="15">
        <f>+(H1300+I1300)/2</f>
        <v>0</v>
      </c>
      <c r="F1300" s="15">
        <f>+SQRT(E1300*E1300-G1300*G1300)</f>
        <v>0</v>
      </c>
      <c r="G1300" s="15">
        <f>+(-H1300+I1300)/2</f>
        <v>0</v>
      </c>
      <c r="H1300" s="15">
        <f>+$J$40</f>
        <v>0</v>
      </c>
      <c r="I1300" s="15">
        <f>+$J$39</f>
        <v>0</v>
      </c>
      <c r="J1300" s="15">
        <f>+$D$22</f>
        <v>0</v>
      </c>
      <c r="K1300" s="15">
        <f>+ABS( C1300-D1300)</f>
        <v>211</v>
      </c>
      <c r="L1300" s="15" t="e">
        <f>(+F1300*F1300/E1300)/( 1- J1300*COS(K1301))</f>
        <v>#DIV/0!</v>
      </c>
      <c r="M1300" s="14" t="e">
        <f t="shared" si="190"/>
        <v>#DIV/0!</v>
      </c>
      <c r="N1300" s="49"/>
      <c r="O1300" s="238">
        <f t="shared" si="191"/>
        <v>0</v>
      </c>
      <c r="P1300" s="5" t="e">
        <f t="shared" si="193"/>
        <v>#DIV/0!</v>
      </c>
      <c r="Q1300" s="5" t="e">
        <f t="shared" si="193"/>
        <v>#DIV/0!</v>
      </c>
      <c r="R1300" s="5" t="e">
        <f t="shared" si="193"/>
        <v>#DIV/0!</v>
      </c>
      <c r="S1300" s="5" t="e">
        <f t="shared" si="192"/>
        <v>#DIV/0!</v>
      </c>
      <c r="T1300" s="5" t="e">
        <f t="shared" si="192"/>
        <v>#DIV/0!</v>
      </c>
      <c r="U1300" s="5" t="e">
        <f t="shared" si="192"/>
        <v>#DIV/0!</v>
      </c>
      <c r="V1300" s="5" t="e">
        <f t="shared" si="187"/>
        <v>#DIV/0!</v>
      </c>
      <c r="W1300" s="5" t="e">
        <f t="shared" si="187"/>
        <v>#DIV/0!</v>
      </c>
      <c r="X1300" s="5" t="e">
        <f t="shared" si="187"/>
        <v>#DIV/0!</v>
      </c>
      <c r="Y1300" s="5" t="e">
        <f t="shared" si="188"/>
        <v>#DIV/0!</v>
      </c>
      <c r="Z1300" s="5" t="e">
        <f t="shared" si="189"/>
        <v>#DIV/0!</v>
      </c>
      <c r="AA1300" s="5" t="e">
        <f t="shared" si="189"/>
        <v>#DIV/0!</v>
      </c>
      <c r="AM1300" s="6"/>
      <c r="AN1300" s="6"/>
    </row>
    <row r="1301" spans="2:40" s="5" customFormat="1" ht="20.100000000000001" hidden="1" customHeight="1">
      <c r="B1301" s="23" t="s">
        <v>32</v>
      </c>
      <c r="C1301" s="24">
        <f>3.14/180*C1300</f>
        <v>0</v>
      </c>
      <c r="D1301" s="24">
        <v>211</v>
      </c>
      <c r="E1301" s="25"/>
      <c r="F1301" s="25"/>
      <c r="G1301" s="25"/>
      <c r="H1301" s="25"/>
      <c r="I1301" s="25"/>
      <c r="J1301" s="25"/>
      <c r="K1301" s="25">
        <f>(3.14/180)*K1300</f>
        <v>3.6807777777777781</v>
      </c>
      <c r="L1301" s="14"/>
      <c r="M1301" s="14" t="e">
        <f t="shared" si="190"/>
        <v>#DIV/0!</v>
      </c>
      <c r="N1301" s="49"/>
      <c r="O1301" s="238" t="e">
        <f t="shared" si="191"/>
        <v>#DIV/0!</v>
      </c>
      <c r="P1301" s="5" t="e">
        <f t="shared" si="193"/>
        <v>#DIV/0!</v>
      </c>
      <c r="Q1301" s="5" t="e">
        <f t="shared" si="193"/>
        <v>#DIV/0!</v>
      </c>
      <c r="R1301" s="5" t="e">
        <f t="shared" si="193"/>
        <v>#DIV/0!</v>
      </c>
      <c r="S1301" s="5" t="e">
        <f t="shared" si="192"/>
        <v>#DIV/0!</v>
      </c>
      <c r="T1301" s="5" t="e">
        <f t="shared" si="192"/>
        <v>#DIV/0!</v>
      </c>
      <c r="U1301" s="5" t="e">
        <f t="shared" si="192"/>
        <v>#DIV/0!</v>
      </c>
      <c r="V1301" s="5" t="e">
        <f t="shared" si="187"/>
        <v>#DIV/0!</v>
      </c>
      <c r="W1301" s="5" t="e">
        <f t="shared" si="187"/>
        <v>#DIV/0!</v>
      </c>
      <c r="X1301" s="5" t="e">
        <f t="shared" si="187"/>
        <v>#DIV/0!</v>
      </c>
      <c r="Y1301" s="5" t="e">
        <f t="shared" si="188"/>
        <v>#DIV/0!</v>
      </c>
      <c r="Z1301" s="5" t="e">
        <f t="shared" si="189"/>
        <v>#DIV/0!</v>
      </c>
      <c r="AA1301" s="5" t="e">
        <f t="shared" si="189"/>
        <v>#DIV/0!</v>
      </c>
      <c r="AM1301" s="6"/>
      <c r="AN1301" s="6"/>
    </row>
    <row r="1302" spans="2:40" s="5" customFormat="1" ht="20.100000000000001" hidden="1" customHeight="1">
      <c r="B1302" s="22" t="str">
        <f>+$B$13</f>
        <v xml:space="preserve"> Β' ΠΛΑΝΗΤΗΣ</v>
      </c>
      <c r="C1302" s="15">
        <f>+$C$13</f>
        <v>0</v>
      </c>
      <c r="D1302" s="13">
        <f>+D1297+1</f>
        <v>211</v>
      </c>
      <c r="E1302" s="15">
        <f>+(H1302+I1302)/2</f>
        <v>0</v>
      </c>
      <c r="F1302" s="15">
        <f>+SQRT(E1302*E1302-G1302*G1302)</f>
        <v>0</v>
      </c>
      <c r="G1302" s="15">
        <f>+(-H1302+I1302)/2</f>
        <v>0</v>
      </c>
      <c r="H1302" s="15">
        <f>+$J$42</f>
        <v>0</v>
      </c>
      <c r="I1302" s="15">
        <f>+$J$41</f>
        <v>0</v>
      </c>
      <c r="J1302" s="15">
        <f>+$D$24</f>
        <v>0</v>
      </c>
      <c r="K1302" s="15">
        <f>+ABS( C1302-D1302)</f>
        <v>211</v>
      </c>
      <c r="L1302" s="15" t="e">
        <f>+F1302*F1302/E1302/( 1- J1302*COS(K1303))</f>
        <v>#DIV/0!</v>
      </c>
      <c r="M1302" s="14" t="e">
        <f t="shared" si="190"/>
        <v>#DIV/0!</v>
      </c>
      <c r="N1302" s="49"/>
      <c r="O1302" s="238">
        <f t="shared" si="191"/>
        <v>0</v>
      </c>
      <c r="P1302" s="5" t="e">
        <f t="shared" si="193"/>
        <v>#DIV/0!</v>
      </c>
      <c r="Q1302" s="5" t="e">
        <f t="shared" si="193"/>
        <v>#DIV/0!</v>
      </c>
      <c r="R1302" s="5" t="e">
        <f t="shared" si="193"/>
        <v>#DIV/0!</v>
      </c>
      <c r="S1302" s="5" t="e">
        <f t="shared" si="192"/>
        <v>#DIV/0!</v>
      </c>
      <c r="T1302" s="5" t="e">
        <f t="shared" si="192"/>
        <v>#DIV/0!</v>
      </c>
      <c r="U1302" s="5" t="e">
        <f t="shared" si="192"/>
        <v>#DIV/0!</v>
      </c>
      <c r="V1302" s="5" t="e">
        <f t="shared" si="187"/>
        <v>#DIV/0!</v>
      </c>
      <c r="W1302" s="5" t="e">
        <f t="shared" si="187"/>
        <v>#DIV/0!</v>
      </c>
      <c r="X1302" s="5" t="e">
        <f t="shared" si="187"/>
        <v>#DIV/0!</v>
      </c>
      <c r="Y1302" s="5" t="e">
        <f t="shared" si="188"/>
        <v>#DIV/0!</v>
      </c>
      <c r="Z1302" s="5" t="e">
        <f t="shared" si="189"/>
        <v>#DIV/0!</v>
      </c>
      <c r="AA1302" s="5" t="e">
        <f t="shared" si="189"/>
        <v>#DIV/0!</v>
      </c>
      <c r="AM1302" s="6"/>
      <c r="AN1302" s="6"/>
    </row>
    <row r="1303" spans="2:40" s="5" customFormat="1" ht="20.100000000000001" hidden="1" customHeight="1">
      <c r="B1303" s="26"/>
      <c r="C1303" s="27">
        <f>3.14/180*C1302</f>
        <v>0</v>
      </c>
      <c r="D1303" s="27">
        <f>3.14/180*D1302</f>
        <v>3.6807777777777781</v>
      </c>
      <c r="E1303" s="28"/>
      <c r="F1303" s="28"/>
      <c r="G1303" s="28"/>
      <c r="H1303" s="28"/>
      <c r="I1303" s="28"/>
      <c r="J1303" s="28"/>
      <c r="K1303" s="28">
        <f>(3.14/180)*K1302</f>
        <v>3.6807777777777781</v>
      </c>
      <c r="L1303" s="14"/>
      <c r="M1303" s="14" t="e">
        <f t="shared" si="190"/>
        <v>#DIV/0!</v>
      </c>
      <c r="N1303" s="49"/>
      <c r="O1303" s="238"/>
      <c r="P1303" s="5" t="e">
        <f t="shared" si="193"/>
        <v>#DIV/0!</v>
      </c>
      <c r="Q1303" s="5" t="e">
        <f t="shared" si="193"/>
        <v>#DIV/0!</v>
      </c>
      <c r="R1303" s="5" t="e">
        <f t="shared" si="193"/>
        <v>#DIV/0!</v>
      </c>
      <c r="S1303" s="5" t="e">
        <f t="shared" si="192"/>
        <v>#DIV/0!</v>
      </c>
      <c r="T1303" s="5" t="e">
        <f t="shared" si="192"/>
        <v>#DIV/0!</v>
      </c>
      <c r="U1303" s="5" t="e">
        <f t="shared" si="192"/>
        <v>#DIV/0!</v>
      </c>
      <c r="V1303" s="5" t="e">
        <f t="shared" si="187"/>
        <v>#DIV/0!</v>
      </c>
      <c r="W1303" s="5" t="e">
        <f t="shared" si="187"/>
        <v>#DIV/0!</v>
      </c>
      <c r="X1303" s="5" t="e">
        <f t="shared" si="187"/>
        <v>#DIV/0!</v>
      </c>
      <c r="Y1303" s="5" t="e">
        <f t="shared" si="188"/>
        <v>#DIV/0!</v>
      </c>
      <c r="Z1303" s="5" t="e">
        <f t="shared" si="189"/>
        <v>#DIV/0!</v>
      </c>
      <c r="AA1303" s="5" t="e">
        <f t="shared" si="189"/>
        <v>#DIV/0!</v>
      </c>
      <c r="AM1303" s="6"/>
      <c r="AN1303" s="6"/>
    </row>
    <row r="1304" spans="2:40" s="5" customFormat="1" ht="20.100000000000001" hidden="1" customHeight="1">
      <c r="B1304" s="15"/>
      <c r="C1304" s="13"/>
      <c r="D1304" s="13"/>
      <c r="E1304" s="13"/>
      <c r="F1304" s="13"/>
      <c r="G1304" s="13"/>
      <c r="H1304" s="13"/>
      <c r="I1304" s="13"/>
      <c r="J1304" s="13"/>
      <c r="K1304" s="15"/>
      <c r="L1304" s="14"/>
      <c r="M1304" s="14" t="e">
        <f t="shared" si="190"/>
        <v>#DIV/0!</v>
      </c>
      <c r="N1304" s="49"/>
      <c r="O1304" s="238"/>
      <c r="P1304" s="5" t="e">
        <f t="shared" si="193"/>
        <v>#DIV/0!</v>
      </c>
      <c r="Q1304" s="5" t="e">
        <f t="shared" si="193"/>
        <v>#DIV/0!</v>
      </c>
      <c r="R1304" s="5" t="e">
        <f t="shared" si="193"/>
        <v>#DIV/0!</v>
      </c>
      <c r="S1304" s="5" t="e">
        <f t="shared" si="192"/>
        <v>#DIV/0!</v>
      </c>
      <c r="T1304" s="5" t="e">
        <f t="shared" si="192"/>
        <v>#DIV/0!</v>
      </c>
      <c r="U1304" s="5" t="e">
        <f t="shared" si="192"/>
        <v>#DIV/0!</v>
      </c>
      <c r="V1304" s="5" t="e">
        <f t="shared" si="187"/>
        <v>#DIV/0!</v>
      </c>
      <c r="W1304" s="5" t="e">
        <f t="shared" si="187"/>
        <v>#DIV/0!</v>
      </c>
      <c r="X1304" s="5" t="e">
        <f t="shared" si="187"/>
        <v>#DIV/0!</v>
      </c>
      <c r="Y1304" s="5" t="e">
        <f t="shared" si="188"/>
        <v>#DIV/0!</v>
      </c>
      <c r="Z1304" s="5" t="e">
        <f t="shared" si="189"/>
        <v>#DIV/0!</v>
      </c>
      <c r="AA1304" s="5" t="e">
        <f t="shared" si="189"/>
        <v>#DIV/0!</v>
      </c>
      <c r="AM1304" s="6"/>
      <c r="AN1304" s="6"/>
    </row>
    <row r="1305" spans="2:40" s="5" customFormat="1" ht="20.100000000000001" hidden="1" customHeight="1">
      <c r="B1305" s="22" t="str">
        <f>+$B$11</f>
        <v xml:space="preserve"> Α' ΠΛΑΝΗΤΗΣ</v>
      </c>
      <c r="C1305" s="15">
        <f>+$C$11</f>
        <v>0</v>
      </c>
      <c r="D1305" s="13">
        <f>+D1300+1</f>
        <v>212</v>
      </c>
      <c r="E1305" s="15">
        <f>+(H1305+I1305)/2</f>
        <v>0</v>
      </c>
      <c r="F1305" s="15">
        <f>+SQRT(E1305*E1305-G1305*G1305)</f>
        <v>0</v>
      </c>
      <c r="G1305" s="15">
        <f>+(-H1305+I1305)/2</f>
        <v>0</v>
      </c>
      <c r="H1305" s="15">
        <f>+$J$40</f>
        <v>0</v>
      </c>
      <c r="I1305" s="15">
        <f>+$J$39</f>
        <v>0</v>
      </c>
      <c r="J1305" s="15">
        <f>+$D$22</f>
        <v>0</v>
      </c>
      <c r="K1305" s="15">
        <f>+ABS( C1305-D1305)</f>
        <v>212</v>
      </c>
      <c r="L1305" s="15" t="e">
        <f>(+F1305*F1305/E1305)/( 1- J1305*COS(K1306))</f>
        <v>#DIV/0!</v>
      </c>
      <c r="M1305" s="14" t="e">
        <f t="shared" si="190"/>
        <v>#DIV/0!</v>
      </c>
      <c r="N1305" s="49"/>
      <c r="O1305" s="238">
        <f t="shared" si="191"/>
        <v>0</v>
      </c>
      <c r="P1305" s="5" t="e">
        <f t="shared" si="193"/>
        <v>#DIV/0!</v>
      </c>
      <c r="Q1305" s="5" t="e">
        <f t="shared" si="193"/>
        <v>#DIV/0!</v>
      </c>
      <c r="R1305" s="5" t="e">
        <f t="shared" si="193"/>
        <v>#DIV/0!</v>
      </c>
      <c r="S1305" s="5" t="e">
        <f t="shared" si="192"/>
        <v>#DIV/0!</v>
      </c>
      <c r="T1305" s="5" t="e">
        <f t="shared" si="192"/>
        <v>#DIV/0!</v>
      </c>
      <c r="U1305" s="5" t="e">
        <f t="shared" si="192"/>
        <v>#DIV/0!</v>
      </c>
      <c r="V1305" s="5" t="e">
        <f t="shared" si="187"/>
        <v>#DIV/0!</v>
      </c>
      <c r="W1305" s="5" t="e">
        <f t="shared" si="187"/>
        <v>#DIV/0!</v>
      </c>
      <c r="X1305" s="5" t="e">
        <f t="shared" si="187"/>
        <v>#DIV/0!</v>
      </c>
      <c r="Y1305" s="5" t="e">
        <f t="shared" si="188"/>
        <v>#DIV/0!</v>
      </c>
      <c r="Z1305" s="5" t="e">
        <f t="shared" si="189"/>
        <v>#DIV/0!</v>
      </c>
      <c r="AA1305" s="5" t="e">
        <f t="shared" si="189"/>
        <v>#DIV/0!</v>
      </c>
      <c r="AM1305" s="6"/>
      <c r="AN1305" s="6"/>
    </row>
    <row r="1306" spans="2:40" s="5" customFormat="1" ht="20.100000000000001" hidden="1" customHeight="1">
      <c r="B1306" s="23" t="s">
        <v>32</v>
      </c>
      <c r="C1306" s="24">
        <f>3.14/180*C1305</f>
        <v>0</v>
      </c>
      <c r="D1306" s="24">
        <v>212</v>
      </c>
      <c r="E1306" s="25"/>
      <c r="F1306" s="25"/>
      <c r="G1306" s="25"/>
      <c r="H1306" s="25"/>
      <c r="I1306" s="25"/>
      <c r="J1306" s="25"/>
      <c r="K1306" s="25">
        <f>(3.14/180)*K1305</f>
        <v>3.6982222222222227</v>
      </c>
      <c r="L1306" s="14"/>
      <c r="M1306" s="14" t="e">
        <f t="shared" si="190"/>
        <v>#DIV/0!</v>
      </c>
      <c r="N1306" s="49"/>
      <c r="O1306" s="238" t="e">
        <f t="shared" si="191"/>
        <v>#DIV/0!</v>
      </c>
      <c r="P1306" s="5" t="e">
        <f t="shared" si="193"/>
        <v>#DIV/0!</v>
      </c>
      <c r="Q1306" s="5" t="e">
        <f t="shared" si="193"/>
        <v>#DIV/0!</v>
      </c>
      <c r="R1306" s="5" t="e">
        <f t="shared" si="193"/>
        <v>#DIV/0!</v>
      </c>
      <c r="S1306" s="5" t="e">
        <f t="shared" si="192"/>
        <v>#DIV/0!</v>
      </c>
      <c r="T1306" s="5" t="e">
        <f t="shared" si="192"/>
        <v>#DIV/0!</v>
      </c>
      <c r="U1306" s="5" t="e">
        <f t="shared" si="192"/>
        <v>#DIV/0!</v>
      </c>
      <c r="V1306" s="5" t="e">
        <f t="shared" si="187"/>
        <v>#DIV/0!</v>
      </c>
      <c r="W1306" s="5" t="e">
        <f t="shared" si="187"/>
        <v>#DIV/0!</v>
      </c>
      <c r="X1306" s="5" t="e">
        <f t="shared" si="187"/>
        <v>#DIV/0!</v>
      </c>
      <c r="Y1306" s="5" t="e">
        <f t="shared" si="188"/>
        <v>#DIV/0!</v>
      </c>
      <c r="Z1306" s="5" t="e">
        <f t="shared" si="189"/>
        <v>#DIV/0!</v>
      </c>
      <c r="AA1306" s="5" t="e">
        <f t="shared" si="189"/>
        <v>#DIV/0!</v>
      </c>
      <c r="AM1306" s="6"/>
      <c r="AN1306" s="6"/>
    </row>
    <row r="1307" spans="2:40" s="5" customFormat="1" ht="20.100000000000001" hidden="1" customHeight="1">
      <c r="B1307" s="22" t="str">
        <f>+$B$13</f>
        <v xml:space="preserve"> Β' ΠΛΑΝΗΤΗΣ</v>
      </c>
      <c r="C1307" s="15">
        <f>+$C$13</f>
        <v>0</v>
      </c>
      <c r="D1307" s="13">
        <f>+D1302+1</f>
        <v>212</v>
      </c>
      <c r="E1307" s="15">
        <f>+(H1307+I1307)/2</f>
        <v>0</v>
      </c>
      <c r="F1307" s="15">
        <f>+SQRT(E1307*E1307-G1307*G1307)</f>
        <v>0</v>
      </c>
      <c r="G1307" s="15">
        <f>+(-H1307+I1307)/2</f>
        <v>0</v>
      </c>
      <c r="H1307" s="15">
        <f>+$J$42</f>
        <v>0</v>
      </c>
      <c r="I1307" s="15">
        <f>+$J$41</f>
        <v>0</v>
      </c>
      <c r="J1307" s="15">
        <f>+$D$24</f>
        <v>0</v>
      </c>
      <c r="K1307" s="15">
        <f>+ABS( C1307-D1307)</f>
        <v>212</v>
      </c>
      <c r="L1307" s="15" t="e">
        <f>+F1307*F1307/E1307/( 1- J1307*COS(K1308))</f>
        <v>#DIV/0!</v>
      </c>
      <c r="M1307" s="14" t="e">
        <f t="shared" si="190"/>
        <v>#DIV/0!</v>
      </c>
      <c r="N1307" s="49"/>
      <c r="O1307" s="238">
        <f t="shared" si="191"/>
        <v>0</v>
      </c>
      <c r="P1307" s="5" t="e">
        <f t="shared" si="193"/>
        <v>#DIV/0!</v>
      </c>
      <c r="Q1307" s="5" t="e">
        <f t="shared" si="193"/>
        <v>#DIV/0!</v>
      </c>
      <c r="R1307" s="5" t="e">
        <f t="shared" si="193"/>
        <v>#DIV/0!</v>
      </c>
      <c r="S1307" s="5" t="e">
        <f t="shared" si="192"/>
        <v>#DIV/0!</v>
      </c>
      <c r="T1307" s="5" t="e">
        <f t="shared" si="192"/>
        <v>#DIV/0!</v>
      </c>
      <c r="U1307" s="5" t="e">
        <f t="shared" si="192"/>
        <v>#DIV/0!</v>
      </c>
      <c r="V1307" s="5" t="e">
        <f t="shared" si="187"/>
        <v>#DIV/0!</v>
      </c>
      <c r="W1307" s="5" t="e">
        <f t="shared" si="187"/>
        <v>#DIV/0!</v>
      </c>
      <c r="X1307" s="5" t="e">
        <f t="shared" si="187"/>
        <v>#DIV/0!</v>
      </c>
      <c r="Y1307" s="5" t="e">
        <f t="shared" si="188"/>
        <v>#DIV/0!</v>
      </c>
      <c r="Z1307" s="5" t="e">
        <f t="shared" si="189"/>
        <v>#DIV/0!</v>
      </c>
      <c r="AA1307" s="5" t="e">
        <f t="shared" si="189"/>
        <v>#DIV/0!</v>
      </c>
      <c r="AM1307" s="6"/>
      <c r="AN1307" s="6"/>
    </row>
    <row r="1308" spans="2:40" s="5" customFormat="1" ht="20.100000000000001" hidden="1" customHeight="1">
      <c r="B1308" s="26"/>
      <c r="C1308" s="27">
        <f>3.14/180*C1307</f>
        <v>0</v>
      </c>
      <c r="D1308" s="27">
        <f>3.14/180*D1307</f>
        <v>3.6982222222222227</v>
      </c>
      <c r="E1308" s="28"/>
      <c r="F1308" s="28"/>
      <c r="G1308" s="28"/>
      <c r="H1308" s="28"/>
      <c r="I1308" s="28"/>
      <c r="J1308" s="28"/>
      <c r="K1308" s="28">
        <f>(3.14/180)*K1307</f>
        <v>3.6982222222222227</v>
      </c>
      <c r="L1308" s="14"/>
      <c r="M1308" s="14" t="e">
        <f t="shared" si="190"/>
        <v>#DIV/0!</v>
      </c>
      <c r="N1308" s="49"/>
      <c r="O1308" s="238"/>
      <c r="P1308" s="5" t="e">
        <f t="shared" si="193"/>
        <v>#DIV/0!</v>
      </c>
      <c r="Q1308" s="5" t="e">
        <f t="shared" si="193"/>
        <v>#DIV/0!</v>
      </c>
      <c r="R1308" s="5" t="e">
        <f t="shared" si="193"/>
        <v>#DIV/0!</v>
      </c>
      <c r="S1308" s="5" t="e">
        <f t="shared" si="192"/>
        <v>#DIV/0!</v>
      </c>
      <c r="T1308" s="5" t="e">
        <f t="shared" si="192"/>
        <v>#DIV/0!</v>
      </c>
      <c r="U1308" s="5" t="e">
        <f t="shared" si="192"/>
        <v>#DIV/0!</v>
      </c>
      <c r="V1308" s="5" t="e">
        <f t="shared" si="187"/>
        <v>#DIV/0!</v>
      </c>
      <c r="W1308" s="5" t="e">
        <f t="shared" si="187"/>
        <v>#DIV/0!</v>
      </c>
      <c r="X1308" s="5" t="e">
        <f t="shared" si="187"/>
        <v>#DIV/0!</v>
      </c>
      <c r="Y1308" s="5" t="e">
        <f t="shared" si="188"/>
        <v>#DIV/0!</v>
      </c>
      <c r="Z1308" s="5" t="e">
        <f t="shared" si="189"/>
        <v>#DIV/0!</v>
      </c>
      <c r="AA1308" s="5" t="e">
        <f t="shared" si="189"/>
        <v>#DIV/0!</v>
      </c>
      <c r="AM1308" s="6"/>
      <c r="AN1308" s="6"/>
    </row>
    <row r="1309" spans="2:40" s="5" customFormat="1" ht="20.100000000000001" hidden="1" customHeight="1">
      <c r="B1309" s="15"/>
      <c r="C1309" s="13"/>
      <c r="D1309" s="13"/>
      <c r="E1309" s="13"/>
      <c r="F1309" s="13"/>
      <c r="G1309" s="13"/>
      <c r="H1309" s="13"/>
      <c r="I1309" s="13"/>
      <c r="J1309" s="13"/>
      <c r="K1309" s="15"/>
      <c r="L1309" s="14"/>
      <c r="M1309" s="14" t="e">
        <f t="shared" si="190"/>
        <v>#DIV/0!</v>
      </c>
      <c r="N1309" s="49"/>
      <c r="O1309" s="238"/>
      <c r="P1309" s="5" t="e">
        <f t="shared" si="193"/>
        <v>#DIV/0!</v>
      </c>
      <c r="Q1309" s="5" t="e">
        <f t="shared" si="193"/>
        <v>#DIV/0!</v>
      </c>
      <c r="R1309" s="5" t="e">
        <f t="shared" si="193"/>
        <v>#DIV/0!</v>
      </c>
      <c r="S1309" s="5" t="e">
        <f t="shared" si="192"/>
        <v>#DIV/0!</v>
      </c>
      <c r="T1309" s="5" t="e">
        <f t="shared" si="192"/>
        <v>#DIV/0!</v>
      </c>
      <c r="U1309" s="5" t="e">
        <f t="shared" si="192"/>
        <v>#DIV/0!</v>
      </c>
      <c r="V1309" s="5" t="e">
        <f t="shared" si="187"/>
        <v>#DIV/0!</v>
      </c>
      <c r="W1309" s="5" t="e">
        <f t="shared" si="187"/>
        <v>#DIV/0!</v>
      </c>
      <c r="X1309" s="5" t="e">
        <f t="shared" si="187"/>
        <v>#DIV/0!</v>
      </c>
      <c r="Y1309" s="5" t="e">
        <f t="shared" si="188"/>
        <v>#DIV/0!</v>
      </c>
      <c r="Z1309" s="5" t="e">
        <f t="shared" si="189"/>
        <v>#DIV/0!</v>
      </c>
      <c r="AA1309" s="5" t="e">
        <f t="shared" si="189"/>
        <v>#DIV/0!</v>
      </c>
      <c r="AM1309" s="6"/>
      <c r="AN1309" s="6"/>
    </row>
    <row r="1310" spans="2:40" s="5" customFormat="1" ht="20.100000000000001" hidden="1" customHeight="1">
      <c r="B1310" s="22" t="str">
        <f>+$B$11</f>
        <v xml:space="preserve"> Α' ΠΛΑΝΗΤΗΣ</v>
      </c>
      <c r="C1310" s="15">
        <f>+$C$11</f>
        <v>0</v>
      </c>
      <c r="D1310" s="13">
        <f>+D1305+1</f>
        <v>213</v>
      </c>
      <c r="E1310" s="15">
        <f>+(H1310+I1310)/2</f>
        <v>0</v>
      </c>
      <c r="F1310" s="15">
        <f>+SQRT(E1310*E1310-G1310*G1310)</f>
        <v>0</v>
      </c>
      <c r="G1310" s="15">
        <f>+(-H1310+I1310)/2</f>
        <v>0</v>
      </c>
      <c r="H1310" s="15">
        <f>+$J$40</f>
        <v>0</v>
      </c>
      <c r="I1310" s="15">
        <f>+$J$39</f>
        <v>0</v>
      </c>
      <c r="J1310" s="15">
        <f>+$D$22</f>
        <v>0</v>
      </c>
      <c r="K1310" s="15">
        <f>+ABS( C1310-D1310)</f>
        <v>213</v>
      </c>
      <c r="L1310" s="15" t="e">
        <f>(+F1310*F1310/E1310)/( 1- J1310*COS(K1311))</f>
        <v>#DIV/0!</v>
      </c>
      <c r="M1310" s="14" t="e">
        <f t="shared" si="190"/>
        <v>#DIV/0!</v>
      </c>
      <c r="N1310" s="49"/>
      <c r="O1310" s="238">
        <f t="shared" si="191"/>
        <v>0</v>
      </c>
      <c r="P1310" s="5" t="e">
        <f t="shared" si="193"/>
        <v>#DIV/0!</v>
      </c>
      <c r="Q1310" s="5" t="e">
        <f t="shared" si="193"/>
        <v>#DIV/0!</v>
      </c>
      <c r="R1310" s="5" t="e">
        <f t="shared" si="193"/>
        <v>#DIV/0!</v>
      </c>
      <c r="S1310" s="5" t="e">
        <f t="shared" si="192"/>
        <v>#DIV/0!</v>
      </c>
      <c r="T1310" s="5" t="e">
        <f t="shared" si="192"/>
        <v>#DIV/0!</v>
      </c>
      <c r="U1310" s="5" t="e">
        <f t="shared" si="192"/>
        <v>#DIV/0!</v>
      </c>
      <c r="V1310" s="5" t="e">
        <f t="shared" si="187"/>
        <v>#DIV/0!</v>
      </c>
      <c r="W1310" s="5" t="e">
        <f t="shared" si="187"/>
        <v>#DIV/0!</v>
      </c>
      <c r="X1310" s="5" t="e">
        <f t="shared" si="187"/>
        <v>#DIV/0!</v>
      </c>
      <c r="Y1310" s="5" t="e">
        <f t="shared" si="188"/>
        <v>#DIV/0!</v>
      </c>
      <c r="Z1310" s="5" t="e">
        <f t="shared" si="189"/>
        <v>#DIV/0!</v>
      </c>
      <c r="AA1310" s="5" t="e">
        <f t="shared" si="189"/>
        <v>#DIV/0!</v>
      </c>
      <c r="AM1310" s="6"/>
      <c r="AN1310" s="6"/>
    </row>
    <row r="1311" spans="2:40" s="5" customFormat="1" ht="20.100000000000001" hidden="1" customHeight="1">
      <c r="B1311" s="23" t="s">
        <v>32</v>
      </c>
      <c r="C1311" s="24">
        <f>3.14/180*C1310</f>
        <v>0</v>
      </c>
      <c r="D1311" s="24">
        <v>213</v>
      </c>
      <c r="E1311" s="25"/>
      <c r="F1311" s="25"/>
      <c r="G1311" s="25"/>
      <c r="H1311" s="25"/>
      <c r="I1311" s="25"/>
      <c r="J1311" s="25"/>
      <c r="K1311" s="25">
        <f>(3.14/180)*K1310</f>
        <v>3.7156666666666669</v>
      </c>
      <c r="L1311" s="14"/>
      <c r="M1311" s="14" t="e">
        <f t="shared" si="190"/>
        <v>#DIV/0!</v>
      </c>
      <c r="N1311" s="49"/>
      <c r="O1311" s="238" t="e">
        <f t="shared" si="191"/>
        <v>#DIV/0!</v>
      </c>
      <c r="P1311" s="5" t="e">
        <f t="shared" si="193"/>
        <v>#DIV/0!</v>
      </c>
      <c r="Q1311" s="5" t="e">
        <f t="shared" si="193"/>
        <v>#DIV/0!</v>
      </c>
      <c r="R1311" s="5" t="e">
        <f t="shared" si="193"/>
        <v>#DIV/0!</v>
      </c>
      <c r="S1311" s="5" t="e">
        <f t="shared" si="192"/>
        <v>#DIV/0!</v>
      </c>
      <c r="T1311" s="5" t="e">
        <f t="shared" si="192"/>
        <v>#DIV/0!</v>
      </c>
      <c r="U1311" s="5" t="e">
        <f t="shared" si="192"/>
        <v>#DIV/0!</v>
      </c>
      <c r="V1311" s="5" t="e">
        <f t="shared" si="187"/>
        <v>#DIV/0!</v>
      </c>
      <c r="W1311" s="5" t="e">
        <f t="shared" si="187"/>
        <v>#DIV/0!</v>
      </c>
      <c r="X1311" s="5" t="e">
        <f t="shared" si="187"/>
        <v>#DIV/0!</v>
      </c>
      <c r="Y1311" s="5" t="e">
        <f t="shared" si="188"/>
        <v>#DIV/0!</v>
      </c>
      <c r="Z1311" s="5" t="e">
        <f t="shared" si="189"/>
        <v>#DIV/0!</v>
      </c>
      <c r="AA1311" s="5" t="e">
        <f t="shared" si="189"/>
        <v>#DIV/0!</v>
      </c>
      <c r="AM1311" s="6"/>
      <c r="AN1311" s="6"/>
    </row>
    <row r="1312" spans="2:40" s="5" customFormat="1" ht="20.100000000000001" hidden="1" customHeight="1">
      <c r="B1312" s="22" t="str">
        <f>+$B$13</f>
        <v xml:space="preserve"> Β' ΠΛΑΝΗΤΗΣ</v>
      </c>
      <c r="C1312" s="15">
        <f>+$C$13</f>
        <v>0</v>
      </c>
      <c r="D1312" s="13">
        <f>+D1307+1</f>
        <v>213</v>
      </c>
      <c r="E1312" s="15">
        <f>+(H1312+I1312)/2</f>
        <v>0</v>
      </c>
      <c r="F1312" s="15">
        <f>+SQRT(E1312*E1312-G1312*G1312)</f>
        <v>0</v>
      </c>
      <c r="G1312" s="15">
        <f>+(-H1312+I1312)/2</f>
        <v>0</v>
      </c>
      <c r="H1312" s="15">
        <f>+$J$42</f>
        <v>0</v>
      </c>
      <c r="I1312" s="15">
        <f>+$J$41</f>
        <v>0</v>
      </c>
      <c r="J1312" s="15">
        <f>+$D$24</f>
        <v>0</v>
      </c>
      <c r="K1312" s="15">
        <f>+ABS( C1312-D1312)</f>
        <v>213</v>
      </c>
      <c r="L1312" s="15" t="e">
        <f>+F1312*F1312/E1312/( 1- J1312*COS(K1313))</f>
        <v>#DIV/0!</v>
      </c>
      <c r="M1312" s="14" t="e">
        <f t="shared" si="190"/>
        <v>#DIV/0!</v>
      </c>
      <c r="N1312" s="49"/>
      <c r="O1312" s="238">
        <f t="shared" si="191"/>
        <v>0</v>
      </c>
      <c r="P1312" s="5" t="e">
        <f t="shared" si="193"/>
        <v>#DIV/0!</v>
      </c>
      <c r="Q1312" s="5" t="e">
        <f t="shared" si="193"/>
        <v>#DIV/0!</v>
      </c>
      <c r="R1312" s="5" t="e">
        <f t="shared" si="193"/>
        <v>#DIV/0!</v>
      </c>
      <c r="S1312" s="5" t="e">
        <f t="shared" si="192"/>
        <v>#DIV/0!</v>
      </c>
      <c r="T1312" s="5" t="e">
        <f t="shared" si="192"/>
        <v>#DIV/0!</v>
      </c>
      <c r="U1312" s="5" t="e">
        <f t="shared" si="192"/>
        <v>#DIV/0!</v>
      </c>
      <c r="V1312" s="5" t="e">
        <f t="shared" si="187"/>
        <v>#DIV/0!</v>
      </c>
      <c r="W1312" s="5" t="e">
        <f t="shared" si="187"/>
        <v>#DIV/0!</v>
      </c>
      <c r="X1312" s="5" t="e">
        <f t="shared" si="187"/>
        <v>#DIV/0!</v>
      </c>
      <c r="Y1312" s="5" t="e">
        <f t="shared" si="188"/>
        <v>#DIV/0!</v>
      </c>
      <c r="Z1312" s="5" t="e">
        <f t="shared" si="189"/>
        <v>#DIV/0!</v>
      </c>
      <c r="AA1312" s="5" t="e">
        <f t="shared" si="189"/>
        <v>#DIV/0!</v>
      </c>
      <c r="AM1312" s="6"/>
      <c r="AN1312" s="6"/>
    </row>
    <row r="1313" spans="2:40" s="5" customFormat="1" ht="20.100000000000001" hidden="1" customHeight="1">
      <c r="B1313" s="26"/>
      <c r="C1313" s="27">
        <f>3.14/180*C1312</f>
        <v>0</v>
      </c>
      <c r="D1313" s="27">
        <f>3.14/180*D1312</f>
        <v>3.7156666666666669</v>
      </c>
      <c r="E1313" s="28"/>
      <c r="F1313" s="28"/>
      <c r="G1313" s="28"/>
      <c r="H1313" s="28"/>
      <c r="I1313" s="28"/>
      <c r="J1313" s="28"/>
      <c r="K1313" s="28">
        <f>(3.14/180)*K1312</f>
        <v>3.7156666666666669</v>
      </c>
      <c r="L1313" s="14"/>
      <c r="M1313" s="14" t="e">
        <f t="shared" si="190"/>
        <v>#DIV/0!</v>
      </c>
      <c r="N1313" s="49"/>
      <c r="O1313" s="238"/>
      <c r="P1313" s="5" t="e">
        <f t="shared" si="193"/>
        <v>#DIV/0!</v>
      </c>
      <c r="Q1313" s="5" t="e">
        <f t="shared" si="193"/>
        <v>#DIV/0!</v>
      </c>
      <c r="R1313" s="5" t="e">
        <f t="shared" si="193"/>
        <v>#DIV/0!</v>
      </c>
      <c r="S1313" s="5" t="e">
        <f t="shared" si="192"/>
        <v>#DIV/0!</v>
      </c>
      <c r="T1313" s="5" t="e">
        <f t="shared" si="192"/>
        <v>#DIV/0!</v>
      </c>
      <c r="U1313" s="5" t="e">
        <f t="shared" si="192"/>
        <v>#DIV/0!</v>
      </c>
      <c r="V1313" s="5" t="e">
        <f t="shared" si="187"/>
        <v>#DIV/0!</v>
      </c>
      <c r="W1313" s="5" t="e">
        <f t="shared" si="187"/>
        <v>#DIV/0!</v>
      </c>
      <c r="X1313" s="5" t="e">
        <f t="shared" si="187"/>
        <v>#DIV/0!</v>
      </c>
      <c r="Y1313" s="5" t="e">
        <f t="shared" si="188"/>
        <v>#DIV/0!</v>
      </c>
      <c r="Z1313" s="5" t="e">
        <f t="shared" si="189"/>
        <v>#DIV/0!</v>
      </c>
      <c r="AA1313" s="5" t="e">
        <f t="shared" si="189"/>
        <v>#DIV/0!</v>
      </c>
      <c r="AM1313" s="6"/>
      <c r="AN1313" s="6"/>
    </row>
    <row r="1314" spans="2:40" s="5" customFormat="1" ht="20.100000000000001" hidden="1" customHeight="1">
      <c r="B1314" s="15"/>
      <c r="C1314" s="13"/>
      <c r="D1314" s="13"/>
      <c r="E1314" s="13"/>
      <c r="F1314" s="13"/>
      <c r="G1314" s="13"/>
      <c r="H1314" s="13"/>
      <c r="I1314" s="13"/>
      <c r="J1314" s="13"/>
      <c r="K1314" s="15"/>
      <c r="L1314" s="14"/>
      <c r="M1314" s="14" t="e">
        <f t="shared" si="190"/>
        <v>#DIV/0!</v>
      </c>
      <c r="N1314" s="49"/>
      <c r="O1314" s="238"/>
      <c r="P1314" s="5" t="e">
        <f t="shared" si="193"/>
        <v>#DIV/0!</v>
      </c>
      <c r="Q1314" s="5" t="e">
        <f t="shared" si="193"/>
        <v>#DIV/0!</v>
      </c>
      <c r="R1314" s="5" t="e">
        <f t="shared" si="193"/>
        <v>#DIV/0!</v>
      </c>
      <c r="S1314" s="5" t="e">
        <f t="shared" si="192"/>
        <v>#DIV/0!</v>
      </c>
      <c r="T1314" s="5" t="e">
        <f t="shared" si="192"/>
        <v>#DIV/0!</v>
      </c>
      <c r="U1314" s="5" t="e">
        <f t="shared" si="192"/>
        <v>#DIV/0!</v>
      </c>
      <c r="V1314" s="5" t="e">
        <f t="shared" si="192"/>
        <v>#DIV/0!</v>
      </c>
      <c r="W1314" s="5" t="e">
        <f t="shared" si="192"/>
        <v>#DIV/0!</v>
      </c>
      <c r="X1314" s="5" t="e">
        <f t="shared" si="192"/>
        <v>#DIV/0!</v>
      </c>
      <c r="Y1314" s="5" t="e">
        <f t="shared" si="188"/>
        <v>#DIV/0!</v>
      </c>
      <c r="Z1314" s="5" t="e">
        <f t="shared" si="189"/>
        <v>#DIV/0!</v>
      </c>
      <c r="AA1314" s="5" t="e">
        <f t="shared" si="189"/>
        <v>#DIV/0!</v>
      </c>
      <c r="AM1314" s="6"/>
      <c r="AN1314" s="6"/>
    </row>
    <row r="1315" spans="2:40" s="5" customFormat="1" ht="20.100000000000001" hidden="1" customHeight="1">
      <c r="B1315" s="22" t="str">
        <f>+$B$11</f>
        <v xml:space="preserve"> Α' ΠΛΑΝΗΤΗΣ</v>
      </c>
      <c r="C1315" s="15">
        <f>+$C$11</f>
        <v>0</v>
      </c>
      <c r="D1315" s="13">
        <f>+D1310+1</f>
        <v>214</v>
      </c>
      <c r="E1315" s="15">
        <f>+(H1315+I1315)/2</f>
        <v>0</v>
      </c>
      <c r="F1315" s="15">
        <f>+SQRT(E1315*E1315-G1315*G1315)</f>
        <v>0</v>
      </c>
      <c r="G1315" s="15">
        <f>+(-H1315+I1315)/2</f>
        <v>0</v>
      </c>
      <c r="H1315" s="15">
        <f>+$J$40</f>
        <v>0</v>
      </c>
      <c r="I1315" s="15">
        <f>+$J$39</f>
        <v>0</v>
      </c>
      <c r="J1315" s="15">
        <f>+$D$22</f>
        <v>0</v>
      </c>
      <c r="K1315" s="15">
        <f>+ABS( C1315-D1315)</f>
        <v>214</v>
      </c>
      <c r="L1315" s="15" t="e">
        <f>(+F1315*F1315/E1315)/( 1- J1315*COS(K1316))</f>
        <v>#DIV/0!</v>
      </c>
      <c r="M1315" s="14" t="e">
        <f t="shared" si="190"/>
        <v>#DIV/0!</v>
      </c>
      <c r="N1315" s="49"/>
      <c r="O1315" s="238">
        <f t="shared" si="191"/>
        <v>0</v>
      </c>
      <c r="P1315" s="5" t="e">
        <f t="shared" si="193"/>
        <v>#DIV/0!</v>
      </c>
      <c r="Q1315" s="5" t="e">
        <f t="shared" si="193"/>
        <v>#DIV/0!</v>
      </c>
      <c r="R1315" s="5" t="e">
        <f t="shared" si="193"/>
        <v>#DIV/0!</v>
      </c>
      <c r="S1315" s="5" t="e">
        <f t="shared" si="192"/>
        <v>#DIV/0!</v>
      </c>
      <c r="T1315" s="5" t="e">
        <f t="shared" si="192"/>
        <v>#DIV/0!</v>
      </c>
      <c r="U1315" s="5" t="e">
        <f t="shared" si="192"/>
        <v>#DIV/0!</v>
      </c>
      <c r="V1315" s="5" t="e">
        <f t="shared" si="192"/>
        <v>#DIV/0!</v>
      </c>
      <c r="W1315" s="5" t="e">
        <f t="shared" si="192"/>
        <v>#DIV/0!</v>
      </c>
      <c r="X1315" s="5" t="e">
        <f t="shared" si="192"/>
        <v>#DIV/0!</v>
      </c>
      <c r="Y1315" s="5" t="e">
        <f t="shared" si="188"/>
        <v>#DIV/0!</v>
      </c>
      <c r="Z1315" s="5" t="e">
        <f t="shared" si="189"/>
        <v>#DIV/0!</v>
      </c>
      <c r="AA1315" s="5" t="e">
        <f t="shared" si="189"/>
        <v>#DIV/0!</v>
      </c>
      <c r="AM1315" s="6"/>
      <c r="AN1315" s="6"/>
    </row>
    <row r="1316" spans="2:40" s="5" customFormat="1" ht="20.100000000000001" hidden="1" customHeight="1">
      <c r="B1316" s="23" t="s">
        <v>32</v>
      </c>
      <c r="C1316" s="24">
        <f>3.14/180*C1315</f>
        <v>0</v>
      </c>
      <c r="D1316" s="24">
        <v>214</v>
      </c>
      <c r="E1316" s="25"/>
      <c r="F1316" s="25"/>
      <c r="G1316" s="25"/>
      <c r="H1316" s="25"/>
      <c r="I1316" s="25"/>
      <c r="J1316" s="25"/>
      <c r="K1316" s="25">
        <f>(3.14/180)*K1315</f>
        <v>3.7331111111111115</v>
      </c>
      <c r="L1316" s="14"/>
      <c r="M1316" s="14" t="e">
        <f t="shared" si="190"/>
        <v>#DIV/0!</v>
      </c>
      <c r="N1316" s="49"/>
      <c r="O1316" s="238" t="e">
        <f t="shared" si="191"/>
        <v>#DIV/0!</v>
      </c>
      <c r="P1316" s="5" t="e">
        <f t="shared" si="193"/>
        <v>#DIV/0!</v>
      </c>
      <c r="Q1316" s="5" t="e">
        <f t="shared" si="193"/>
        <v>#DIV/0!</v>
      </c>
      <c r="R1316" s="5" t="e">
        <f t="shared" si="193"/>
        <v>#DIV/0!</v>
      </c>
      <c r="S1316" s="5" t="e">
        <f t="shared" si="192"/>
        <v>#DIV/0!</v>
      </c>
      <c r="T1316" s="5" t="e">
        <f t="shared" si="192"/>
        <v>#DIV/0!</v>
      </c>
      <c r="U1316" s="5" t="e">
        <f t="shared" si="192"/>
        <v>#DIV/0!</v>
      </c>
      <c r="V1316" s="5" t="e">
        <f t="shared" si="192"/>
        <v>#DIV/0!</v>
      </c>
      <c r="W1316" s="5" t="e">
        <f t="shared" si="192"/>
        <v>#DIV/0!</v>
      </c>
      <c r="X1316" s="5" t="e">
        <f t="shared" si="192"/>
        <v>#DIV/0!</v>
      </c>
      <c r="Y1316" s="5" t="e">
        <f t="shared" si="188"/>
        <v>#DIV/0!</v>
      </c>
      <c r="Z1316" s="5" t="e">
        <f t="shared" si="189"/>
        <v>#DIV/0!</v>
      </c>
      <c r="AA1316" s="5" t="e">
        <f t="shared" si="189"/>
        <v>#DIV/0!</v>
      </c>
      <c r="AM1316" s="6"/>
      <c r="AN1316" s="6"/>
    </row>
    <row r="1317" spans="2:40" s="5" customFormat="1" ht="20.100000000000001" hidden="1" customHeight="1">
      <c r="B1317" s="22" t="str">
        <f>+$B$13</f>
        <v xml:space="preserve"> Β' ΠΛΑΝΗΤΗΣ</v>
      </c>
      <c r="C1317" s="15">
        <f>+$C$13</f>
        <v>0</v>
      </c>
      <c r="D1317" s="13">
        <f>+D1312+1</f>
        <v>214</v>
      </c>
      <c r="E1317" s="15">
        <f>+(H1317+I1317)/2</f>
        <v>0</v>
      </c>
      <c r="F1317" s="15">
        <f>+SQRT(E1317*E1317-G1317*G1317)</f>
        <v>0</v>
      </c>
      <c r="G1317" s="15">
        <f>+(-H1317+I1317)/2</f>
        <v>0</v>
      </c>
      <c r="H1317" s="15">
        <f>+$J$42</f>
        <v>0</v>
      </c>
      <c r="I1317" s="15">
        <f>+$J$41</f>
        <v>0</v>
      </c>
      <c r="J1317" s="15">
        <f>+$D$24</f>
        <v>0</v>
      </c>
      <c r="K1317" s="15">
        <f>+ABS( C1317-D1317)</f>
        <v>214</v>
      </c>
      <c r="L1317" s="15" t="e">
        <f>+F1317*F1317/E1317/( 1- J1317*COS(K1318))</f>
        <v>#DIV/0!</v>
      </c>
      <c r="M1317" s="14" t="e">
        <f t="shared" si="190"/>
        <v>#DIV/0!</v>
      </c>
      <c r="N1317" s="49"/>
      <c r="O1317" s="238">
        <f t="shared" si="191"/>
        <v>0</v>
      </c>
      <c r="P1317" s="5" t="e">
        <f t="shared" si="193"/>
        <v>#DIV/0!</v>
      </c>
      <c r="Q1317" s="5" t="e">
        <f t="shared" si="193"/>
        <v>#DIV/0!</v>
      </c>
      <c r="R1317" s="5" t="e">
        <f t="shared" si="193"/>
        <v>#DIV/0!</v>
      </c>
      <c r="S1317" s="5" t="e">
        <f t="shared" si="192"/>
        <v>#DIV/0!</v>
      </c>
      <c r="T1317" s="5" t="e">
        <f t="shared" si="192"/>
        <v>#DIV/0!</v>
      </c>
      <c r="U1317" s="5" t="e">
        <f t="shared" si="192"/>
        <v>#DIV/0!</v>
      </c>
      <c r="V1317" s="5" t="e">
        <f t="shared" si="192"/>
        <v>#DIV/0!</v>
      </c>
      <c r="W1317" s="5" t="e">
        <f t="shared" si="192"/>
        <v>#DIV/0!</v>
      </c>
      <c r="X1317" s="5" t="e">
        <f t="shared" si="192"/>
        <v>#DIV/0!</v>
      </c>
      <c r="Y1317" s="5" t="e">
        <f t="shared" si="188"/>
        <v>#DIV/0!</v>
      </c>
      <c r="Z1317" s="5" t="e">
        <f t="shared" si="189"/>
        <v>#DIV/0!</v>
      </c>
      <c r="AA1317" s="5" t="e">
        <f t="shared" si="189"/>
        <v>#DIV/0!</v>
      </c>
      <c r="AM1317" s="6"/>
      <c r="AN1317" s="6"/>
    </row>
    <row r="1318" spans="2:40" s="5" customFormat="1" ht="20.100000000000001" hidden="1" customHeight="1">
      <c r="B1318" s="26"/>
      <c r="C1318" s="27">
        <f>3.14/180*C1317</f>
        <v>0</v>
      </c>
      <c r="D1318" s="27">
        <f>3.14/180*D1317</f>
        <v>3.7331111111111115</v>
      </c>
      <c r="E1318" s="28"/>
      <c r="F1318" s="28"/>
      <c r="G1318" s="28"/>
      <c r="H1318" s="28"/>
      <c r="I1318" s="28"/>
      <c r="J1318" s="28"/>
      <c r="K1318" s="28">
        <f>(3.14/180)*K1317</f>
        <v>3.7331111111111115</v>
      </c>
      <c r="L1318" s="14"/>
      <c r="M1318" s="14" t="e">
        <f t="shared" si="190"/>
        <v>#DIV/0!</v>
      </c>
      <c r="N1318" s="49"/>
      <c r="O1318" s="238"/>
      <c r="P1318" s="5" t="e">
        <f t="shared" si="193"/>
        <v>#DIV/0!</v>
      </c>
      <c r="Q1318" s="5" t="e">
        <f t="shared" si="193"/>
        <v>#DIV/0!</v>
      </c>
      <c r="R1318" s="5" t="e">
        <f t="shared" si="193"/>
        <v>#DIV/0!</v>
      </c>
      <c r="S1318" s="5" t="e">
        <f t="shared" si="192"/>
        <v>#DIV/0!</v>
      </c>
      <c r="T1318" s="5" t="e">
        <f t="shared" si="192"/>
        <v>#DIV/0!</v>
      </c>
      <c r="U1318" s="5" t="e">
        <f t="shared" si="192"/>
        <v>#DIV/0!</v>
      </c>
      <c r="V1318" s="5" t="e">
        <f t="shared" si="192"/>
        <v>#DIV/0!</v>
      </c>
      <c r="W1318" s="5" t="e">
        <f t="shared" si="192"/>
        <v>#DIV/0!</v>
      </c>
      <c r="X1318" s="5" t="e">
        <f t="shared" si="192"/>
        <v>#DIV/0!</v>
      </c>
      <c r="Y1318" s="5" t="e">
        <f t="shared" si="188"/>
        <v>#DIV/0!</v>
      </c>
      <c r="Z1318" s="5" t="e">
        <f t="shared" si="189"/>
        <v>#DIV/0!</v>
      </c>
      <c r="AA1318" s="5" t="e">
        <f t="shared" si="189"/>
        <v>#DIV/0!</v>
      </c>
      <c r="AM1318" s="6"/>
      <c r="AN1318" s="6"/>
    </row>
    <row r="1319" spans="2:40" s="5" customFormat="1" ht="20.100000000000001" hidden="1" customHeight="1">
      <c r="B1319" s="15"/>
      <c r="C1319" s="13"/>
      <c r="D1319" s="13"/>
      <c r="E1319" s="13"/>
      <c r="F1319" s="13"/>
      <c r="G1319" s="13"/>
      <c r="H1319" s="13"/>
      <c r="I1319" s="13"/>
      <c r="J1319" s="13"/>
      <c r="K1319" s="15"/>
      <c r="L1319" s="14"/>
      <c r="M1319" s="14" t="e">
        <f t="shared" si="190"/>
        <v>#DIV/0!</v>
      </c>
      <c r="N1319" s="49"/>
      <c r="O1319" s="238"/>
      <c r="P1319" s="5" t="e">
        <f t="shared" si="193"/>
        <v>#DIV/0!</v>
      </c>
      <c r="Q1319" s="5" t="e">
        <f t="shared" si="193"/>
        <v>#DIV/0!</v>
      </c>
      <c r="R1319" s="5" t="e">
        <f t="shared" si="193"/>
        <v>#DIV/0!</v>
      </c>
      <c r="S1319" s="5" t="e">
        <f t="shared" si="192"/>
        <v>#DIV/0!</v>
      </c>
      <c r="T1319" s="5" t="e">
        <f t="shared" si="192"/>
        <v>#DIV/0!</v>
      </c>
      <c r="U1319" s="5" t="e">
        <f t="shared" si="192"/>
        <v>#DIV/0!</v>
      </c>
      <c r="V1319" s="5" t="e">
        <f t="shared" si="192"/>
        <v>#DIV/0!</v>
      </c>
      <c r="W1319" s="5" t="e">
        <f t="shared" si="192"/>
        <v>#DIV/0!</v>
      </c>
      <c r="X1319" s="5" t="e">
        <f t="shared" si="192"/>
        <v>#DIV/0!</v>
      </c>
      <c r="Y1319" s="5" t="e">
        <f t="shared" si="188"/>
        <v>#DIV/0!</v>
      </c>
      <c r="Z1319" s="5" t="e">
        <f t="shared" si="189"/>
        <v>#DIV/0!</v>
      </c>
      <c r="AA1319" s="5" t="e">
        <f t="shared" si="189"/>
        <v>#DIV/0!</v>
      </c>
      <c r="AM1319" s="6"/>
      <c r="AN1319" s="6"/>
    </row>
    <row r="1320" spans="2:40" s="5" customFormat="1" ht="20.100000000000001" hidden="1" customHeight="1">
      <c r="B1320" s="22" t="str">
        <f>+$B$11</f>
        <v xml:space="preserve"> Α' ΠΛΑΝΗΤΗΣ</v>
      </c>
      <c r="C1320" s="15">
        <f>+$C$11</f>
        <v>0</v>
      </c>
      <c r="D1320" s="13">
        <f>+D1315+1</f>
        <v>215</v>
      </c>
      <c r="E1320" s="15">
        <f>+(H1320+I1320)/2</f>
        <v>0</v>
      </c>
      <c r="F1320" s="15">
        <f>+SQRT(E1320*E1320-G1320*G1320)</f>
        <v>0</v>
      </c>
      <c r="G1320" s="15">
        <f>+(-H1320+I1320)/2</f>
        <v>0</v>
      </c>
      <c r="H1320" s="15">
        <f>+$J$40</f>
        <v>0</v>
      </c>
      <c r="I1320" s="15">
        <f>+$J$39</f>
        <v>0</v>
      </c>
      <c r="J1320" s="15">
        <f>+$D$22</f>
        <v>0</v>
      </c>
      <c r="K1320" s="15">
        <f>+ABS( C1320-D1320)</f>
        <v>215</v>
      </c>
      <c r="L1320" s="15" t="e">
        <f>(+F1320*F1320/E1320)/( 1- J1320*COS(K1321))</f>
        <v>#DIV/0!</v>
      </c>
      <c r="M1320" s="14" t="e">
        <f t="shared" si="190"/>
        <v>#DIV/0!</v>
      </c>
      <c r="N1320" s="49"/>
      <c r="O1320" s="238">
        <f t="shared" si="191"/>
        <v>0</v>
      </c>
      <c r="P1320" s="5" t="e">
        <f t="shared" si="193"/>
        <v>#DIV/0!</v>
      </c>
      <c r="Q1320" s="5" t="e">
        <f t="shared" si="193"/>
        <v>#DIV/0!</v>
      </c>
      <c r="R1320" s="5" t="e">
        <f t="shared" si="193"/>
        <v>#DIV/0!</v>
      </c>
      <c r="S1320" s="5" t="e">
        <f t="shared" si="192"/>
        <v>#DIV/0!</v>
      </c>
      <c r="T1320" s="5" t="e">
        <f t="shared" si="192"/>
        <v>#DIV/0!</v>
      </c>
      <c r="U1320" s="5" t="e">
        <f t="shared" si="192"/>
        <v>#DIV/0!</v>
      </c>
      <c r="V1320" s="5" t="e">
        <f t="shared" si="192"/>
        <v>#DIV/0!</v>
      </c>
      <c r="W1320" s="5" t="e">
        <f t="shared" si="192"/>
        <v>#DIV/0!</v>
      </c>
      <c r="X1320" s="5" t="e">
        <f t="shared" si="192"/>
        <v>#DIV/0!</v>
      </c>
      <c r="Y1320" s="5" t="e">
        <f t="shared" si="188"/>
        <v>#DIV/0!</v>
      </c>
      <c r="Z1320" s="5" t="e">
        <f t="shared" si="189"/>
        <v>#DIV/0!</v>
      </c>
      <c r="AA1320" s="5" t="e">
        <f t="shared" si="189"/>
        <v>#DIV/0!</v>
      </c>
      <c r="AM1320" s="6"/>
      <c r="AN1320" s="6"/>
    </row>
    <row r="1321" spans="2:40" s="5" customFormat="1" ht="20.100000000000001" hidden="1" customHeight="1">
      <c r="B1321" s="23" t="s">
        <v>32</v>
      </c>
      <c r="C1321" s="24">
        <f>3.14/180*C1320</f>
        <v>0</v>
      </c>
      <c r="D1321" s="24">
        <v>215</v>
      </c>
      <c r="E1321" s="25"/>
      <c r="F1321" s="25"/>
      <c r="G1321" s="25"/>
      <c r="H1321" s="25"/>
      <c r="I1321" s="25"/>
      <c r="J1321" s="25"/>
      <c r="K1321" s="25">
        <f>(3.14/180)*K1320</f>
        <v>3.7505555555555561</v>
      </c>
      <c r="L1321" s="14"/>
      <c r="M1321" s="14" t="e">
        <f t="shared" si="190"/>
        <v>#DIV/0!</v>
      </c>
      <c r="N1321" s="49"/>
      <c r="O1321" s="238" t="e">
        <f t="shared" si="191"/>
        <v>#DIV/0!</v>
      </c>
      <c r="P1321" s="5" t="e">
        <f t="shared" si="193"/>
        <v>#DIV/0!</v>
      </c>
      <c r="Q1321" s="5" t="e">
        <f t="shared" si="193"/>
        <v>#DIV/0!</v>
      </c>
      <c r="R1321" s="5" t="e">
        <f t="shared" si="193"/>
        <v>#DIV/0!</v>
      </c>
      <c r="S1321" s="5" t="e">
        <f t="shared" si="192"/>
        <v>#DIV/0!</v>
      </c>
      <c r="T1321" s="5" t="e">
        <f t="shared" si="192"/>
        <v>#DIV/0!</v>
      </c>
      <c r="U1321" s="5" t="e">
        <f t="shared" si="192"/>
        <v>#DIV/0!</v>
      </c>
      <c r="V1321" s="5" t="e">
        <f t="shared" si="192"/>
        <v>#DIV/0!</v>
      </c>
      <c r="W1321" s="5" t="e">
        <f t="shared" si="192"/>
        <v>#DIV/0!</v>
      </c>
      <c r="X1321" s="5" t="e">
        <f t="shared" si="192"/>
        <v>#DIV/0!</v>
      </c>
      <c r="Y1321" s="5" t="e">
        <f t="shared" si="188"/>
        <v>#DIV/0!</v>
      </c>
      <c r="Z1321" s="5" t="e">
        <f t="shared" si="189"/>
        <v>#DIV/0!</v>
      </c>
      <c r="AA1321" s="5" t="e">
        <f t="shared" si="189"/>
        <v>#DIV/0!</v>
      </c>
      <c r="AM1321" s="6"/>
      <c r="AN1321" s="6"/>
    </row>
    <row r="1322" spans="2:40" s="5" customFormat="1" ht="20.100000000000001" hidden="1" customHeight="1">
      <c r="B1322" s="22" t="str">
        <f>+$B$13</f>
        <v xml:space="preserve"> Β' ΠΛΑΝΗΤΗΣ</v>
      </c>
      <c r="C1322" s="15">
        <f>+$C$13</f>
        <v>0</v>
      </c>
      <c r="D1322" s="13">
        <f>+D1317+1</f>
        <v>215</v>
      </c>
      <c r="E1322" s="15">
        <f>+(H1322+I1322)/2</f>
        <v>0</v>
      </c>
      <c r="F1322" s="15">
        <f>+SQRT(E1322*E1322-G1322*G1322)</f>
        <v>0</v>
      </c>
      <c r="G1322" s="15">
        <f>+(-H1322+I1322)/2</f>
        <v>0</v>
      </c>
      <c r="H1322" s="15">
        <f>+$J$42</f>
        <v>0</v>
      </c>
      <c r="I1322" s="15">
        <f>+$J$41</f>
        <v>0</v>
      </c>
      <c r="J1322" s="15">
        <f>+$D$24</f>
        <v>0</v>
      </c>
      <c r="K1322" s="15">
        <f>+ABS( C1322-D1322)</f>
        <v>215</v>
      </c>
      <c r="L1322" s="15" t="e">
        <f>+F1322*F1322/E1322/( 1- J1322*COS(K1323))</f>
        <v>#DIV/0!</v>
      </c>
      <c r="M1322" s="14" t="e">
        <f t="shared" si="190"/>
        <v>#DIV/0!</v>
      </c>
      <c r="N1322" s="49"/>
      <c r="O1322" s="238">
        <f t="shared" si="191"/>
        <v>0</v>
      </c>
      <c r="P1322" s="5" t="e">
        <f t="shared" si="193"/>
        <v>#DIV/0!</v>
      </c>
      <c r="Q1322" s="5" t="e">
        <f t="shared" si="193"/>
        <v>#DIV/0!</v>
      </c>
      <c r="R1322" s="5" t="e">
        <f t="shared" si="193"/>
        <v>#DIV/0!</v>
      </c>
      <c r="S1322" s="5" t="e">
        <f t="shared" si="192"/>
        <v>#DIV/0!</v>
      </c>
      <c r="T1322" s="5" t="e">
        <f t="shared" si="192"/>
        <v>#DIV/0!</v>
      </c>
      <c r="U1322" s="5" t="e">
        <f t="shared" si="192"/>
        <v>#DIV/0!</v>
      </c>
      <c r="V1322" s="5" t="e">
        <f t="shared" si="192"/>
        <v>#DIV/0!</v>
      </c>
      <c r="W1322" s="5" t="e">
        <f t="shared" si="192"/>
        <v>#DIV/0!</v>
      </c>
      <c r="X1322" s="5" t="e">
        <f t="shared" si="192"/>
        <v>#DIV/0!</v>
      </c>
      <c r="Y1322" s="5" t="e">
        <f t="shared" si="188"/>
        <v>#DIV/0!</v>
      </c>
      <c r="Z1322" s="5" t="e">
        <f t="shared" si="189"/>
        <v>#DIV/0!</v>
      </c>
      <c r="AA1322" s="5" t="e">
        <f t="shared" si="189"/>
        <v>#DIV/0!</v>
      </c>
      <c r="AM1322" s="6"/>
      <c r="AN1322" s="6"/>
    </row>
    <row r="1323" spans="2:40" s="5" customFormat="1" ht="20.100000000000001" hidden="1" customHeight="1">
      <c r="B1323" s="26"/>
      <c r="C1323" s="27">
        <f>3.14/180*C1322</f>
        <v>0</v>
      </c>
      <c r="D1323" s="27">
        <f>3.14/180*D1322</f>
        <v>3.7505555555555561</v>
      </c>
      <c r="E1323" s="28"/>
      <c r="F1323" s="28"/>
      <c r="G1323" s="28"/>
      <c r="H1323" s="28"/>
      <c r="I1323" s="28"/>
      <c r="J1323" s="28"/>
      <c r="K1323" s="28">
        <f>(3.14/180)*K1322</f>
        <v>3.7505555555555561</v>
      </c>
      <c r="L1323" s="14"/>
      <c r="M1323" s="14" t="e">
        <f t="shared" si="190"/>
        <v>#DIV/0!</v>
      </c>
      <c r="N1323" s="49"/>
      <c r="O1323" s="238"/>
      <c r="P1323" s="5" t="e">
        <f t="shared" si="193"/>
        <v>#DIV/0!</v>
      </c>
      <c r="Q1323" s="5" t="e">
        <f t="shared" si="193"/>
        <v>#DIV/0!</v>
      </c>
      <c r="R1323" s="5" t="e">
        <f t="shared" si="193"/>
        <v>#DIV/0!</v>
      </c>
      <c r="S1323" s="5" t="e">
        <f t="shared" si="192"/>
        <v>#DIV/0!</v>
      </c>
      <c r="T1323" s="5" t="e">
        <f t="shared" si="192"/>
        <v>#DIV/0!</v>
      </c>
      <c r="U1323" s="5" t="e">
        <f t="shared" si="192"/>
        <v>#DIV/0!</v>
      </c>
      <c r="V1323" s="5" t="e">
        <f t="shared" si="192"/>
        <v>#DIV/0!</v>
      </c>
      <c r="W1323" s="5" t="e">
        <f t="shared" si="192"/>
        <v>#DIV/0!</v>
      </c>
      <c r="X1323" s="5" t="e">
        <f t="shared" si="192"/>
        <v>#DIV/0!</v>
      </c>
      <c r="Y1323" s="5" t="e">
        <f t="shared" si="188"/>
        <v>#DIV/0!</v>
      </c>
      <c r="Z1323" s="5" t="e">
        <f t="shared" si="189"/>
        <v>#DIV/0!</v>
      </c>
      <c r="AA1323" s="5" t="e">
        <f t="shared" si="189"/>
        <v>#DIV/0!</v>
      </c>
      <c r="AM1323" s="6"/>
      <c r="AN1323" s="6"/>
    </row>
    <row r="1324" spans="2:40" s="5" customFormat="1" ht="20.100000000000001" hidden="1" customHeight="1">
      <c r="B1324" s="15"/>
      <c r="C1324" s="13"/>
      <c r="D1324" s="13"/>
      <c r="E1324" s="13"/>
      <c r="F1324" s="13"/>
      <c r="G1324" s="13"/>
      <c r="H1324" s="13"/>
      <c r="I1324" s="13"/>
      <c r="J1324" s="13"/>
      <c r="K1324" s="15"/>
      <c r="L1324" s="14"/>
      <c r="M1324" s="14" t="e">
        <f t="shared" si="190"/>
        <v>#DIV/0!</v>
      </c>
      <c r="N1324" s="49"/>
      <c r="O1324" s="238"/>
      <c r="P1324" s="5" t="e">
        <f t="shared" si="193"/>
        <v>#DIV/0!</v>
      </c>
      <c r="Q1324" s="5" t="e">
        <f t="shared" si="193"/>
        <v>#DIV/0!</v>
      </c>
      <c r="R1324" s="5" t="e">
        <f t="shared" si="193"/>
        <v>#DIV/0!</v>
      </c>
      <c r="S1324" s="5" t="e">
        <f t="shared" si="192"/>
        <v>#DIV/0!</v>
      </c>
      <c r="T1324" s="5" t="e">
        <f t="shared" si="192"/>
        <v>#DIV/0!</v>
      </c>
      <c r="U1324" s="5" t="e">
        <f t="shared" si="192"/>
        <v>#DIV/0!</v>
      </c>
      <c r="V1324" s="5" t="e">
        <f t="shared" si="192"/>
        <v>#DIV/0!</v>
      </c>
      <c r="W1324" s="5" t="e">
        <f t="shared" si="192"/>
        <v>#DIV/0!</v>
      </c>
      <c r="X1324" s="5" t="e">
        <f t="shared" si="192"/>
        <v>#DIV/0!</v>
      </c>
      <c r="Y1324" s="5" t="e">
        <f t="shared" si="188"/>
        <v>#DIV/0!</v>
      </c>
      <c r="Z1324" s="5" t="e">
        <f t="shared" si="189"/>
        <v>#DIV/0!</v>
      </c>
      <c r="AA1324" s="5" t="e">
        <f t="shared" si="189"/>
        <v>#DIV/0!</v>
      </c>
      <c r="AM1324" s="6"/>
      <c r="AN1324" s="6"/>
    </row>
    <row r="1325" spans="2:40" s="5" customFormat="1" ht="20.100000000000001" hidden="1" customHeight="1">
      <c r="B1325" s="22" t="str">
        <f>+$B$11</f>
        <v xml:space="preserve"> Α' ΠΛΑΝΗΤΗΣ</v>
      </c>
      <c r="C1325" s="15">
        <f>+$C$11</f>
        <v>0</v>
      </c>
      <c r="D1325" s="13">
        <f>+D1320+1</f>
        <v>216</v>
      </c>
      <c r="E1325" s="15">
        <f>+(H1325+I1325)/2</f>
        <v>0</v>
      </c>
      <c r="F1325" s="15">
        <f>+SQRT(E1325*E1325-G1325*G1325)</f>
        <v>0</v>
      </c>
      <c r="G1325" s="15">
        <f>+(-H1325+I1325)/2</f>
        <v>0</v>
      </c>
      <c r="H1325" s="15">
        <f>+$J$40</f>
        <v>0</v>
      </c>
      <c r="I1325" s="15">
        <f>+$J$39</f>
        <v>0</v>
      </c>
      <c r="J1325" s="15">
        <f>+$D$22</f>
        <v>0</v>
      </c>
      <c r="K1325" s="15">
        <f>+ABS( C1325-D1325)</f>
        <v>216</v>
      </c>
      <c r="L1325" s="15" t="e">
        <f>(+F1325*F1325/E1325)/( 1- J1325*COS(K1326))</f>
        <v>#DIV/0!</v>
      </c>
      <c r="M1325" s="14" t="e">
        <f t="shared" si="190"/>
        <v>#DIV/0!</v>
      </c>
      <c r="N1325" s="49"/>
      <c r="O1325" s="238">
        <f t="shared" si="191"/>
        <v>0</v>
      </c>
      <c r="P1325" s="5" t="e">
        <f t="shared" si="193"/>
        <v>#DIV/0!</v>
      </c>
      <c r="Q1325" s="5" t="e">
        <f t="shared" si="193"/>
        <v>#DIV/0!</v>
      </c>
      <c r="R1325" s="5" t="e">
        <f t="shared" si="193"/>
        <v>#DIV/0!</v>
      </c>
      <c r="S1325" s="5" t="e">
        <f t="shared" si="192"/>
        <v>#DIV/0!</v>
      </c>
      <c r="T1325" s="5" t="e">
        <f t="shared" si="192"/>
        <v>#DIV/0!</v>
      </c>
      <c r="U1325" s="5" t="e">
        <f t="shared" si="192"/>
        <v>#DIV/0!</v>
      </c>
      <c r="V1325" s="5" t="e">
        <f t="shared" si="192"/>
        <v>#DIV/0!</v>
      </c>
      <c r="W1325" s="5" t="e">
        <f t="shared" si="192"/>
        <v>#DIV/0!</v>
      </c>
      <c r="X1325" s="5" t="e">
        <f t="shared" si="192"/>
        <v>#DIV/0!</v>
      </c>
      <c r="Y1325" s="5" t="e">
        <f t="shared" ref="Y1325:Y1388" si="194">IF(AND(K1325=MIN($B1325:$M1325),K1325=MIN($O$176:$O$234)),AK1324,0)</f>
        <v>#DIV/0!</v>
      </c>
      <c r="Z1325" s="5" t="e">
        <f t="shared" ref="Z1325:AA1388" si="195">IF(AND(L1325=MIN($B1325:$M1325),L1325=MIN($O$176:$O$234)),AL1324,0)</f>
        <v>#DIV/0!</v>
      </c>
      <c r="AA1325" s="5" t="e">
        <f t="shared" si="195"/>
        <v>#DIV/0!</v>
      </c>
      <c r="AM1325" s="6"/>
      <c r="AN1325" s="6"/>
    </row>
    <row r="1326" spans="2:40" s="5" customFormat="1" ht="20.100000000000001" hidden="1" customHeight="1">
      <c r="B1326" s="23" t="s">
        <v>32</v>
      </c>
      <c r="C1326" s="24">
        <f>3.14/180*C1325</f>
        <v>0</v>
      </c>
      <c r="D1326" s="24">
        <v>216</v>
      </c>
      <c r="E1326" s="25"/>
      <c r="F1326" s="25"/>
      <c r="G1326" s="25"/>
      <c r="H1326" s="25"/>
      <c r="I1326" s="25"/>
      <c r="J1326" s="25"/>
      <c r="K1326" s="25">
        <f>(3.14/180)*K1325</f>
        <v>3.7680000000000002</v>
      </c>
      <c r="L1326" s="14"/>
      <c r="M1326" s="14" t="e">
        <f t="shared" si="190"/>
        <v>#DIV/0!</v>
      </c>
      <c r="N1326" s="49"/>
      <c r="O1326" s="238" t="e">
        <f t="shared" si="191"/>
        <v>#DIV/0!</v>
      </c>
      <c r="P1326" s="5" t="e">
        <f t="shared" si="193"/>
        <v>#DIV/0!</v>
      </c>
      <c r="Q1326" s="5" t="e">
        <f t="shared" si="193"/>
        <v>#DIV/0!</v>
      </c>
      <c r="R1326" s="5" t="e">
        <f t="shared" si="193"/>
        <v>#DIV/0!</v>
      </c>
      <c r="S1326" s="5" t="e">
        <f t="shared" si="192"/>
        <v>#DIV/0!</v>
      </c>
      <c r="T1326" s="5" t="e">
        <f t="shared" si="192"/>
        <v>#DIV/0!</v>
      </c>
      <c r="U1326" s="5" t="e">
        <f t="shared" si="192"/>
        <v>#DIV/0!</v>
      </c>
      <c r="V1326" s="5" t="e">
        <f t="shared" si="192"/>
        <v>#DIV/0!</v>
      </c>
      <c r="W1326" s="5" t="e">
        <f t="shared" si="192"/>
        <v>#DIV/0!</v>
      </c>
      <c r="X1326" s="5" t="e">
        <f t="shared" si="192"/>
        <v>#DIV/0!</v>
      </c>
      <c r="Y1326" s="5" t="e">
        <f t="shared" si="194"/>
        <v>#DIV/0!</v>
      </c>
      <c r="Z1326" s="5" t="e">
        <f t="shared" si="195"/>
        <v>#DIV/0!</v>
      </c>
      <c r="AA1326" s="5" t="e">
        <f t="shared" si="195"/>
        <v>#DIV/0!</v>
      </c>
      <c r="AM1326" s="6"/>
      <c r="AN1326" s="6"/>
    </row>
    <row r="1327" spans="2:40" s="5" customFormat="1" ht="20.100000000000001" hidden="1" customHeight="1">
      <c r="B1327" s="22" t="str">
        <f>+$B$13</f>
        <v xml:space="preserve"> Β' ΠΛΑΝΗΤΗΣ</v>
      </c>
      <c r="C1327" s="15">
        <f>+$C$13</f>
        <v>0</v>
      </c>
      <c r="D1327" s="13">
        <f>+D1322+1</f>
        <v>216</v>
      </c>
      <c r="E1327" s="15">
        <f>+(H1327+I1327)/2</f>
        <v>0</v>
      </c>
      <c r="F1327" s="15">
        <f>+SQRT(E1327*E1327-G1327*G1327)</f>
        <v>0</v>
      </c>
      <c r="G1327" s="15">
        <f>+(-H1327+I1327)/2</f>
        <v>0</v>
      </c>
      <c r="H1327" s="15">
        <f>+$J$42</f>
        <v>0</v>
      </c>
      <c r="I1327" s="15">
        <f>+$J$41</f>
        <v>0</v>
      </c>
      <c r="J1327" s="15">
        <f>+$D$24</f>
        <v>0</v>
      </c>
      <c r="K1327" s="15">
        <f>+ABS( C1327-D1327)</f>
        <v>216</v>
      </c>
      <c r="L1327" s="15" t="e">
        <f>+F1327*F1327/E1327/( 1- J1327*COS(K1328))</f>
        <v>#DIV/0!</v>
      </c>
      <c r="M1327" s="14" t="e">
        <f t="shared" si="190"/>
        <v>#DIV/0!</v>
      </c>
      <c r="N1327" s="49"/>
      <c r="O1327" s="238">
        <f t="shared" si="191"/>
        <v>0</v>
      </c>
      <c r="P1327" s="5" t="e">
        <f t="shared" si="193"/>
        <v>#DIV/0!</v>
      </c>
      <c r="Q1327" s="5" t="e">
        <f t="shared" si="193"/>
        <v>#DIV/0!</v>
      </c>
      <c r="R1327" s="5" t="e">
        <f t="shared" si="193"/>
        <v>#DIV/0!</v>
      </c>
      <c r="S1327" s="5" t="e">
        <f t="shared" si="192"/>
        <v>#DIV/0!</v>
      </c>
      <c r="T1327" s="5" t="e">
        <f t="shared" si="192"/>
        <v>#DIV/0!</v>
      </c>
      <c r="U1327" s="5" t="e">
        <f t="shared" si="192"/>
        <v>#DIV/0!</v>
      </c>
      <c r="V1327" s="5" t="e">
        <f t="shared" si="192"/>
        <v>#DIV/0!</v>
      </c>
      <c r="W1327" s="5" t="e">
        <f t="shared" si="192"/>
        <v>#DIV/0!</v>
      </c>
      <c r="X1327" s="5" t="e">
        <f t="shared" si="192"/>
        <v>#DIV/0!</v>
      </c>
      <c r="Y1327" s="5" t="e">
        <f t="shared" si="194"/>
        <v>#DIV/0!</v>
      </c>
      <c r="Z1327" s="5" t="e">
        <f t="shared" si="195"/>
        <v>#DIV/0!</v>
      </c>
      <c r="AA1327" s="5" t="e">
        <f t="shared" si="195"/>
        <v>#DIV/0!</v>
      </c>
      <c r="AM1327" s="6"/>
      <c r="AN1327" s="6"/>
    </row>
    <row r="1328" spans="2:40" s="5" customFormat="1" ht="20.100000000000001" hidden="1" customHeight="1">
      <c r="B1328" s="26"/>
      <c r="C1328" s="27">
        <f>3.14/180*C1327</f>
        <v>0</v>
      </c>
      <c r="D1328" s="27">
        <f>3.14/180*D1327</f>
        <v>3.7680000000000002</v>
      </c>
      <c r="E1328" s="28"/>
      <c r="F1328" s="28"/>
      <c r="G1328" s="28"/>
      <c r="H1328" s="28"/>
      <c r="I1328" s="28"/>
      <c r="J1328" s="28"/>
      <c r="K1328" s="28">
        <f>(3.14/180)*K1327</f>
        <v>3.7680000000000002</v>
      </c>
      <c r="L1328" s="14"/>
      <c r="M1328" s="14" t="e">
        <f t="shared" si="190"/>
        <v>#DIV/0!</v>
      </c>
      <c r="N1328" s="49"/>
      <c r="O1328" s="238"/>
      <c r="P1328" s="5" t="e">
        <f t="shared" si="193"/>
        <v>#DIV/0!</v>
      </c>
      <c r="Q1328" s="5" t="e">
        <f t="shared" si="193"/>
        <v>#DIV/0!</v>
      </c>
      <c r="R1328" s="5" t="e">
        <f t="shared" si="193"/>
        <v>#DIV/0!</v>
      </c>
      <c r="S1328" s="5" t="e">
        <f t="shared" si="192"/>
        <v>#DIV/0!</v>
      </c>
      <c r="T1328" s="5" t="e">
        <f t="shared" si="192"/>
        <v>#DIV/0!</v>
      </c>
      <c r="U1328" s="5" t="e">
        <f t="shared" si="192"/>
        <v>#DIV/0!</v>
      </c>
      <c r="V1328" s="5" t="e">
        <f t="shared" si="192"/>
        <v>#DIV/0!</v>
      </c>
      <c r="W1328" s="5" t="e">
        <f t="shared" si="192"/>
        <v>#DIV/0!</v>
      </c>
      <c r="X1328" s="5" t="e">
        <f t="shared" si="192"/>
        <v>#DIV/0!</v>
      </c>
      <c r="Y1328" s="5" t="e">
        <f t="shared" si="194"/>
        <v>#DIV/0!</v>
      </c>
      <c r="Z1328" s="5" t="e">
        <f t="shared" si="195"/>
        <v>#DIV/0!</v>
      </c>
      <c r="AA1328" s="5" t="e">
        <f t="shared" si="195"/>
        <v>#DIV/0!</v>
      </c>
      <c r="AM1328" s="6"/>
      <c r="AN1328" s="6"/>
    </row>
    <row r="1329" spans="2:40" s="5" customFormat="1" ht="20.100000000000001" hidden="1" customHeight="1">
      <c r="B1329" s="15"/>
      <c r="C1329" s="13"/>
      <c r="D1329" s="13"/>
      <c r="E1329" s="13"/>
      <c r="F1329" s="13"/>
      <c r="G1329" s="13"/>
      <c r="H1329" s="13"/>
      <c r="I1329" s="13"/>
      <c r="J1329" s="13"/>
      <c r="K1329" s="15"/>
      <c r="L1329" s="14"/>
      <c r="M1329" s="14" t="e">
        <f t="shared" si="190"/>
        <v>#DIV/0!</v>
      </c>
      <c r="N1329" s="49"/>
      <c r="O1329" s="238"/>
      <c r="P1329" s="5" t="e">
        <f t="shared" si="193"/>
        <v>#DIV/0!</v>
      </c>
      <c r="Q1329" s="5" t="e">
        <f t="shared" si="193"/>
        <v>#DIV/0!</v>
      </c>
      <c r="R1329" s="5" t="e">
        <f t="shared" si="193"/>
        <v>#DIV/0!</v>
      </c>
      <c r="S1329" s="5" t="e">
        <f t="shared" si="192"/>
        <v>#DIV/0!</v>
      </c>
      <c r="T1329" s="5" t="e">
        <f t="shared" si="192"/>
        <v>#DIV/0!</v>
      </c>
      <c r="U1329" s="5" t="e">
        <f t="shared" si="192"/>
        <v>#DIV/0!</v>
      </c>
      <c r="V1329" s="5" t="e">
        <f t="shared" si="192"/>
        <v>#DIV/0!</v>
      </c>
      <c r="W1329" s="5" t="e">
        <f t="shared" si="192"/>
        <v>#DIV/0!</v>
      </c>
      <c r="X1329" s="5" t="e">
        <f t="shared" si="192"/>
        <v>#DIV/0!</v>
      </c>
      <c r="Y1329" s="5" t="e">
        <f t="shared" si="194"/>
        <v>#DIV/0!</v>
      </c>
      <c r="Z1329" s="5" t="e">
        <f t="shared" si="195"/>
        <v>#DIV/0!</v>
      </c>
      <c r="AA1329" s="5" t="e">
        <f t="shared" si="195"/>
        <v>#DIV/0!</v>
      </c>
      <c r="AM1329" s="6"/>
      <c r="AN1329" s="6"/>
    </row>
    <row r="1330" spans="2:40" s="5" customFormat="1" ht="20.100000000000001" hidden="1" customHeight="1">
      <c r="B1330" s="22" t="str">
        <f>+$B$11</f>
        <v xml:space="preserve"> Α' ΠΛΑΝΗΤΗΣ</v>
      </c>
      <c r="C1330" s="15">
        <f>+$C$11</f>
        <v>0</v>
      </c>
      <c r="D1330" s="13">
        <f>+D1325+1</f>
        <v>217</v>
      </c>
      <c r="E1330" s="15">
        <f>+(H1330+I1330)/2</f>
        <v>0</v>
      </c>
      <c r="F1330" s="15">
        <f>+SQRT(E1330*E1330-G1330*G1330)</f>
        <v>0</v>
      </c>
      <c r="G1330" s="15">
        <f>+(-H1330+I1330)/2</f>
        <v>0</v>
      </c>
      <c r="H1330" s="15">
        <f>+$J$40</f>
        <v>0</v>
      </c>
      <c r="I1330" s="15">
        <f>+$J$39</f>
        <v>0</v>
      </c>
      <c r="J1330" s="15">
        <f>+$D$22</f>
        <v>0</v>
      </c>
      <c r="K1330" s="15">
        <f>+ABS( C1330-D1330)</f>
        <v>217</v>
      </c>
      <c r="L1330" s="15" t="e">
        <f>(+F1330*F1330/E1330)/( 1- J1330*COS(K1331))</f>
        <v>#DIV/0!</v>
      </c>
      <c r="M1330" s="14" t="e">
        <f t="shared" si="190"/>
        <v>#DIV/0!</v>
      </c>
      <c r="N1330" s="49"/>
      <c r="O1330" s="238">
        <f t="shared" si="191"/>
        <v>0</v>
      </c>
      <c r="P1330" s="5" t="e">
        <f t="shared" si="193"/>
        <v>#DIV/0!</v>
      </c>
      <c r="Q1330" s="5" t="e">
        <f t="shared" si="193"/>
        <v>#DIV/0!</v>
      </c>
      <c r="R1330" s="5" t="e">
        <f t="shared" si="193"/>
        <v>#DIV/0!</v>
      </c>
      <c r="S1330" s="5" t="e">
        <f t="shared" si="192"/>
        <v>#DIV/0!</v>
      </c>
      <c r="T1330" s="5" t="e">
        <f t="shared" si="192"/>
        <v>#DIV/0!</v>
      </c>
      <c r="U1330" s="5" t="e">
        <f t="shared" si="192"/>
        <v>#DIV/0!</v>
      </c>
      <c r="V1330" s="5" t="e">
        <f t="shared" si="192"/>
        <v>#DIV/0!</v>
      </c>
      <c r="W1330" s="5" t="e">
        <f t="shared" si="192"/>
        <v>#DIV/0!</v>
      </c>
      <c r="X1330" s="5" t="e">
        <f t="shared" si="192"/>
        <v>#DIV/0!</v>
      </c>
      <c r="Y1330" s="5" t="e">
        <f t="shared" si="194"/>
        <v>#DIV/0!</v>
      </c>
      <c r="Z1330" s="5" t="e">
        <f t="shared" si="195"/>
        <v>#DIV/0!</v>
      </c>
      <c r="AA1330" s="5" t="e">
        <f t="shared" si="195"/>
        <v>#DIV/0!</v>
      </c>
      <c r="AM1330" s="6"/>
      <c r="AN1330" s="6"/>
    </row>
    <row r="1331" spans="2:40" s="5" customFormat="1" ht="20.100000000000001" hidden="1" customHeight="1">
      <c r="B1331" s="23" t="s">
        <v>32</v>
      </c>
      <c r="C1331" s="24">
        <f>3.14/180*C1330</f>
        <v>0</v>
      </c>
      <c r="D1331" s="24">
        <v>217</v>
      </c>
      <c r="E1331" s="25"/>
      <c r="F1331" s="25"/>
      <c r="G1331" s="25"/>
      <c r="H1331" s="25"/>
      <c r="I1331" s="25"/>
      <c r="J1331" s="25"/>
      <c r="K1331" s="25">
        <f>(3.14/180)*K1330</f>
        <v>3.7854444444444448</v>
      </c>
      <c r="L1331" s="14"/>
      <c r="M1331" s="14" t="e">
        <f t="shared" si="190"/>
        <v>#DIV/0!</v>
      </c>
      <c r="N1331" s="49"/>
      <c r="O1331" s="238" t="e">
        <f t="shared" si="191"/>
        <v>#DIV/0!</v>
      </c>
      <c r="P1331" s="5" t="e">
        <f t="shared" si="193"/>
        <v>#DIV/0!</v>
      </c>
      <c r="Q1331" s="5" t="e">
        <f t="shared" si="193"/>
        <v>#DIV/0!</v>
      </c>
      <c r="R1331" s="5" t="e">
        <f t="shared" si="193"/>
        <v>#DIV/0!</v>
      </c>
      <c r="S1331" s="5" t="e">
        <f t="shared" si="192"/>
        <v>#DIV/0!</v>
      </c>
      <c r="T1331" s="5" t="e">
        <f t="shared" si="192"/>
        <v>#DIV/0!</v>
      </c>
      <c r="U1331" s="5" t="e">
        <f t="shared" si="192"/>
        <v>#DIV/0!</v>
      </c>
      <c r="V1331" s="5" t="e">
        <f t="shared" si="192"/>
        <v>#DIV/0!</v>
      </c>
      <c r="W1331" s="5" t="e">
        <f t="shared" si="192"/>
        <v>#DIV/0!</v>
      </c>
      <c r="X1331" s="5" t="e">
        <f t="shared" si="192"/>
        <v>#DIV/0!</v>
      </c>
      <c r="Y1331" s="5" t="e">
        <f t="shared" si="194"/>
        <v>#DIV/0!</v>
      </c>
      <c r="Z1331" s="5" t="e">
        <f t="shared" si="195"/>
        <v>#DIV/0!</v>
      </c>
      <c r="AA1331" s="5" t="e">
        <f t="shared" si="195"/>
        <v>#DIV/0!</v>
      </c>
      <c r="AM1331" s="6"/>
      <c r="AN1331" s="6"/>
    </row>
    <row r="1332" spans="2:40" s="5" customFormat="1" ht="20.100000000000001" hidden="1" customHeight="1">
      <c r="B1332" s="22" t="str">
        <f>+$B$13</f>
        <v xml:space="preserve"> Β' ΠΛΑΝΗΤΗΣ</v>
      </c>
      <c r="C1332" s="15">
        <f>+$C$13</f>
        <v>0</v>
      </c>
      <c r="D1332" s="13">
        <f>+D1327+1</f>
        <v>217</v>
      </c>
      <c r="E1332" s="15">
        <f>+(H1332+I1332)/2</f>
        <v>0</v>
      </c>
      <c r="F1332" s="15">
        <f>+SQRT(E1332*E1332-G1332*G1332)</f>
        <v>0</v>
      </c>
      <c r="G1332" s="15">
        <f>+(-H1332+I1332)/2</f>
        <v>0</v>
      </c>
      <c r="H1332" s="15">
        <f>+$J$42</f>
        <v>0</v>
      </c>
      <c r="I1332" s="15">
        <f>+$J$41</f>
        <v>0</v>
      </c>
      <c r="J1332" s="15">
        <f>+$D$24</f>
        <v>0</v>
      </c>
      <c r="K1332" s="15">
        <f>+ABS( C1332-D1332)</f>
        <v>217</v>
      </c>
      <c r="L1332" s="15" t="e">
        <f>+F1332*F1332/E1332/( 1- J1332*COS(K1333))</f>
        <v>#DIV/0!</v>
      </c>
      <c r="M1332" s="14" t="e">
        <f t="shared" si="190"/>
        <v>#DIV/0!</v>
      </c>
      <c r="N1332" s="49"/>
      <c r="O1332" s="238">
        <f t="shared" si="191"/>
        <v>0</v>
      </c>
      <c r="P1332" s="5" t="e">
        <f t="shared" si="193"/>
        <v>#DIV/0!</v>
      </c>
      <c r="Q1332" s="5" t="e">
        <f t="shared" si="193"/>
        <v>#DIV/0!</v>
      </c>
      <c r="R1332" s="5" t="e">
        <f t="shared" si="193"/>
        <v>#DIV/0!</v>
      </c>
      <c r="S1332" s="5" t="e">
        <f t="shared" si="192"/>
        <v>#DIV/0!</v>
      </c>
      <c r="T1332" s="5" t="e">
        <f t="shared" si="192"/>
        <v>#DIV/0!</v>
      </c>
      <c r="U1332" s="5" t="e">
        <f t="shared" si="192"/>
        <v>#DIV/0!</v>
      </c>
      <c r="V1332" s="5" t="e">
        <f t="shared" si="192"/>
        <v>#DIV/0!</v>
      </c>
      <c r="W1332" s="5" t="e">
        <f t="shared" si="192"/>
        <v>#DIV/0!</v>
      </c>
      <c r="X1332" s="5" t="e">
        <f t="shared" si="192"/>
        <v>#DIV/0!</v>
      </c>
      <c r="Y1332" s="5" t="e">
        <f t="shared" si="194"/>
        <v>#DIV/0!</v>
      </c>
      <c r="Z1332" s="5" t="e">
        <f t="shared" si="195"/>
        <v>#DIV/0!</v>
      </c>
      <c r="AA1332" s="5" t="e">
        <f t="shared" si="195"/>
        <v>#DIV/0!</v>
      </c>
      <c r="AM1332" s="6"/>
      <c r="AN1332" s="6"/>
    </row>
    <row r="1333" spans="2:40" s="5" customFormat="1" ht="20.100000000000001" hidden="1" customHeight="1">
      <c r="B1333" s="26"/>
      <c r="C1333" s="27">
        <f>3.14/180*C1332</f>
        <v>0</v>
      </c>
      <c r="D1333" s="27">
        <f>3.14/180*D1332</f>
        <v>3.7854444444444448</v>
      </c>
      <c r="E1333" s="28"/>
      <c r="F1333" s="28"/>
      <c r="G1333" s="28"/>
      <c r="H1333" s="28"/>
      <c r="I1333" s="28"/>
      <c r="J1333" s="28"/>
      <c r="K1333" s="28">
        <f>(3.14/180)*K1332</f>
        <v>3.7854444444444448</v>
      </c>
      <c r="L1333" s="14"/>
      <c r="M1333" s="14" t="e">
        <f t="shared" si="190"/>
        <v>#DIV/0!</v>
      </c>
      <c r="N1333" s="49"/>
      <c r="O1333" s="238"/>
      <c r="P1333" s="5" t="e">
        <f t="shared" si="193"/>
        <v>#DIV/0!</v>
      </c>
      <c r="Q1333" s="5" t="e">
        <f t="shared" si="193"/>
        <v>#DIV/0!</v>
      </c>
      <c r="R1333" s="5" t="e">
        <f t="shared" si="193"/>
        <v>#DIV/0!</v>
      </c>
      <c r="S1333" s="5" t="e">
        <f t="shared" si="192"/>
        <v>#DIV/0!</v>
      </c>
      <c r="T1333" s="5" t="e">
        <f t="shared" si="192"/>
        <v>#DIV/0!</v>
      </c>
      <c r="U1333" s="5" t="e">
        <f t="shared" si="192"/>
        <v>#DIV/0!</v>
      </c>
      <c r="V1333" s="5" t="e">
        <f t="shared" si="192"/>
        <v>#DIV/0!</v>
      </c>
      <c r="W1333" s="5" t="e">
        <f t="shared" si="192"/>
        <v>#DIV/0!</v>
      </c>
      <c r="X1333" s="5" t="e">
        <f t="shared" si="192"/>
        <v>#DIV/0!</v>
      </c>
      <c r="Y1333" s="5" t="e">
        <f t="shared" si="194"/>
        <v>#DIV/0!</v>
      </c>
      <c r="Z1333" s="5" t="e">
        <f t="shared" si="195"/>
        <v>#DIV/0!</v>
      </c>
      <c r="AA1333" s="5" t="e">
        <f t="shared" si="195"/>
        <v>#DIV/0!</v>
      </c>
      <c r="AM1333" s="6"/>
      <c r="AN1333" s="6"/>
    </row>
    <row r="1334" spans="2:40" s="5" customFormat="1" ht="20.100000000000001" hidden="1" customHeight="1">
      <c r="B1334" s="15"/>
      <c r="C1334" s="13"/>
      <c r="D1334" s="13"/>
      <c r="E1334" s="13"/>
      <c r="F1334" s="13"/>
      <c r="G1334" s="13"/>
      <c r="H1334" s="13"/>
      <c r="I1334" s="13"/>
      <c r="J1334" s="13"/>
      <c r="K1334" s="15"/>
      <c r="L1334" s="14"/>
      <c r="M1334" s="14" t="e">
        <f t="shared" si="190"/>
        <v>#DIV/0!</v>
      </c>
      <c r="N1334" s="49"/>
      <c r="O1334" s="238"/>
      <c r="P1334" s="5" t="e">
        <f t="shared" si="193"/>
        <v>#DIV/0!</v>
      </c>
      <c r="Q1334" s="5" t="e">
        <f t="shared" si="193"/>
        <v>#DIV/0!</v>
      </c>
      <c r="R1334" s="5" t="e">
        <f t="shared" si="193"/>
        <v>#DIV/0!</v>
      </c>
      <c r="S1334" s="5" t="e">
        <f t="shared" si="192"/>
        <v>#DIV/0!</v>
      </c>
      <c r="T1334" s="5" t="e">
        <f t="shared" si="192"/>
        <v>#DIV/0!</v>
      </c>
      <c r="U1334" s="5" t="e">
        <f t="shared" si="192"/>
        <v>#DIV/0!</v>
      </c>
      <c r="V1334" s="5" t="e">
        <f t="shared" si="192"/>
        <v>#DIV/0!</v>
      </c>
      <c r="W1334" s="5" t="e">
        <f t="shared" si="192"/>
        <v>#DIV/0!</v>
      </c>
      <c r="X1334" s="5" t="e">
        <f t="shared" si="192"/>
        <v>#DIV/0!</v>
      </c>
      <c r="Y1334" s="5" t="e">
        <f t="shared" si="194"/>
        <v>#DIV/0!</v>
      </c>
      <c r="Z1334" s="5" t="e">
        <f t="shared" si="195"/>
        <v>#DIV/0!</v>
      </c>
      <c r="AA1334" s="5" t="e">
        <f t="shared" si="195"/>
        <v>#DIV/0!</v>
      </c>
      <c r="AM1334" s="6"/>
      <c r="AN1334" s="6"/>
    </row>
    <row r="1335" spans="2:40" s="5" customFormat="1" ht="20.100000000000001" hidden="1" customHeight="1">
      <c r="B1335" s="22" t="str">
        <f>+$B$11</f>
        <v xml:space="preserve"> Α' ΠΛΑΝΗΤΗΣ</v>
      </c>
      <c r="C1335" s="15">
        <f>+$C$11</f>
        <v>0</v>
      </c>
      <c r="D1335" s="13">
        <f>+D1330+1</f>
        <v>218</v>
      </c>
      <c r="E1335" s="15">
        <f>+(H1335+I1335)/2</f>
        <v>0</v>
      </c>
      <c r="F1335" s="15">
        <f>+SQRT(E1335*E1335-G1335*G1335)</f>
        <v>0</v>
      </c>
      <c r="G1335" s="15">
        <f>+(-H1335+I1335)/2</f>
        <v>0</v>
      </c>
      <c r="H1335" s="15">
        <f>+$J$40</f>
        <v>0</v>
      </c>
      <c r="I1335" s="15">
        <f>+$J$39</f>
        <v>0</v>
      </c>
      <c r="J1335" s="15">
        <f>+$D$22</f>
        <v>0</v>
      </c>
      <c r="K1335" s="15">
        <f>+ABS( C1335-D1335)</f>
        <v>218</v>
      </c>
      <c r="L1335" s="15" t="e">
        <f>(+F1335*F1335/E1335)/( 1- J1335*COS(K1336))</f>
        <v>#DIV/0!</v>
      </c>
      <c r="M1335" s="14" t="e">
        <f t="shared" ref="M1335:M1398" si="196">IF(O1335=$O$2051,$D1334,0)</f>
        <v>#DIV/0!</v>
      </c>
      <c r="N1335" s="49"/>
      <c r="O1335" s="238">
        <f t="shared" ref="O1335:O1397" si="197">+ABS(L1334-L1336)</f>
        <v>0</v>
      </c>
      <c r="P1335" s="5" t="e">
        <f t="shared" si="193"/>
        <v>#DIV/0!</v>
      </c>
      <c r="Q1335" s="5" t="e">
        <f t="shared" si="193"/>
        <v>#DIV/0!</v>
      </c>
      <c r="R1335" s="5" t="e">
        <f t="shared" si="193"/>
        <v>#DIV/0!</v>
      </c>
      <c r="S1335" s="5" t="e">
        <f t="shared" si="192"/>
        <v>#DIV/0!</v>
      </c>
      <c r="T1335" s="5" t="e">
        <f t="shared" si="192"/>
        <v>#DIV/0!</v>
      </c>
      <c r="U1335" s="5" t="e">
        <f t="shared" si="192"/>
        <v>#DIV/0!</v>
      </c>
      <c r="V1335" s="5" t="e">
        <f t="shared" ref="V1335:X1398" si="198">IF(AND(H1335=MIN($B1335:$M1335),H1335=MIN($O$176:$O$234)),AH1334,0)</f>
        <v>#DIV/0!</v>
      </c>
      <c r="W1335" s="5" t="e">
        <f t="shared" si="198"/>
        <v>#DIV/0!</v>
      </c>
      <c r="X1335" s="5" t="e">
        <f t="shared" si="198"/>
        <v>#DIV/0!</v>
      </c>
      <c r="Y1335" s="5" t="e">
        <f t="shared" si="194"/>
        <v>#DIV/0!</v>
      </c>
      <c r="Z1335" s="5" t="e">
        <f t="shared" si="195"/>
        <v>#DIV/0!</v>
      </c>
      <c r="AA1335" s="5" t="e">
        <f t="shared" si="195"/>
        <v>#DIV/0!</v>
      </c>
      <c r="AM1335" s="6"/>
      <c r="AN1335" s="6"/>
    </row>
    <row r="1336" spans="2:40" s="5" customFormat="1" ht="20.100000000000001" hidden="1" customHeight="1">
      <c r="B1336" s="23" t="s">
        <v>32</v>
      </c>
      <c r="C1336" s="24">
        <f>3.14/180*C1335</f>
        <v>0</v>
      </c>
      <c r="D1336" s="24">
        <v>218</v>
      </c>
      <c r="E1336" s="25"/>
      <c r="F1336" s="25"/>
      <c r="G1336" s="25"/>
      <c r="H1336" s="25"/>
      <c r="I1336" s="25"/>
      <c r="J1336" s="25"/>
      <c r="K1336" s="25">
        <f>(3.14/180)*K1335</f>
        <v>3.8028888888888894</v>
      </c>
      <c r="L1336" s="14"/>
      <c r="M1336" s="14" t="e">
        <f t="shared" si="196"/>
        <v>#DIV/0!</v>
      </c>
      <c r="N1336" s="49"/>
      <c r="O1336" s="238" t="e">
        <f t="shared" si="197"/>
        <v>#DIV/0!</v>
      </c>
      <c r="P1336" s="5" t="e">
        <f t="shared" si="193"/>
        <v>#DIV/0!</v>
      </c>
      <c r="Q1336" s="5" t="e">
        <f t="shared" si="193"/>
        <v>#DIV/0!</v>
      </c>
      <c r="R1336" s="5" t="e">
        <f t="shared" si="193"/>
        <v>#DIV/0!</v>
      </c>
      <c r="S1336" s="5" t="e">
        <f t="shared" si="193"/>
        <v>#DIV/0!</v>
      </c>
      <c r="T1336" s="5" t="e">
        <f t="shared" si="193"/>
        <v>#DIV/0!</v>
      </c>
      <c r="U1336" s="5" t="e">
        <f t="shared" si="193"/>
        <v>#DIV/0!</v>
      </c>
      <c r="V1336" s="5" t="e">
        <f t="shared" si="198"/>
        <v>#DIV/0!</v>
      </c>
      <c r="W1336" s="5" t="e">
        <f t="shared" si="198"/>
        <v>#DIV/0!</v>
      </c>
      <c r="X1336" s="5" t="e">
        <f t="shared" si="198"/>
        <v>#DIV/0!</v>
      </c>
      <c r="Y1336" s="5" t="e">
        <f t="shared" si="194"/>
        <v>#DIV/0!</v>
      </c>
      <c r="Z1336" s="5" t="e">
        <f t="shared" si="195"/>
        <v>#DIV/0!</v>
      </c>
      <c r="AA1336" s="5" t="e">
        <f t="shared" si="195"/>
        <v>#DIV/0!</v>
      </c>
      <c r="AM1336" s="6"/>
      <c r="AN1336" s="6"/>
    </row>
    <row r="1337" spans="2:40" s="5" customFormat="1" ht="20.100000000000001" hidden="1" customHeight="1">
      <c r="B1337" s="22" t="str">
        <f>+$B$13</f>
        <v xml:space="preserve"> Β' ΠΛΑΝΗΤΗΣ</v>
      </c>
      <c r="C1337" s="15">
        <f>+$C$13</f>
        <v>0</v>
      </c>
      <c r="D1337" s="13">
        <f>+D1332+1</f>
        <v>218</v>
      </c>
      <c r="E1337" s="15">
        <f>+(H1337+I1337)/2</f>
        <v>0</v>
      </c>
      <c r="F1337" s="15">
        <f>+SQRT(E1337*E1337-G1337*G1337)</f>
        <v>0</v>
      </c>
      <c r="G1337" s="15">
        <f>+(-H1337+I1337)/2</f>
        <v>0</v>
      </c>
      <c r="H1337" s="15">
        <f>+$J$42</f>
        <v>0</v>
      </c>
      <c r="I1337" s="15">
        <f>+$J$41</f>
        <v>0</v>
      </c>
      <c r="J1337" s="15">
        <f>+$D$24</f>
        <v>0</v>
      </c>
      <c r="K1337" s="15">
        <f>+ABS( C1337-D1337)</f>
        <v>218</v>
      </c>
      <c r="L1337" s="15" t="e">
        <f>+F1337*F1337/E1337/( 1- J1337*COS(K1338))</f>
        <v>#DIV/0!</v>
      </c>
      <c r="M1337" s="14" t="e">
        <f t="shared" si="196"/>
        <v>#DIV/0!</v>
      </c>
      <c r="N1337" s="49"/>
      <c r="O1337" s="238">
        <f t="shared" si="197"/>
        <v>0</v>
      </c>
      <c r="P1337" s="5" t="e">
        <f t="shared" ref="P1337:U1379" si="199">IF(AND(B1337=MIN($B1337:$M1337),B1337=MIN($O$176:$O$234)),AB1336,0)</f>
        <v>#DIV/0!</v>
      </c>
      <c r="Q1337" s="5" t="e">
        <f t="shared" si="199"/>
        <v>#DIV/0!</v>
      </c>
      <c r="R1337" s="5" t="e">
        <f t="shared" si="199"/>
        <v>#DIV/0!</v>
      </c>
      <c r="S1337" s="5" t="e">
        <f t="shared" si="199"/>
        <v>#DIV/0!</v>
      </c>
      <c r="T1337" s="5" t="e">
        <f t="shared" si="199"/>
        <v>#DIV/0!</v>
      </c>
      <c r="U1337" s="5" t="e">
        <f t="shared" si="199"/>
        <v>#DIV/0!</v>
      </c>
      <c r="V1337" s="5" t="e">
        <f t="shared" si="198"/>
        <v>#DIV/0!</v>
      </c>
      <c r="W1337" s="5" t="e">
        <f t="shared" si="198"/>
        <v>#DIV/0!</v>
      </c>
      <c r="X1337" s="5" t="e">
        <f t="shared" si="198"/>
        <v>#DIV/0!</v>
      </c>
      <c r="Y1337" s="5" t="e">
        <f t="shared" si="194"/>
        <v>#DIV/0!</v>
      </c>
      <c r="Z1337" s="5" t="e">
        <f t="shared" si="195"/>
        <v>#DIV/0!</v>
      </c>
      <c r="AA1337" s="5" t="e">
        <f t="shared" si="195"/>
        <v>#DIV/0!</v>
      </c>
      <c r="AM1337" s="6"/>
      <c r="AN1337" s="6"/>
    </row>
    <row r="1338" spans="2:40" s="5" customFormat="1" ht="20.100000000000001" hidden="1" customHeight="1">
      <c r="B1338" s="26"/>
      <c r="C1338" s="27">
        <f>3.14/180*C1337</f>
        <v>0</v>
      </c>
      <c r="D1338" s="27">
        <f>3.14/180*D1337</f>
        <v>3.8028888888888894</v>
      </c>
      <c r="E1338" s="28"/>
      <c r="F1338" s="28"/>
      <c r="G1338" s="28"/>
      <c r="H1338" s="28"/>
      <c r="I1338" s="28"/>
      <c r="J1338" s="28"/>
      <c r="K1338" s="28">
        <f>(3.14/180)*K1337</f>
        <v>3.8028888888888894</v>
      </c>
      <c r="L1338" s="14"/>
      <c r="M1338" s="14" t="e">
        <f t="shared" si="196"/>
        <v>#DIV/0!</v>
      </c>
      <c r="N1338" s="49"/>
      <c r="O1338" s="238"/>
      <c r="P1338" s="5" t="e">
        <f t="shared" si="199"/>
        <v>#DIV/0!</v>
      </c>
      <c r="Q1338" s="5" t="e">
        <f t="shared" si="199"/>
        <v>#DIV/0!</v>
      </c>
      <c r="R1338" s="5" t="e">
        <f t="shared" si="199"/>
        <v>#DIV/0!</v>
      </c>
      <c r="S1338" s="5" t="e">
        <f t="shared" si="199"/>
        <v>#DIV/0!</v>
      </c>
      <c r="T1338" s="5" t="e">
        <f t="shared" si="199"/>
        <v>#DIV/0!</v>
      </c>
      <c r="U1338" s="5" t="e">
        <f t="shared" si="199"/>
        <v>#DIV/0!</v>
      </c>
      <c r="V1338" s="5" t="e">
        <f t="shared" si="198"/>
        <v>#DIV/0!</v>
      </c>
      <c r="W1338" s="5" t="e">
        <f t="shared" si="198"/>
        <v>#DIV/0!</v>
      </c>
      <c r="X1338" s="5" t="e">
        <f t="shared" si="198"/>
        <v>#DIV/0!</v>
      </c>
      <c r="Y1338" s="5" t="e">
        <f t="shared" si="194"/>
        <v>#DIV/0!</v>
      </c>
      <c r="Z1338" s="5" t="e">
        <f t="shared" si="195"/>
        <v>#DIV/0!</v>
      </c>
      <c r="AA1338" s="5" t="e">
        <f t="shared" si="195"/>
        <v>#DIV/0!</v>
      </c>
      <c r="AM1338" s="6"/>
      <c r="AN1338" s="6"/>
    </row>
    <row r="1339" spans="2:40" s="5" customFormat="1" ht="20.100000000000001" hidden="1" customHeight="1">
      <c r="B1339" s="15"/>
      <c r="C1339" s="13"/>
      <c r="D1339" s="13"/>
      <c r="E1339" s="13"/>
      <c r="F1339" s="13"/>
      <c r="G1339" s="13"/>
      <c r="H1339" s="13"/>
      <c r="I1339" s="13"/>
      <c r="J1339" s="13"/>
      <c r="K1339" s="15"/>
      <c r="L1339" s="14"/>
      <c r="M1339" s="14" t="e">
        <f t="shared" si="196"/>
        <v>#DIV/0!</v>
      </c>
      <c r="N1339" s="49"/>
      <c r="O1339" s="238"/>
      <c r="P1339" s="5" t="e">
        <f t="shared" si="199"/>
        <v>#DIV/0!</v>
      </c>
      <c r="Q1339" s="5" t="e">
        <f t="shared" si="199"/>
        <v>#DIV/0!</v>
      </c>
      <c r="R1339" s="5" t="e">
        <f t="shared" si="199"/>
        <v>#DIV/0!</v>
      </c>
      <c r="S1339" s="5" t="e">
        <f t="shared" si="199"/>
        <v>#DIV/0!</v>
      </c>
      <c r="T1339" s="5" t="e">
        <f t="shared" si="199"/>
        <v>#DIV/0!</v>
      </c>
      <c r="U1339" s="5" t="e">
        <f t="shared" si="199"/>
        <v>#DIV/0!</v>
      </c>
      <c r="V1339" s="5" t="e">
        <f t="shared" si="198"/>
        <v>#DIV/0!</v>
      </c>
      <c r="W1339" s="5" t="e">
        <f t="shared" si="198"/>
        <v>#DIV/0!</v>
      </c>
      <c r="X1339" s="5" t="e">
        <f t="shared" si="198"/>
        <v>#DIV/0!</v>
      </c>
      <c r="Y1339" s="5" t="e">
        <f t="shared" si="194"/>
        <v>#DIV/0!</v>
      </c>
      <c r="Z1339" s="5" t="e">
        <f t="shared" si="195"/>
        <v>#DIV/0!</v>
      </c>
      <c r="AA1339" s="5" t="e">
        <f t="shared" si="195"/>
        <v>#DIV/0!</v>
      </c>
      <c r="AM1339" s="6"/>
      <c r="AN1339" s="6"/>
    </row>
    <row r="1340" spans="2:40" s="5" customFormat="1" ht="20.100000000000001" hidden="1" customHeight="1">
      <c r="B1340" s="22" t="str">
        <f>+$B$11</f>
        <v xml:space="preserve"> Α' ΠΛΑΝΗΤΗΣ</v>
      </c>
      <c r="C1340" s="15">
        <f>+$C$11</f>
        <v>0</v>
      </c>
      <c r="D1340" s="13">
        <f>+D1335+1</f>
        <v>219</v>
      </c>
      <c r="E1340" s="15">
        <f>+(H1340+I1340)/2</f>
        <v>0</v>
      </c>
      <c r="F1340" s="15">
        <f>+SQRT(E1340*E1340-G1340*G1340)</f>
        <v>0</v>
      </c>
      <c r="G1340" s="15">
        <f>+(-H1340+I1340)/2</f>
        <v>0</v>
      </c>
      <c r="H1340" s="15">
        <f>+$J$40</f>
        <v>0</v>
      </c>
      <c r="I1340" s="15">
        <f>+$J$39</f>
        <v>0</v>
      </c>
      <c r="J1340" s="15">
        <f>+$D$22</f>
        <v>0</v>
      </c>
      <c r="K1340" s="15">
        <f>+ABS( C1340-D1340)</f>
        <v>219</v>
      </c>
      <c r="L1340" s="15" t="e">
        <f>(+F1340*F1340/E1340)/( 1- J1340*COS(K1341))</f>
        <v>#DIV/0!</v>
      </c>
      <c r="M1340" s="14" t="e">
        <f t="shared" si="196"/>
        <v>#DIV/0!</v>
      </c>
      <c r="N1340" s="49"/>
      <c r="O1340" s="238">
        <f t="shared" si="197"/>
        <v>0</v>
      </c>
      <c r="P1340" s="5" t="e">
        <f t="shared" si="199"/>
        <v>#DIV/0!</v>
      </c>
      <c r="Q1340" s="5" t="e">
        <f t="shared" si="199"/>
        <v>#DIV/0!</v>
      </c>
      <c r="R1340" s="5" t="e">
        <f t="shared" si="199"/>
        <v>#DIV/0!</v>
      </c>
      <c r="S1340" s="5" t="e">
        <f t="shared" si="199"/>
        <v>#DIV/0!</v>
      </c>
      <c r="T1340" s="5" t="e">
        <f t="shared" si="199"/>
        <v>#DIV/0!</v>
      </c>
      <c r="U1340" s="5" t="e">
        <f t="shared" si="199"/>
        <v>#DIV/0!</v>
      </c>
      <c r="V1340" s="5" t="e">
        <f t="shared" si="198"/>
        <v>#DIV/0!</v>
      </c>
      <c r="W1340" s="5" t="e">
        <f t="shared" si="198"/>
        <v>#DIV/0!</v>
      </c>
      <c r="X1340" s="5" t="e">
        <f t="shared" si="198"/>
        <v>#DIV/0!</v>
      </c>
      <c r="Y1340" s="5" t="e">
        <f t="shared" si="194"/>
        <v>#DIV/0!</v>
      </c>
      <c r="Z1340" s="5" t="e">
        <f t="shared" si="195"/>
        <v>#DIV/0!</v>
      </c>
      <c r="AA1340" s="5" t="e">
        <f t="shared" si="195"/>
        <v>#DIV/0!</v>
      </c>
      <c r="AM1340" s="6"/>
      <c r="AN1340" s="6"/>
    </row>
    <row r="1341" spans="2:40" s="5" customFormat="1" ht="20.100000000000001" hidden="1" customHeight="1">
      <c r="B1341" s="23" t="s">
        <v>32</v>
      </c>
      <c r="C1341" s="24">
        <f>3.14/180*C1340</f>
        <v>0</v>
      </c>
      <c r="D1341" s="24">
        <v>219</v>
      </c>
      <c r="E1341" s="25"/>
      <c r="F1341" s="25"/>
      <c r="G1341" s="25"/>
      <c r="H1341" s="25"/>
      <c r="I1341" s="25"/>
      <c r="J1341" s="25"/>
      <c r="K1341" s="25">
        <f>(3.14/180)*K1340</f>
        <v>3.8203333333333336</v>
      </c>
      <c r="L1341" s="14"/>
      <c r="M1341" s="14" t="e">
        <f t="shared" si="196"/>
        <v>#DIV/0!</v>
      </c>
      <c r="N1341" s="49"/>
      <c r="O1341" s="238" t="e">
        <f t="shared" si="197"/>
        <v>#DIV/0!</v>
      </c>
      <c r="P1341" s="5" t="e">
        <f t="shared" si="199"/>
        <v>#DIV/0!</v>
      </c>
      <c r="Q1341" s="5" t="e">
        <f t="shared" si="199"/>
        <v>#DIV/0!</v>
      </c>
      <c r="R1341" s="5" t="e">
        <f t="shared" si="199"/>
        <v>#DIV/0!</v>
      </c>
      <c r="S1341" s="5" t="e">
        <f t="shared" si="199"/>
        <v>#DIV/0!</v>
      </c>
      <c r="T1341" s="5" t="e">
        <f t="shared" si="199"/>
        <v>#DIV/0!</v>
      </c>
      <c r="U1341" s="5" t="e">
        <f t="shared" si="199"/>
        <v>#DIV/0!</v>
      </c>
      <c r="V1341" s="5" t="e">
        <f t="shared" si="198"/>
        <v>#DIV/0!</v>
      </c>
      <c r="W1341" s="5" t="e">
        <f t="shared" si="198"/>
        <v>#DIV/0!</v>
      </c>
      <c r="X1341" s="5" t="e">
        <f t="shared" si="198"/>
        <v>#DIV/0!</v>
      </c>
      <c r="Y1341" s="5" t="e">
        <f t="shared" si="194"/>
        <v>#DIV/0!</v>
      </c>
      <c r="Z1341" s="5" t="e">
        <f t="shared" si="195"/>
        <v>#DIV/0!</v>
      </c>
      <c r="AA1341" s="5" t="e">
        <f t="shared" si="195"/>
        <v>#DIV/0!</v>
      </c>
      <c r="AM1341" s="6"/>
      <c r="AN1341" s="6"/>
    </row>
    <row r="1342" spans="2:40" s="5" customFormat="1" ht="20.100000000000001" hidden="1" customHeight="1">
      <c r="B1342" s="22" t="str">
        <f>+$B$13</f>
        <v xml:space="preserve"> Β' ΠΛΑΝΗΤΗΣ</v>
      </c>
      <c r="C1342" s="15">
        <f>+$C$13</f>
        <v>0</v>
      </c>
      <c r="D1342" s="13">
        <f>+D1337+1</f>
        <v>219</v>
      </c>
      <c r="E1342" s="15">
        <f>+(H1342+I1342)/2</f>
        <v>0</v>
      </c>
      <c r="F1342" s="15">
        <f>+SQRT(E1342*E1342-G1342*G1342)</f>
        <v>0</v>
      </c>
      <c r="G1342" s="15">
        <f>+(-H1342+I1342)/2</f>
        <v>0</v>
      </c>
      <c r="H1342" s="15">
        <f>+$J$42</f>
        <v>0</v>
      </c>
      <c r="I1342" s="15">
        <f>+$J$41</f>
        <v>0</v>
      </c>
      <c r="J1342" s="15">
        <f>+$D$24</f>
        <v>0</v>
      </c>
      <c r="K1342" s="15">
        <f>+ABS( C1342-D1342)</f>
        <v>219</v>
      </c>
      <c r="L1342" s="15" t="e">
        <f>+F1342*F1342/E1342/( 1- J1342*COS(K1343))</f>
        <v>#DIV/0!</v>
      </c>
      <c r="M1342" s="14" t="e">
        <f t="shared" si="196"/>
        <v>#DIV/0!</v>
      </c>
      <c r="N1342" s="49"/>
      <c r="O1342" s="238">
        <f t="shared" si="197"/>
        <v>0</v>
      </c>
      <c r="P1342" s="5" t="e">
        <f t="shared" si="199"/>
        <v>#DIV/0!</v>
      </c>
      <c r="Q1342" s="5" t="e">
        <f t="shared" si="199"/>
        <v>#DIV/0!</v>
      </c>
      <c r="R1342" s="5" t="e">
        <f t="shared" si="199"/>
        <v>#DIV/0!</v>
      </c>
      <c r="S1342" s="5" t="e">
        <f t="shared" si="199"/>
        <v>#DIV/0!</v>
      </c>
      <c r="T1342" s="5" t="e">
        <f t="shared" si="199"/>
        <v>#DIV/0!</v>
      </c>
      <c r="U1342" s="5" t="e">
        <f t="shared" si="199"/>
        <v>#DIV/0!</v>
      </c>
      <c r="V1342" s="5" t="e">
        <f t="shared" si="198"/>
        <v>#DIV/0!</v>
      </c>
      <c r="W1342" s="5" t="e">
        <f t="shared" si="198"/>
        <v>#DIV/0!</v>
      </c>
      <c r="X1342" s="5" t="e">
        <f t="shared" si="198"/>
        <v>#DIV/0!</v>
      </c>
      <c r="Y1342" s="5" t="e">
        <f t="shared" si="194"/>
        <v>#DIV/0!</v>
      </c>
      <c r="Z1342" s="5" t="e">
        <f t="shared" si="195"/>
        <v>#DIV/0!</v>
      </c>
      <c r="AA1342" s="5" t="e">
        <f t="shared" si="195"/>
        <v>#DIV/0!</v>
      </c>
      <c r="AM1342" s="6"/>
      <c r="AN1342" s="6"/>
    </row>
    <row r="1343" spans="2:40" s="5" customFormat="1" ht="20.100000000000001" hidden="1" customHeight="1">
      <c r="B1343" s="26"/>
      <c r="C1343" s="27">
        <f>3.14/180*C1342</f>
        <v>0</v>
      </c>
      <c r="D1343" s="27">
        <f>3.14/180*D1342</f>
        <v>3.8203333333333336</v>
      </c>
      <c r="E1343" s="28"/>
      <c r="F1343" s="28"/>
      <c r="G1343" s="28"/>
      <c r="H1343" s="28"/>
      <c r="I1343" s="28"/>
      <c r="J1343" s="28"/>
      <c r="K1343" s="28">
        <f>(3.14/180)*K1342</f>
        <v>3.8203333333333336</v>
      </c>
      <c r="L1343" s="14"/>
      <c r="M1343" s="14" t="e">
        <f t="shared" si="196"/>
        <v>#DIV/0!</v>
      </c>
      <c r="N1343" s="49"/>
      <c r="O1343" s="238"/>
      <c r="P1343" s="5" t="e">
        <f t="shared" si="199"/>
        <v>#DIV/0!</v>
      </c>
      <c r="Q1343" s="5" t="e">
        <f t="shared" si="199"/>
        <v>#DIV/0!</v>
      </c>
      <c r="R1343" s="5" t="e">
        <f t="shared" si="199"/>
        <v>#DIV/0!</v>
      </c>
      <c r="S1343" s="5" t="e">
        <f t="shared" si="199"/>
        <v>#DIV/0!</v>
      </c>
      <c r="T1343" s="5" t="e">
        <f t="shared" si="199"/>
        <v>#DIV/0!</v>
      </c>
      <c r="U1343" s="5" t="e">
        <f t="shared" si="199"/>
        <v>#DIV/0!</v>
      </c>
      <c r="V1343" s="5" t="e">
        <f t="shared" si="198"/>
        <v>#DIV/0!</v>
      </c>
      <c r="W1343" s="5" t="e">
        <f t="shared" si="198"/>
        <v>#DIV/0!</v>
      </c>
      <c r="X1343" s="5" t="e">
        <f t="shared" si="198"/>
        <v>#DIV/0!</v>
      </c>
      <c r="Y1343" s="5" t="e">
        <f t="shared" si="194"/>
        <v>#DIV/0!</v>
      </c>
      <c r="Z1343" s="5" t="e">
        <f t="shared" si="195"/>
        <v>#DIV/0!</v>
      </c>
      <c r="AA1343" s="5" t="e">
        <f t="shared" si="195"/>
        <v>#DIV/0!</v>
      </c>
      <c r="AM1343" s="6"/>
      <c r="AN1343" s="6"/>
    </row>
    <row r="1344" spans="2:40" s="5" customFormat="1" ht="20.100000000000001" hidden="1" customHeight="1">
      <c r="B1344" s="15"/>
      <c r="C1344" s="13"/>
      <c r="D1344" s="13"/>
      <c r="E1344" s="13"/>
      <c r="F1344" s="13"/>
      <c r="G1344" s="13"/>
      <c r="H1344" s="13"/>
      <c r="I1344" s="13"/>
      <c r="J1344" s="13"/>
      <c r="K1344" s="15"/>
      <c r="L1344" s="14"/>
      <c r="M1344" s="14" t="e">
        <f t="shared" si="196"/>
        <v>#DIV/0!</v>
      </c>
      <c r="N1344" s="49"/>
      <c r="O1344" s="238"/>
      <c r="P1344" s="5" t="e">
        <f t="shared" si="199"/>
        <v>#DIV/0!</v>
      </c>
      <c r="Q1344" s="5" t="e">
        <f t="shared" si="199"/>
        <v>#DIV/0!</v>
      </c>
      <c r="R1344" s="5" t="e">
        <f t="shared" si="199"/>
        <v>#DIV/0!</v>
      </c>
      <c r="S1344" s="5" t="e">
        <f t="shared" si="199"/>
        <v>#DIV/0!</v>
      </c>
      <c r="T1344" s="5" t="e">
        <f t="shared" si="199"/>
        <v>#DIV/0!</v>
      </c>
      <c r="U1344" s="5" t="e">
        <f t="shared" si="199"/>
        <v>#DIV/0!</v>
      </c>
      <c r="V1344" s="5" t="e">
        <f t="shared" si="198"/>
        <v>#DIV/0!</v>
      </c>
      <c r="W1344" s="5" t="e">
        <f t="shared" si="198"/>
        <v>#DIV/0!</v>
      </c>
      <c r="X1344" s="5" t="e">
        <f t="shared" si="198"/>
        <v>#DIV/0!</v>
      </c>
      <c r="Y1344" s="5" t="e">
        <f t="shared" si="194"/>
        <v>#DIV/0!</v>
      </c>
      <c r="Z1344" s="5" t="e">
        <f t="shared" si="195"/>
        <v>#DIV/0!</v>
      </c>
      <c r="AA1344" s="5" t="e">
        <f t="shared" si="195"/>
        <v>#DIV/0!</v>
      </c>
      <c r="AM1344" s="6"/>
      <c r="AN1344" s="6"/>
    </row>
    <row r="1345" spans="2:40" s="5" customFormat="1" ht="20.100000000000001" hidden="1" customHeight="1">
      <c r="B1345" s="22" t="str">
        <f>+$B$11</f>
        <v xml:space="preserve"> Α' ΠΛΑΝΗΤΗΣ</v>
      </c>
      <c r="C1345" s="15">
        <f>+$C$11</f>
        <v>0</v>
      </c>
      <c r="D1345" s="13">
        <f>+D1340+1</f>
        <v>220</v>
      </c>
      <c r="E1345" s="15">
        <f>+(H1345+I1345)/2</f>
        <v>0</v>
      </c>
      <c r="F1345" s="15">
        <f>+SQRT(E1345*E1345-G1345*G1345)</f>
        <v>0</v>
      </c>
      <c r="G1345" s="15">
        <f>+(-H1345+I1345)/2</f>
        <v>0</v>
      </c>
      <c r="H1345" s="15">
        <f>+$J$40</f>
        <v>0</v>
      </c>
      <c r="I1345" s="15">
        <f>+$J$39</f>
        <v>0</v>
      </c>
      <c r="J1345" s="15">
        <f>+$D$22</f>
        <v>0</v>
      </c>
      <c r="K1345" s="15">
        <f>+ABS( C1345-D1345)</f>
        <v>220</v>
      </c>
      <c r="L1345" s="15" t="e">
        <f>(+F1345*F1345/E1345)/( 1- J1345*COS(K1346))</f>
        <v>#DIV/0!</v>
      </c>
      <c r="M1345" s="14" t="e">
        <f t="shared" si="196"/>
        <v>#DIV/0!</v>
      </c>
      <c r="N1345" s="49"/>
      <c r="O1345" s="238">
        <f t="shared" si="197"/>
        <v>0</v>
      </c>
      <c r="P1345" s="5" t="e">
        <f t="shared" si="199"/>
        <v>#DIV/0!</v>
      </c>
      <c r="Q1345" s="5" t="e">
        <f t="shared" si="199"/>
        <v>#DIV/0!</v>
      </c>
      <c r="R1345" s="5" t="e">
        <f t="shared" si="199"/>
        <v>#DIV/0!</v>
      </c>
      <c r="S1345" s="5" t="e">
        <f t="shared" si="199"/>
        <v>#DIV/0!</v>
      </c>
      <c r="T1345" s="5" t="e">
        <f t="shared" si="199"/>
        <v>#DIV/0!</v>
      </c>
      <c r="U1345" s="5" t="e">
        <f t="shared" si="199"/>
        <v>#DIV/0!</v>
      </c>
      <c r="V1345" s="5" t="e">
        <f t="shared" si="198"/>
        <v>#DIV/0!</v>
      </c>
      <c r="W1345" s="5" t="e">
        <f t="shared" si="198"/>
        <v>#DIV/0!</v>
      </c>
      <c r="X1345" s="5" t="e">
        <f t="shared" si="198"/>
        <v>#DIV/0!</v>
      </c>
      <c r="Y1345" s="5" t="e">
        <f t="shared" si="194"/>
        <v>#DIV/0!</v>
      </c>
      <c r="Z1345" s="5" t="e">
        <f t="shared" si="195"/>
        <v>#DIV/0!</v>
      </c>
      <c r="AA1345" s="5" t="e">
        <f t="shared" si="195"/>
        <v>#DIV/0!</v>
      </c>
      <c r="AM1345" s="6"/>
      <c r="AN1345" s="6"/>
    </row>
    <row r="1346" spans="2:40" s="5" customFormat="1" ht="20.100000000000001" hidden="1" customHeight="1">
      <c r="B1346" s="23" t="s">
        <v>32</v>
      </c>
      <c r="C1346" s="24">
        <f>3.14/180*C1345</f>
        <v>0</v>
      </c>
      <c r="D1346" s="24">
        <v>220</v>
      </c>
      <c r="E1346" s="25"/>
      <c r="F1346" s="25"/>
      <c r="G1346" s="25"/>
      <c r="H1346" s="25"/>
      <c r="I1346" s="25"/>
      <c r="J1346" s="25"/>
      <c r="K1346" s="25">
        <f>(3.14/180)*K1345</f>
        <v>3.8377777777777782</v>
      </c>
      <c r="L1346" s="14"/>
      <c r="M1346" s="14" t="e">
        <f t="shared" si="196"/>
        <v>#DIV/0!</v>
      </c>
      <c r="N1346" s="49"/>
      <c r="O1346" s="238" t="e">
        <f t="shared" si="197"/>
        <v>#DIV/0!</v>
      </c>
      <c r="P1346" s="5" t="e">
        <f t="shared" si="199"/>
        <v>#DIV/0!</v>
      </c>
      <c r="Q1346" s="5" t="e">
        <f t="shared" si="199"/>
        <v>#DIV/0!</v>
      </c>
      <c r="R1346" s="5" t="e">
        <f t="shared" si="199"/>
        <v>#DIV/0!</v>
      </c>
      <c r="S1346" s="5" t="e">
        <f t="shared" si="199"/>
        <v>#DIV/0!</v>
      </c>
      <c r="T1346" s="5" t="e">
        <f t="shared" si="199"/>
        <v>#DIV/0!</v>
      </c>
      <c r="U1346" s="5" t="e">
        <f t="shared" si="199"/>
        <v>#DIV/0!</v>
      </c>
      <c r="V1346" s="5" t="e">
        <f t="shared" si="198"/>
        <v>#DIV/0!</v>
      </c>
      <c r="W1346" s="5" t="e">
        <f t="shared" si="198"/>
        <v>#DIV/0!</v>
      </c>
      <c r="X1346" s="5" t="e">
        <f t="shared" si="198"/>
        <v>#DIV/0!</v>
      </c>
      <c r="Y1346" s="5" t="e">
        <f t="shared" si="194"/>
        <v>#DIV/0!</v>
      </c>
      <c r="Z1346" s="5" t="e">
        <f t="shared" si="195"/>
        <v>#DIV/0!</v>
      </c>
      <c r="AA1346" s="5" t="e">
        <f t="shared" si="195"/>
        <v>#DIV/0!</v>
      </c>
      <c r="AM1346" s="6"/>
      <c r="AN1346" s="6"/>
    </row>
    <row r="1347" spans="2:40" s="5" customFormat="1" ht="20.100000000000001" hidden="1" customHeight="1">
      <c r="B1347" s="22" t="str">
        <f>+$B$13</f>
        <v xml:space="preserve"> Β' ΠΛΑΝΗΤΗΣ</v>
      </c>
      <c r="C1347" s="15">
        <f>+$C$13</f>
        <v>0</v>
      </c>
      <c r="D1347" s="13">
        <f>+D1342+1</f>
        <v>220</v>
      </c>
      <c r="E1347" s="15">
        <f>+(H1347+I1347)/2</f>
        <v>0</v>
      </c>
      <c r="F1347" s="15">
        <f>+SQRT(E1347*E1347-G1347*G1347)</f>
        <v>0</v>
      </c>
      <c r="G1347" s="15">
        <f>+(-H1347+I1347)/2</f>
        <v>0</v>
      </c>
      <c r="H1347" s="15">
        <f>+$J$42</f>
        <v>0</v>
      </c>
      <c r="I1347" s="15">
        <f>+$J$41</f>
        <v>0</v>
      </c>
      <c r="J1347" s="15">
        <f>+$D$24</f>
        <v>0</v>
      </c>
      <c r="K1347" s="15">
        <f>+ABS( C1347-D1347)</f>
        <v>220</v>
      </c>
      <c r="L1347" s="15" t="e">
        <f>+F1347*F1347/E1347/( 1- J1347*COS(K1348))</f>
        <v>#DIV/0!</v>
      </c>
      <c r="M1347" s="14" t="e">
        <f t="shared" si="196"/>
        <v>#DIV/0!</v>
      </c>
      <c r="N1347" s="49"/>
      <c r="O1347" s="238">
        <f t="shared" si="197"/>
        <v>0</v>
      </c>
      <c r="P1347" s="5" t="e">
        <f t="shared" si="199"/>
        <v>#DIV/0!</v>
      </c>
      <c r="Q1347" s="5" t="e">
        <f t="shared" si="199"/>
        <v>#DIV/0!</v>
      </c>
      <c r="R1347" s="5" t="e">
        <f t="shared" si="199"/>
        <v>#DIV/0!</v>
      </c>
      <c r="S1347" s="5" t="e">
        <f t="shared" si="199"/>
        <v>#DIV/0!</v>
      </c>
      <c r="T1347" s="5" t="e">
        <f t="shared" si="199"/>
        <v>#DIV/0!</v>
      </c>
      <c r="U1347" s="5" t="e">
        <f t="shared" si="199"/>
        <v>#DIV/0!</v>
      </c>
      <c r="V1347" s="5" t="e">
        <f t="shared" si="198"/>
        <v>#DIV/0!</v>
      </c>
      <c r="W1347" s="5" t="e">
        <f t="shared" si="198"/>
        <v>#DIV/0!</v>
      </c>
      <c r="X1347" s="5" t="e">
        <f t="shared" si="198"/>
        <v>#DIV/0!</v>
      </c>
      <c r="Y1347" s="5" t="e">
        <f t="shared" si="194"/>
        <v>#DIV/0!</v>
      </c>
      <c r="Z1347" s="5" t="e">
        <f t="shared" si="195"/>
        <v>#DIV/0!</v>
      </c>
      <c r="AA1347" s="5" t="e">
        <f t="shared" si="195"/>
        <v>#DIV/0!</v>
      </c>
      <c r="AM1347" s="6"/>
      <c r="AN1347" s="6"/>
    </row>
    <row r="1348" spans="2:40" s="5" customFormat="1" ht="20.100000000000001" hidden="1" customHeight="1">
      <c r="B1348" s="26"/>
      <c r="C1348" s="27">
        <f>3.14/180*C1347</f>
        <v>0</v>
      </c>
      <c r="D1348" s="27">
        <f>3.14/180*D1347</f>
        <v>3.8377777777777782</v>
      </c>
      <c r="E1348" s="28"/>
      <c r="F1348" s="28"/>
      <c r="G1348" s="28"/>
      <c r="H1348" s="28"/>
      <c r="I1348" s="28"/>
      <c r="J1348" s="28"/>
      <c r="K1348" s="28">
        <f>(3.14/180)*K1347</f>
        <v>3.8377777777777782</v>
      </c>
      <c r="L1348" s="14"/>
      <c r="M1348" s="14" t="e">
        <f t="shared" si="196"/>
        <v>#DIV/0!</v>
      </c>
      <c r="N1348" s="49"/>
      <c r="O1348" s="238"/>
      <c r="P1348" s="5" t="e">
        <f t="shared" si="199"/>
        <v>#DIV/0!</v>
      </c>
      <c r="Q1348" s="5" t="e">
        <f t="shared" si="199"/>
        <v>#DIV/0!</v>
      </c>
      <c r="R1348" s="5" t="e">
        <f t="shared" si="199"/>
        <v>#DIV/0!</v>
      </c>
      <c r="S1348" s="5" t="e">
        <f t="shared" si="199"/>
        <v>#DIV/0!</v>
      </c>
      <c r="T1348" s="5" t="e">
        <f t="shared" si="199"/>
        <v>#DIV/0!</v>
      </c>
      <c r="U1348" s="5" t="e">
        <f t="shared" si="199"/>
        <v>#DIV/0!</v>
      </c>
      <c r="V1348" s="5" t="e">
        <f t="shared" si="198"/>
        <v>#DIV/0!</v>
      </c>
      <c r="W1348" s="5" t="e">
        <f t="shared" si="198"/>
        <v>#DIV/0!</v>
      </c>
      <c r="X1348" s="5" t="e">
        <f t="shared" si="198"/>
        <v>#DIV/0!</v>
      </c>
      <c r="Y1348" s="5" t="e">
        <f t="shared" si="194"/>
        <v>#DIV/0!</v>
      </c>
      <c r="Z1348" s="5" t="e">
        <f t="shared" si="195"/>
        <v>#DIV/0!</v>
      </c>
      <c r="AA1348" s="5" t="e">
        <f t="shared" si="195"/>
        <v>#DIV/0!</v>
      </c>
      <c r="AM1348" s="6"/>
      <c r="AN1348" s="6"/>
    </row>
    <row r="1349" spans="2:40" s="5" customFormat="1" ht="20.100000000000001" hidden="1" customHeight="1">
      <c r="B1349" s="15"/>
      <c r="C1349" s="13"/>
      <c r="D1349" s="13"/>
      <c r="E1349" s="13"/>
      <c r="F1349" s="13"/>
      <c r="G1349" s="13"/>
      <c r="H1349" s="13"/>
      <c r="I1349" s="13"/>
      <c r="J1349" s="13"/>
      <c r="K1349" s="15"/>
      <c r="L1349" s="14"/>
      <c r="M1349" s="14" t="e">
        <f t="shared" si="196"/>
        <v>#DIV/0!</v>
      </c>
      <c r="N1349" s="49"/>
      <c r="O1349" s="238"/>
      <c r="P1349" s="5" t="e">
        <f t="shared" si="199"/>
        <v>#DIV/0!</v>
      </c>
      <c r="Q1349" s="5" t="e">
        <f t="shared" si="199"/>
        <v>#DIV/0!</v>
      </c>
      <c r="R1349" s="5" t="e">
        <f t="shared" si="199"/>
        <v>#DIV/0!</v>
      </c>
      <c r="S1349" s="5" t="e">
        <f t="shared" si="199"/>
        <v>#DIV/0!</v>
      </c>
      <c r="T1349" s="5" t="e">
        <f t="shared" si="199"/>
        <v>#DIV/0!</v>
      </c>
      <c r="U1349" s="5" t="e">
        <f t="shared" si="199"/>
        <v>#DIV/0!</v>
      </c>
      <c r="V1349" s="5" t="e">
        <f t="shared" si="198"/>
        <v>#DIV/0!</v>
      </c>
      <c r="W1349" s="5" t="e">
        <f t="shared" si="198"/>
        <v>#DIV/0!</v>
      </c>
      <c r="X1349" s="5" t="e">
        <f t="shared" si="198"/>
        <v>#DIV/0!</v>
      </c>
      <c r="Y1349" s="5" t="e">
        <f t="shared" si="194"/>
        <v>#DIV/0!</v>
      </c>
      <c r="Z1349" s="5" t="e">
        <f t="shared" si="195"/>
        <v>#DIV/0!</v>
      </c>
      <c r="AA1349" s="5" t="e">
        <f t="shared" si="195"/>
        <v>#DIV/0!</v>
      </c>
      <c r="AM1349" s="6"/>
      <c r="AN1349" s="6"/>
    </row>
    <row r="1350" spans="2:40" s="5" customFormat="1" ht="20.100000000000001" hidden="1" customHeight="1">
      <c r="B1350" s="22" t="str">
        <f>+$B$11</f>
        <v xml:space="preserve"> Α' ΠΛΑΝΗΤΗΣ</v>
      </c>
      <c r="C1350" s="15">
        <f>+$C$11</f>
        <v>0</v>
      </c>
      <c r="D1350" s="13">
        <f>+D1345+1</f>
        <v>221</v>
      </c>
      <c r="E1350" s="15">
        <f>+(H1350+I1350)/2</f>
        <v>0</v>
      </c>
      <c r="F1350" s="15">
        <f>+SQRT(E1350*E1350-G1350*G1350)</f>
        <v>0</v>
      </c>
      <c r="G1350" s="15">
        <f>+(-H1350+I1350)/2</f>
        <v>0</v>
      </c>
      <c r="H1350" s="15">
        <f>+$J$40</f>
        <v>0</v>
      </c>
      <c r="I1350" s="15">
        <f>+$J$39</f>
        <v>0</v>
      </c>
      <c r="J1350" s="15">
        <f>+$D$22</f>
        <v>0</v>
      </c>
      <c r="K1350" s="15">
        <f>+ABS( C1350-D1350)</f>
        <v>221</v>
      </c>
      <c r="L1350" s="15" t="e">
        <f>(+F1350*F1350/E1350)/( 1- J1350*COS(K1351))</f>
        <v>#DIV/0!</v>
      </c>
      <c r="M1350" s="14" t="e">
        <f t="shared" si="196"/>
        <v>#DIV/0!</v>
      </c>
      <c r="N1350" s="49"/>
      <c r="O1350" s="238">
        <f t="shared" si="197"/>
        <v>0</v>
      </c>
      <c r="P1350" s="5" t="e">
        <f t="shared" si="199"/>
        <v>#DIV/0!</v>
      </c>
      <c r="Q1350" s="5" t="e">
        <f t="shared" si="199"/>
        <v>#DIV/0!</v>
      </c>
      <c r="R1350" s="5" t="e">
        <f t="shared" si="199"/>
        <v>#DIV/0!</v>
      </c>
      <c r="S1350" s="5" t="e">
        <f t="shared" si="199"/>
        <v>#DIV/0!</v>
      </c>
      <c r="T1350" s="5" t="e">
        <f t="shared" si="199"/>
        <v>#DIV/0!</v>
      </c>
      <c r="U1350" s="5" t="e">
        <f t="shared" si="199"/>
        <v>#DIV/0!</v>
      </c>
      <c r="V1350" s="5" t="e">
        <f t="shared" si="198"/>
        <v>#DIV/0!</v>
      </c>
      <c r="W1350" s="5" t="e">
        <f t="shared" si="198"/>
        <v>#DIV/0!</v>
      </c>
      <c r="X1350" s="5" t="e">
        <f t="shared" si="198"/>
        <v>#DIV/0!</v>
      </c>
      <c r="Y1350" s="5" t="e">
        <f t="shared" si="194"/>
        <v>#DIV/0!</v>
      </c>
      <c r="Z1350" s="5" t="e">
        <f t="shared" si="195"/>
        <v>#DIV/0!</v>
      </c>
      <c r="AA1350" s="5" t="e">
        <f t="shared" si="195"/>
        <v>#DIV/0!</v>
      </c>
      <c r="AM1350" s="6"/>
      <c r="AN1350" s="6"/>
    </row>
    <row r="1351" spans="2:40" s="5" customFormat="1" ht="20.100000000000001" hidden="1" customHeight="1">
      <c r="B1351" s="23" t="s">
        <v>32</v>
      </c>
      <c r="C1351" s="24">
        <f>3.14/180*C1350</f>
        <v>0</v>
      </c>
      <c r="D1351" s="24">
        <v>221</v>
      </c>
      <c r="E1351" s="25"/>
      <c r="F1351" s="25"/>
      <c r="G1351" s="25"/>
      <c r="H1351" s="25"/>
      <c r="I1351" s="25"/>
      <c r="J1351" s="25"/>
      <c r="K1351" s="25">
        <f>(3.14/180)*K1350</f>
        <v>3.8552222222222228</v>
      </c>
      <c r="L1351" s="14"/>
      <c r="M1351" s="14" t="e">
        <f t="shared" si="196"/>
        <v>#DIV/0!</v>
      </c>
      <c r="N1351" s="49"/>
      <c r="O1351" s="238" t="e">
        <f t="shared" si="197"/>
        <v>#DIV/0!</v>
      </c>
      <c r="P1351" s="5" t="e">
        <f t="shared" si="199"/>
        <v>#DIV/0!</v>
      </c>
      <c r="Q1351" s="5" t="e">
        <f t="shared" si="199"/>
        <v>#DIV/0!</v>
      </c>
      <c r="R1351" s="5" t="e">
        <f t="shared" si="199"/>
        <v>#DIV/0!</v>
      </c>
      <c r="S1351" s="5" t="e">
        <f t="shared" si="199"/>
        <v>#DIV/0!</v>
      </c>
      <c r="T1351" s="5" t="e">
        <f t="shared" si="199"/>
        <v>#DIV/0!</v>
      </c>
      <c r="U1351" s="5" t="e">
        <f t="shared" si="199"/>
        <v>#DIV/0!</v>
      </c>
      <c r="V1351" s="5" t="e">
        <f t="shared" si="198"/>
        <v>#DIV/0!</v>
      </c>
      <c r="W1351" s="5" t="e">
        <f t="shared" si="198"/>
        <v>#DIV/0!</v>
      </c>
      <c r="X1351" s="5" t="e">
        <f t="shared" si="198"/>
        <v>#DIV/0!</v>
      </c>
      <c r="Y1351" s="5" t="e">
        <f t="shared" si="194"/>
        <v>#DIV/0!</v>
      </c>
      <c r="Z1351" s="5" t="e">
        <f t="shared" si="195"/>
        <v>#DIV/0!</v>
      </c>
      <c r="AA1351" s="5" t="e">
        <f t="shared" si="195"/>
        <v>#DIV/0!</v>
      </c>
      <c r="AM1351" s="6"/>
      <c r="AN1351" s="6"/>
    </row>
    <row r="1352" spans="2:40" s="5" customFormat="1" ht="20.100000000000001" hidden="1" customHeight="1">
      <c r="B1352" s="22" t="str">
        <f>+$B$13</f>
        <v xml:space="preserve"> Β' ΠΛΑΝΗΤΗΣ</v>
      </c>
      <c r="C1352" s="15">
        <f>+$C$13</f>
        <v>0</v>
      </c>
      <c r="D1352" s="13">
        <f>+D1347+1</f>
        <v>221</v>
      </c>
      <c r="E1352" s="15">
        <f>+(H1352+I1352)/2</f>
        <v>0</v>
      </c>
      <c r="F1352" s="15">
        <f>+SQRT(E1352*E1352-G1352*G1352)</f>
        <v>0</v>
      </c>
      <c r="G1352" s="15">
        <f>+(-H1352+I1352)/2</f>
        <v>0</v>
      </c>
      <c r="H1352" s="15">
        <f>+$J$42</f>
        <v>0</v>
      </c>
      <c r="I1352" s="15">
        <f>+$J$41</f>
        <v>0</v>
      </c>
      <c r="J1352" s="15">
        <f>+$D$24</f>
        <v>0</v>
      </c>
      <c r="K1352" s="15">
        <f>+ABS( C1352-D1352)</f>
        <v>221</v>
      </c>
      <c r="L1352" s="15" t="e">
        <f>+F1352*F1352/E1352/( 1- J1352*COS(K1353))</f>
        <v>#DIV/0!</v>
      </c>
      <c r="M1352" s="14" t="e">
        <f t="shared" si="196"/>
        <v>#DIV/0!</v>
      </c>
      <c r="N1352" s="49"/>
      <c r="O1352" s="238">
        <f t="shared" si="197"/>
        <v>0</v>
      </c>
      <c r="P1352" s="5" t="e">
        <f t="shared" si="199"/>
        <v>#DIV/0!</v>
      </c>
      <c r="Q1352" s="5" t="e">
        <f t="shared" si="199"/>
        <v>#DIV/0!</v>
      </c>
      <c r="R1352" s="5" t="e">
        <f t="shared" si="199"/>
        <v>#DIV/0!</v>
      </c>
      <c r="S1352" s="5" t="e">
        <f t="shared" si="199"/>
        <v>#DIV/0!</v>
      </c>
      <c r="T1352" s="5" t="e">
        <f t="shared" si="199"/>
        <v>#DIV/0!</v>
      </c>
      <c r="U1352" s="5" t="e">
        <f t="shared" si="199"/>
        <v>#DIV/0!</v>
      </c>
      <c r="V1352" s="5" t="e">
        <f t="shared" si="198"/>
        <v>#DIV/0!</v>
      </c>
      <c r="W1352" s="5" t="e">
        <f t="shared" si="198"/>
        <v>#DIV/0!</v>
      </c>
      <c r="X1352" s="5" t="e">
        <f t="shared" si="198"/>
        <v>#DIV/0!</v>
      </c>
      <c r="Y1352" s="5" t="e">
        <f t="shared" si="194"/>
        <v>#DIV/0!</v>
      </c>
      <c r="Z1352" s="5" t="e">
        <f t="shared" si="195"/>
        <v>#DIV/0!</v>
      </c>
      <c r="AA1352" s="5" t="e">
        <f t="shared" si="195"/>
        <v>#DIV/0!</v>
      </c>
      <c r="AM1352" s="6"/>
      <c r="AN1352" s="6"/>
    </row>
    <row r="1353" spans="2:40" s="5" customFormat="1" ht="20.100000000000001" hidden="1" customHeight="1">
      <c r="B1353" s="26"/>
      <c r="C1353" s="27">
        <f>3.14/180*C1352</f>
        <v>0</v>
      </c>
      <c r="D1353" s="27">
        <f>3.14/180*D1352</f>
        <v>3.8552222222222228</v>
      </c>
      <c r="E1353" s="28"/>
      <c r="F1353" s="28"/>
      <c r="G1353" s="28"/>
      <c r="H1353" s="28"/>
      <c r="I1353" s="28"/>
      <c r="J1353" s="28"/>
      <c r="K1353" s="28">
        <f>(3.14/180)*K1352</f>
        <v>3.8552222222222228</v>
      </c>
      <c r="L1353" s="14"/>
      <c r="M1353" s="14" t="e">
        <f t="shared" si="196"/>
        <v>#DIV/0!</v>
      </c>
      <c r="N1353" s="49"/>
      <c r="O1353" s="238"/>
      <c r="P1353" s="5" t="e">
        <f t="shared" si="199"/>
        <v>#DIV/0!</v>
      </c>
      <c r="Q1353" s="5" t="e">
        <f t="shared" si="199"/>
        <v>#DIV/0!</v>
      </c>
      <c r="R1353" s="5" t="e">
        <f t="shared" si="199"/>
        <v>#DIV/0!</v>
      </c>
      <c r="S1353" s="5" t="e">
        <f t="shared" si="199"/>
        <v>#DIV/0!</v>
      </c>
      <c r="T1353" s="5" t="e">
        <f t="shared" si="199"/>
        <v>#DIV/0!</v>
      </c>
      <c r="U1353" s="5" t="e">
        <f t="shared" si="199"/>
        <v>#DIV/0!</v>
      </c>
      <c r="V1353" s="5" t="e">
        <f t="shared" si="198"/>
        <v>#DIV/0!</v>
      </c>
      <c r="W1353" s="5" t="e">
        <f t="shared" si="198"/>
        <v>#DIV/0!</v>
      </c>
      <c r="X1353" s="5" t="e">
        <f t="shared" si="198"/>
        <v>#DIV/0!</v>
      </c>
      <c r="Y1353" s="5" t="e">
        <f t="shared" si="194"/>
        <v>#DIV/0!</v>
      </c>
      <c r="Z1353" s="5" t="e">
        <f t="shared" si="195"/>
        <v>#DIV/0!</v>
      </c>
      <c r="AA1353" s="5" t="e">
        <f t="shared" si="195"/>
        <v>#DIV/0!</v>
      </c>
      <c r="AM1353" s="6"/>
      <c r="AN1353" s="6"/>
    </row>
    <row r="1354" spans="2:40" s="5" customFormat="1" ht="20.100000000000001" hidden="1" customHeight="1">
      <c r="B1354" s="15"/>
      <c r="C1354" s="13"/>
      <c r="D1354" s="13"/>
      <c r="E1354" s="13"/>
      <c r="F1354" s="13"/>
      <c r="G1354" s="13"/>
      <c r="H1354" s="13"/>
      <c r="I1354" s="13"/>
      <c r="J1354" s="13"/>
      <c r="K1354" s="15"/>
      <c r="L1354" s="14"/>
      <c r="M1354" s="14" t="e">
        <f t="shared" si="196"/>
        <v>#DIV/0!</v>
      </c>
      <c r="N1354" s="49"/>
      <c r="O1354" s="238"/>
      <c r="P1354" s="5" t="e">
        <f t="shared" si="199"/>
        <v>#DIV/0!</v>
      </c>
      <c r="Q1354" s="5" t="e">
        <f t="shared" si="199"/>
        <v>#DIV/0!</v>
      </c>
      <c r="R1354" s="5" t="e">
        <f t="shared" si="199"/>
        <v>#DIV/0!</v>
      </c>
      <c r="S1354" s="5" t="e">
        <f t="shared" si="199"/>
        <v>#DIV/0!</v>
      </c>
      <c r="T1354" s="5" t="e">
        <f t="shared" si="199"/>
        <v>#DIV/0!</v>
      </c>
      <c r="U1354" s="5" t="e">
        <f t="shared" si="199"/>
        <v>#DIV/0!</v>
      </c>
      <c r="V1354" s="5" t="e">
        <f t="shared" si="198"/>
        <v>#DIV/0!</v>
      </c>
      <c r="W1354" s="5" t="e">
        <f t="shared" si="198"/>
        <v>#DIV/0!</v>
      </c>
      <c r="X1354" s="5" t="e">
        <f t="shared" si="198"/>
        <v>#DIV/0!</v>
      </c>
      <c r="Y1354" s="5" t="e">
        <f t="shared" si="194"/>
        <v>#DIV/0!</v>
      </c>
      <c r="Z1354" s="5" t="e">
        <f t="shared" si="195"/>
        <v>#DIV/0!</v>
      </c>
      <c r="AA1354" s="5" t="e">
        <f t="shared" si="195"/>
        <v>#DIV/0!</v>
      </c>
      <c r="AM1354" s="6"/>
      <c r="AN1354" s="6"/>
    </row>
    <row r="1355" spans="2:40" s="5" customFormat="1" ht="20.100000000000001" hidden="1" customHeight="1">
      <c r="B1355" s="22" t="str">
        <f>+$B$11</f>
        <v xml:space="preserve"> Α' ΠΛΑΝΗΤΗΣ</v>
      </c>
      <c r="C1355" s="15">
        <f>+$C$11</f>
        <v>0</v>
      </c>
      <c r="D1355" s="13">
        <f>+D1350+1</f>
        <v>222</v>
      </c>
      <c r="E1355" s="15">
        <f>+(H1355+I1355)/2</f>
        <v>0</v>
      </c>
      <c r="F1355" s="15">
        <f>+SQRT(E1355*E1355-G1355*G1355)</f>
        <v>0</v>
      </c>
      <c r="G1355" s="15">
        <f>+(-H1355+I1355)/2</f>
        <v>0</v>
      </c>
      <c r="H1355" s="15">
        <f>+$J$40</f>
        <v>0</v>
      </c>
      <c r="I1355" s="15">
        <f>+$J$39</f>
        <v>0</v>
      </c>
      <c r="J1355" s="15">
        <f>+$D$22</f>
        <v>0</v>
      </c>
      <c r="K1355" s="15">
        <f>+ABS( C1355-D1355)</f>
        <v>222</v>
      </c>
      <c r="L1355" s="15" t="e">
        <f>(+F1355*F1355/E1355)/( 1- J1355*COS(K1356))</f>
        <v>#DIV/0!</v>
      </c>
      <c r="M1355" s="14" t="e">
        <f t="shared" si="196"/>
        <v>#DIV/0!</v>
      </c>
      <c r="N1355" s="49"/>
      <c r="O1355" s="238">
        <f t="shared" si="197"/>
        <v>0</v>
      </c>
      <c r="P1355" s="5" t="e">
        <f t="shared" si="199"/>
        <v>#DIV/0!</v>
      </c>
      <c r="Q1355" s="5" t="e">
        <f t="shared" si="199"/>
        <v>#DIV/0!</v>
      </c>
      <c r="R1355" s="5" t="e">
        <f t="shared" si="199"/>
        <v>#DIV/0!</v>
      </c>
      <c r="S1355" s="5" t="e">
        <f t="shared" si="199"/>
        <v>#DIV/0!</v>
      </c>
      <c r="T1355" s="5" t="e">
        <f t="shared" si="199"/>
        <v>#DIV/0!</v>
      </c>
      <c r="U1355" s="5" t="e">
        <f t="shared" si="199"/>
        <v>#DIV/0!</v>
      </c>
      <c r="V1355" s="5" t="e">
        <f t="shared" si="198"/>
        <v>#DIV/0!</v>
      </c>
      <c r="W1355" s="5" t="e">
        <f t="shared" si="198"/>
        <v>#DIV/0!</v>
      </c>
      <c r="X1355" s="5" t="e">
        <f t="shared" si="198"/>
        <v>#DIV/0!</v>
      </c>
      <c r="Y1355" s="5" t="e">
        <f t="shared" si="194"/>
        <v>#DIV/0!</v>
      </c>
      <c r="Z1355" s="5" t="e">
        <f t="shared" si="195"/>
        <v>#DIV/0!</v>
      </c>
      <c r="AA1355" s="5" t="e">
        <f t="shared" si="195"/>
        <v>#DIV/0!</v>
      </c>
      <c r="AM1355" s="6"/>
      <c r="AN1355" s="6"/>
    </row>
    <row r="1356" spans="2:40" s="5" customFormat="1" ht="20.100000000000001" hidden="1" customHeight="1">
      <c r="B1356" s="23" t="s">
        <v>32</v>
      </c>
      <c r="C1356" s="24">
        <f>3.14/180*C1355</f>
        <v>0</v>
      </c>
      <c r="D1356" s="24">
        <v>222</v>
      </c>
      <c r="E1356" s="25"/>
      <c r="F1356" s="25"/>
      <c r="G1356" s="25"/>
      <c r="H1356" s="25"/>
      <c r="I1356" s="25"/>
      <c r="J1356" s="25"/>
      <c r="K1356" s="25">
        <f>(3.14/180)*K1355</f>
        <v>3.8726666666666669</v>
      </c>
      <c r="L1356" s="14"/>
      <c r="M1356" s="14" t="e">
        <f t="shared" si="196"/>
        <v>#DIV/0!</v>
      </c>
      <c r="N1356" s="49"/>
      <c r="O1356" s="238" t="e">
        <f t="shared" si="197"/>
        <v>#DIV/0!</v>
      </c>
      <c r="P1356" s="5" t="e">
        <f t="shared" si="199"/>
        <v>#DIV/0!</v>
      </c>
      <c r="Q1356" s="5" t="e">
        <f t="shared" si="199"/>
        <v>#DIV/0!</v>
      </c>
      <c r="R1356" s="5" t="e">
        <f t="shared" si="199"/>
        <v>#DIV/0!</v>
      </c>
      <c r="S1356" s="5" t="e">
        <f t="shared" si="199"/>
        <v>#DIV/0!</v>
      </c>
      <c r="T1356" s="5" t="e">
        <f t="shared" si="199"/>
        <v>#DIV/0!</v>
      </c>
      <c r="U1356" s="5" t="e">
        <f t="shared" si="199"/>
        <v>#DIV/0!</v>
      </c>
      <c r="V1356" s="5" t="e">
        <f t="shared" si="198"/>
        <v>#DIV/0!</v>
      </c>
      <c r="W1356" s="5" t="e">
        <f t="shared" si="198"/>
        <v>#DIV/0!</v>
      </c>
      <c r="X1356" s="5" t="e">
        <f t="shared" si="198"/>
        <v>#DIV/0!</v>
      </c>
      <c r="Y1356" s="5" t="e">
        <f t="shared" si="194"/>
        <v>#DIV/0!</v>
      </c>
      <c r="Z1356" s="5" t="e">
        <f t="shared" si="195"/>
        <v>#DIV/0!</v>
      </c>
      <c r="AA1356" s="5" t="e">
        <f t="shared" si="195"/>
        <v>#DIV/0!</v>
      </c>
      <c r="AM1356" s="6"/>
      <c r="AN1356" s="6"/>
    </row>
    <row r="1357" spans="2:40" s="5" customFormat="1" ht="20.100000000000001" hidden="1" customHeight="1">
      <c r="B1357" s="22" t="str">
        <f>+$B$13</f>
        <v xml:space="preserve"> Β' ΠΛΑΝΗΤΗΣ</v>
      </c>
      <c r="C1357" s="15">
        <f>+$C$13</f>
        <v>0</v>
      </c>
      <c r="D1357" s="13">
        <f>+D1352+1</f>
        <v>222</v>
      </c>
      <c r="E1357" s="15">
        <f>+(H1357+I1357)/2</f>
        <v>0</v>
      </c>
      <c r="F1357" s="15">
        <f>+SQRT(E1357*E1357-G1357*G1357)</f>
        <v>0</v>
      </c>
      <c r="G1357" s="15">
        <f>+(-H1357+I1357)/2</f>
        <v>0</v>
      </c>
      <c r="H1357" s="15">
        <f>+$J$42</f>
        <v>0</v>
      </c>
      <c r="I1357" s="15">
        <f>+$J$41</f>
        <v>0</v>
      </c>
      <c r="J1357" s="15">
        <f>+$D$24</f>
        <v>0</v>
      </c>
      <c r="K1357" s="15">
        <f>+ABS( C1357-D1357)</f>
        <v>222</v>
      </c>
      <c r="L1357" s="15" t="e">
        <f>+F1357*F1357/E1357/( 1- J1357*COS(K1358))</f>
        <v>#DIV/0!</v>
      </c>
      <c r="M1357" s="14" t="e">
        <f t="shared" si="196"/>
        <v>#DIV/0!</v>
      </c>
      <c r="N1357" s="49"/>
      <c r="O1357" s="238">
        <f t="shared" si="197"/>
        <v>0</v>
      </c>
      <c r="P1357" s="5" t="e">
        <f t="shared" si="199"/>
        <v>#DIV/0!</v>
      </c>
      <c r="Q1357" s="5" t="e">
        <f t="shared" si="199"/>
        <v>#DIV/0!</v>
      </c>
      <c r="R1357" s="5" t="e">
        <f t="shared" si="199"/>
        <v>#DIV/0!</v>
      </c>
      <c r="S1357" s="5" t="e">
        <f t="shared" si="199"/>
        <v>#DIV/0!</v>
      </c>
      <c r="T1357" s="5" t="e">
        <f t="shared" si="199"/>
        <v>#DIV/0!</v>
      </c>
      <c r="U1357" s="5" t="e">
        <f t="shared" si="199"/>
        <v>#DIV/0!</v>
      </c>
      <c r="V1357" s="5" t="e">
        <f t="shared" si="198"/>
        <v>#DIV/0!</v>
      </c>
      <c r="W1357" s="5" t="e">
        <f t="shared" si="198"/>
        <v>#DIV/0!</v>
      </c>
      <c r="X1357" s="5" t="e">
        <f t="shared" si="198"/>
        <v>#DIV/0!</v>
      </c>
      <c r="Y1357" s="5" t="e">
        <f t="shared" si="194"/>
        <v>#DIV/0!</v>
      </c>
      <c r="Z1357" s="5" t="e">
        <f t="shared" si="195"/>
        <v>#DIV/0!</v>
      </c>
      <c r="AA1357" s="5" t="e">
        <f t="shared" si="195"/>
        <v>#DIV/0!</v>
      </c>
      <c r="AM1357" s="6"/>
      <c r="AN1357" s="6"/>
    </row>
    <row r="1358" spans="2:40" s="5" customFormat="1" ht="20.100000000000001" hidden="1" customHeight="1">
      <c r="B1358" s="26"/>
      <c r="C1358" s="27">
        <f>3.14/180*C1357</f>
        <v>0</v>
      </c>
      <c r="D1358" s="27">
        <f>3.14/180*D1357</f>
        <v>3.8726666666666669</v>
      </c>
      <c r="E1358" s="28"/>
      <c r="F1358" s="28"/>
      <c r="G1358" s="28"/>
      <c r="H1358" s="28"/>
      <c r="I1358" s="28"/>
      <c r="J1358" s="28"/>
      <c r="K1358" s="28">
        <f>(3.14/180)*K1357</f>
        <v>3.8726666666666669</v>
      </c>
      <c r="L1358" s="14"/>
      <c r="M1358" s="14" t="e">
        <f t="shared" si="196"/>
        <v>#DIV/0!</v>
      </c>
      <c r="N1358" s="49"/>
      <c r="O1358" s="238"/>
      <c r="P1358" s="5" t="e">
        <f t="shared" si="199"/>
        <v>#DIV/0!</v>
      </c>
      <c r="Q1358" s="5" t="e">
        <f t="shared" si="199"/>
        <v>#DIV/0!</v>
      </c>
      <c r="R1358" s="5" t="e">
        <f t="shared" si="199"/>
        <v>#DIV/0!</v>
      </c>
      <c r="S1358" s="5" t="e">
        <f t="shared" si="199"/>
        <v>#DIV/0!</v>
      </c>
      <c r="T1358" s="5" t="e">
        <f t="shared" si="199"/>
        <v>#DIV/0!</v>
      </c>
      <c r="U1358" s="5" t="e">
        <f t="shared" si="199"/>
        <v>#DIV/0!</v>
      </c>
      <c r="V1358" s="5" t="e">
        <f t="shared" si="198"/>
        <v>#DIV/0!</v>
      </c>
      <c r="W1358" s="5" t="e">
        <f t="shared" si="198"/>
        <v>#DIV/0!</v>
      </c>
      <c r="X1358" s="5" t="e">
        <f t="shared" si="198"/>
        <v>#DIV/0!</v>
      </c>
      <c r="Y1358" s="5" t="e">
        <f t="shared" si="194"/>
        <v>#DIV/0!</v>
      </c>
      <c r="Z1358" s="5" t="e">
        <f t="shared" si="195"/>
        <v>#DIV/0!</v>
      </c>
      <c r="AA1358" s="5" t="e">
        <f t="shared" si="195"/>
        <v>#DIV/0!</v>
      </c>
      <c r="AM1358" s="6"/>
      <c r="AN1358" s="6"/>
    </row>
    <row r="1359" spans="2:40" s="5" customFormat="1" ht="20.100000000000001" hidden="1" customHeight="1">
      <c r="B1359" s="15"/>
      <c r="C1359" s="13"/>
      <c r="D1359" s="13"/>
      <c r="E1359" s="13"/>
      <c r="F1359" s="13"/>
      <c r="G1359" s="13"/>
      <c r="H1359" s="13"/>
      <c r="I1359" s="13"/>
      <c r="J1359" s="13"/>
      <c r="K1359" s="15"/>
      <c r="L1359" s="14"/>
      <c r="M1359" s="14" t="e">
        <f t="shared" si="196"/>
        <v>#DIV/0!</v>
      </c>
      <c r="N1359" s="49"/>
      <c r="O1359" s="238"/>
      <c r="P1359" s="5" t="e">
        <f t="shared" si="199"/>
        <v>#DIV/0!</v>
      </c>
      <c r="Q1359" s="5" t="e">
        <f t="shared" si="199"/>
        <v>#DIV/0!</v>
      </c>
      <c r="R1359" s="5" t="e">
        <f t="shared" si="199"/>
        <v>#DIV/0!</v>
      </c>
      <c r="S1359" s="5" t="e">
        <f t="shared" si="199"/>
        <v>#DIV/0!</v>
      </c>
      <c r="T1359" s="5" t="e">
        <f t="shared" si="199"/>
        <v>#DIV/0!</v>
      </c>
      <c r="U1359" s="5" t="e">
        <f t="shared" si="199"/>
        <v>#DIV/0!</v>
      </c>
      <c r="V1359" s="5" t="e">
        <f t="shared" si="198"/>
        <v>#DIV/0!</v>
      </c>
      <c r="W1359" s="5" t="e">
        <f t="shared" si="198"/>
        <v>#DIV/0!</v>
      </c>
      <c r="X1359" s="5" t="e">
        <f t="shared" si="198"/>
        <v>#DIV/0!</v>
      </c>
      <c r="Y1359" s="5" t="e">
        <f t="shared" si="194"/>
        <v>#DIV/0!</v>
      </c>
      <c r="Z1359" s="5" t="e">
        <f t="shared" si="195"/>
        <v>#DIV/0!</v>
      </c>
      <c r="AA1359" s="5" t="e">
        <f t="shared" si="195"/>
        <v>#DIV/0!</v>
      </c>
      <c r="AM1359" s="6"/>
      <c r="AN1359" s="6"/>
    </row>
    <row r="1360" spans="2:40" s="5" customFormat="1" ht="20.100000000000001" hidden="1" customHeight="1">
      <c r="B1360" s="22" t="str">
        <f>+$B$11</f>
        <v xml:space="preserve"> Α' ΠΛΑΝΗΤΗΣ</v>
      </c>
      <c r="C1360" s="15">
        <f>+$C$11</f>
        <v>0</v>
      </c>
      <c r="D1360" s="13">
        <f>+D1355+1</f>
        <v>223</v>
      </c>
      <c r="E1360" s="15">
        <f>+(H1360+I1360)/2</f>
        <v>0</v>
      </c>
      <c r="F1360" s="15">
        <f>+SQRT(E1360*E1360-G1360*G1360)</f>
        <v>0</v>
      </c>
      <c r="G1360" s="15">
        <f>+(-H1360+I1360)/2</f>
        <v>0</v>
      </c>
      <c r="H1360" s="15">
        <f>+$J$40</f>
        <v>0</v>
      </c>
      <c r="I1360" s="15">
        <f>+$J$39</f>
        <v>0</v>
      </c>
      <c r="J1360" s="15">
        <f>+$D$22</f>
        <v>0</v>
      </c>
      <c r="K1360" s="15">
        <f>+ABS( C1360-D1360)</f>
        <v>223</v>
      </c>
      <c r="L1360" s="15" t="e">
        <f>(+F1360*F1360/E1360)/( 1- J1360*COS(K1361))</f>
        <v>#DIV/0!</v>
      </c>
      <c r="M1360" s="14" t="e">
        <f t="shared" si="196"/>
        <v>#DIV/0!</v>
      </c>
      <c r="N1360" s="49"/>
      <c r="O1360" s="238">
        <f t="shared" si="197"/>
        <v>0</v>
      </c>
      <c r="P1360" s="5" t="e">
        <f t="shared" si="199"/>
        <v>#DIV/0!</v>
      </c>
      <c r="Q1360" s="5" t="e">
        <f t="shared" si="199"/>
        <v>#DIV/0!</v>
      </c>
      <c r="R1360" s="5" t="e">
        <f t="shared" si="199"/>
        <v>#DIV/0!</v>
      </c>
      <c r="S1360" s="5" t="e">
        <f t="shared" si="199"/>
        <v>#DIV/0!</v>
      </c>
      <c r="T1360" s="5" t="e">
        <f t="shared" si="199"/>
        <v>#DIV/0!</v>
      </c>
      <c r="U1360" s="5" t="e">
        <f t="shared" si="199"/>
        <v>#DIV/0!</v>
      </c>
      <c r="V1360" s="5" t="e">
        <f t="shared" si="198"/>
        <v>#DIV/0!</v>
      </c>
      <c r="W1360" s="5" t="e">
        <f t="shared" si="198"/>
        <v>#DIV/0!</v>
      </c>
      <c r="X1360" s="5" t="e">
        <f t="shared" si="198"/>
        <v>#DIV/0!</v>
      </c>
      <c r="Y1360" s="5" t="e">
        <f t="shared" si="194"/>
        <v>#DIV/0!</v>
      </c>
      <c r="Z1360" s="5" t="e">
        <f t="shared" si="195"/>
        <v>#DIV/0!</v>
      </c>
      <c r="AA1360" s="5" t="e">
        <f t="shared" si="195"/>
        <v>#DIV/0!</v>
      </c>
      <c r="AM1360" s="6"/>
      <c r="AN1360" s="6"/>
    </row>
    <row r="1361" spans="2:40" s="5" customFormat="1" ht="20.100000000000001" hidden="1" customHeight="1">
      <c r="B1361" s="23" t="s">
        <v>32</v>
      </c>
      <c r="C1361" s="24">
        <f>3.14/180*C1360</f>
        <v>0</v>
      </c>
      <c r="D1361" s="24">
        <v>223</v>
      </c>
      <c r="E1361" s="25"/>
      <c r="F1361" s="25"/>
      <c r="G1361" s="25"/>
      <c r="H1361" s="25"/>
      <c r="I1361" s="25"/>
      <c r="J1361" s="25"/>
      <c r="K1361" s="25">
        <f>(3.14/180)*K1360</f>
        <v>3.8901111111111115</v>
      </c>
      <c r="L1361" s="14"/>
      <c r="M1361" s="14" t="e">
        <f t="shared" si="196"/>
        <v>#DIV/0!</v>
      </c>
      <c r="N1361" s="49"/>
      <c r="O1361" s="238" t="e">
        <f t="shared" si="197"/>
        <v>#DIV/0!</v>
      </c>
      <c r="P1361" s="5" t="e">
        <f t="shared" si="199"/>
        <v>#DIV/0!</v>
      </c>
      <c r="Q1361" s="5" t="e">
        <f t="shared" si="199"/>
        <v>#DIV/0!</v>
      </c>
      <c r="R1361" s="5" t="e">
        <f t="shared" si="199"/>
        <v>#DIV/0!</v>
      </c>
      <c r="S1361" s="5" t="e">
        <f t="shared" si="199"/>
        <v>#DIV/0!</v>
      </c>
      <c r="T1361" s="5" t="e">
        <f t="shared" si="199"/>
        <v>#DIV/0!</v>
      </c>
      <c r="U1361" s="5" t="e">
        <f t="shared" si="199"/>
        <v>#DIV/0!</v>
      </c>
      <c r="V1361" s="5" t="e">
        <f t="shared" si="198"/>
        <v>#DIV/0!</v>
      </c>
      <c r="W1361" s="5" t="e">
        <f t="shared" si="198"/>
        <v>#DIV/0!</v>
      </c>
      <c r="X1361" s="5" t="e">
        <f t="shared" si="198"/>
        <v>#DIV/0!</v>
      </c>
      <c r="Y1361" s="5" t="e">
        <f t="shared" si="194"/>
        <v>#DIV/0!</v>
      </c>
      <c r="Z1361" s="5" t="e">
        <f t="shared" si="195"/>
        <v>#DIV/0!</v>
      </c>
      <c r="AA1361" s="5" t="e">
        <f t="shared" si="195"/>
        <v>#DIV/0!</v>
      </c>
      <c r="AM1361" s="6"/>
      <c r="AN1361" s="6"/>
    </row>
    <row r="1362" spans="2:40" s="5" customFormat="1" ht="20.100000000000001" hidden="1" customHeight="1">
      <c r="B1362" s="22" t="str">
        <f>+$B$13</f>
        <v xml:space="preserve"> Β' ΠΛΑΝΗΤΗΣ</v>
      </c>
      <c r="C1362" s="15">
        <f>+$C$13</f>
        <v>0</v>
      </c>
      <c r="D1362" s="13">
        <f>+D1357+1</f>
        <v>223</v>
      </c>
      <c r="E1362" s="15">
        <f>+(H1362+I1362)/2</f>
        <v>0</v>
      </c>
      <c r="F1362" s="15">
        <f>+SQRT(E1362*E1362-G1362*G1362)</f>
        <v>0</v>
      </c>
      <c r="G1362" s="15">
        <f>+(-H1362+I1362)/2</f>
        <v>0</v>
      </c>
      <c r="H1362" s="15">
        <f>+$J$42</f>
        <v>0</v>
      </c>
      <c r="I1362" s="15">
        <f>+$J$41</f>
        <v>0</v>
      </c>
      <c r="J1362" s="15">
        <f>+$D$24</f>
        <v>0</v>
      </c>
      <c r="K1362" s="15">
        <f>+ABS( C1362-D1362)</f>
        <v>223</v>
      </c>
      <c r="L1362" s="15" t="e">
        <f>+F1362*F1362/E1362/( 1- J1362*COS(K1363))</f>
        <v>#DIV/0!</v>
      </c>
      <c r="M1362" s="14" t="e">
        <f t="shared" si="196"/>
        <v>#DIV/0!</v>
      </c>
      <c r="N1362" s="49"/>
      <c r="O1362" s="238">
        <f t="shared" si="197"/>
        <v>0</v>
      </c>
      <c r="P1362" s="5" t="e">
        <f t="shared" si="199"/>
        <v>#DIV/0!</v>
      </c>
      <c r="Q1362" s="5" t="e">
        <f t="shared" si="199"/>
        <v>#DIV/0!</v>
      </c>
      <c r="R1362" s="5" t="e">
        <f t="shared" si="199"/>
        <v>#DIV/0!</v>
      </c>
      <c r="S1362" s="5" t="e">
        <f t="shared" si="199"/>
        <v>#DIV/0!</v>
      </c>
      <c r="T1362" s="5" t="e">
        <f t="shared" si="199"/>
        <v>#DIV/0!</v>
      </c>
      <c r="U1362" s="5" t="e">
        <f t="shared" si="199"/>
        <v>#DIV/0!</v>
      </c>
      <c r="V1362" s="5" t="e">
        <f t="shared" si="198"/>
        <v>#DIV/0!</v>
      </c>
      <c r="W1362" s="5" t="e">
        <f t="shared" si="198"/>
        <v>#DIV/0!</v>
      </c>
      <c r="X1362" s="5" t="e">
        <f t="shared" si="198"/>
        <v>#DIV/0!</v>
      </c>
      <c r="Y1362" s="5" t="e">
        <f t="shared" si="194"/>
        <v>#DIV/0!</v>
      </c>
      <c r="Z1362" s="5" t="e">
        <f t="shared" si="195"/>
        <v>#DIV/0!</v>
      </c>
      <c r="AA1362" s="5" t="e">
        <f t="shared" si="195"/>
        <v>#DIV/0!</v>
      </c>
      <c r="AM1362" s="6"/>
      <c r="AN1362" s="6"/>
    </row>
    <row r="1363" spans="2:40" s="5" customFormat="1" ht="20.100000000000001" hidden="1" customHeight="1">
      <c r="B1363" s="26"/>
      <c r="C1363" s="27">
        <f>3.14/180*C1362</f>
        <v>0</v>
      </c>
      <c r="D1363" s="27">
        <f>3.14/180*D1362</f>
        <v>3.8901111111111115</v>
      </c>
      <c r="E1363" s="28"/>
      <c r="F1363" s="28"/>
      <c r="G1363" s="28"/>
      <c r="H1363" s="28"/>
      <c r="I1363" s="28"/>
      <c r="J1363" s="28"/>
      <c r="K1363" s="28">
        <f>(3.14/180)*K1362</f>
        <v>3.8901111111111115</v>
      </c>
      <c r="L1363" s="14"/>
      <c r="M1363" s="14" t="e">
        <f t="shared" si="196"/>
        <v>#DIV/0!</v>
      </c>
      <c r="N1363" s="49"/>
      <c r="O1363" s="238"/>
      <c r="P1363" s="5" t="e">
        <f t="shared" si="199"/>
        <v>#DIV/0!</v>
      </c>
      <c r="Q1363" s="5" t="e">
        <f t="shared" si="199"/>
        <v>#DIV/0!</v>
      </c>
      <c r="R1363" s="5" t="e">
        <f t="shared" si="199"/>
        <v>#DIV/0!</v>
      </c>
      <c r="S1363" s="5" t="e">
        <f t="shared" si="199"/>
        <v>#DIV/0!</v>
      </c>
      <c r="T1363" s="5" t="e">
        <f t="shared" si="199"/>
        <v>#DIV/0!</v>
      </c>
      <c r="U1363" s="5" t="e">
        <f t="shared" si="199"/>
        <v>#DIV/0!</v>
      </c>
      <c r="V1363" s="5" t="e">
        <f t="shared" si="198"/>
        <v>#DIV/0!</v>
      </c>
      <c r="W1363" s="5" t="e">
        <f t="shared" si="198"/>
        <v>#DIV/0!</v>
      </c>
      <c r="X1363" s="5" t="e">
        <f t="shared" si="198"/>
        <v>#DIV/0!</v>
      </c>
      <c r="Y1363" s="5" t="e">
        <f t="shared" si="194"/>
        <v>#DIV/0!</v>
      </c>
      <c r="Z1363" s="5" t="e">
        <f t="shared" si="195"/>
        <v>#DIV/0!</v>
      </c>
      <c r="AA1363" s="5" t="e">
        <f t="shared" si="195"/>
        <v>#DIV/0!</v>
      </c>
      <c r="AM1363" s="6"/>
      <c r="AN1363" s="6"/>
    </row>
    <row r="1364" spans="2:40" s="5" customFormat="1" ht="20.100000000000001" hidden="1" customHeight="1">
      <c r="B1364" s="15"/>
      <c r="C1364" s="13"/>
      <c r="D1364" s="13"/>
      <c r="E1364" s="13"/>
      <c r="F1364" s="13"/>
      <c r="G1364" s="13"/>
      <c r="H1364" s="13"/>
      <c r="I1364" s="13"/>
      <c r="J1364" s="13"/>
      <c r="K1364" s="15"/>
      <c r="L1364" s="14"/>
      <c r="M1364" s="14" t="e">
        <f t="shared" si="196"/>
        <v>#DIV/0!</v>
      </c>
      <c r="N1364" s="49"/>
      <c r="O1364" s="238"/>
      <c r="P1364" s="5" t="e">
        <f t="shared" si="199"/>
        <v>#DIV/0!</v>
      </c>
      <c r="Q1364" s="5" t="e">
        <f t="shared" si="199"/>
        <v>#DIV/0!</v>
      </c>
      <c r="R1364" s="5" t="e">
        <f t="shared" si="199"/>
        <v>#DIV/0!</v>
      </c>
      <c r="S1364" s="5" t="e">
        <f t="shared" si="199"/>
        <v>#DIV/0!</v>
      </c>
      <c r="T1364" s="5" t="e">
        <f t="shared" si="199"/>
        <v>#DIV/0!</v>
      </c>
      <c r="U1364" s="5" t="e">
        <f t="shared" si="199"/>
        <v>#DIV/0!</v>
      </c>
      <c r="V1364" s="5" t="e">
        <f t="shared" si="198"/>
        <v>#DIV/0!</v>
      </c>
      <c r="W1364" s="5" t="e">
        <f t="shared" si="198"/>
        <v>#DIV/0!</v>
      </c>
      <c r="X1364" s="5" t="e">
        <f t="shared" si="198"/>
        <v>#DIV/0!</v>
      </c>
      <c r="Y1364" s="5" t="e">
        <f t="shared" si="194"/>
        <v>#DIV/0!</v>
      </c>
      <c r="Z1364" s="5" t="e">
        <f t="shared" si="195"/>
        <v>#DIV/0!</v>
      </c>
      <c r="AA1364" s="5" t="e">
        <f t="shared" si="195"/>
        <v>#DIV/0!</v>
      </c>
      <c r="AM1364" s="6"/>
      <c r="AN1364" s="6"/>
    </row>
    <row r="1365" spans="2:40" s="5" customFormat="1" ht="20.100000000000001" hidden="1" customHeight="1">
      <c r="B1365" s="22" t="str">
        <f>+$B$11</f>
        <v xml:space="preserve"> Α' ΠΛΑΝΗΤΗΣ</v>
      </c>
      <c r="C1365" s="15">
        <f>+$C$11</f>
        <v>0</v>
      </c>
      <c r="D1365" s="13">
        <f>+D1360+1</f>
        <v>224</v>
      </c>
      <c r="E1365" s="15">
        <f>+(H1365+I1365)/2</f>
        <v>0</v>
      </c>
      <c r="F1365" s="15">
        <f>+SQRT(E1365*E1365-G1365*G1365)</f>
        <v>0</v>
      </c>
      <c r="G1365" s="15">
        <f>+(-H1365+I1365)/2</f>
        <v>0</v>
      </c>
      <c r="H1365" s="15">
        <f>+$J$40</f>
        <v>0</v>
      </c>
      <c r="I1365" s="15">
        <f>+$J$39</f>
        <v>0</v>
      </c>
      <c r="J1365" s="15">
        <f>+$D$22</f>
        <v>0</v>
      </c>
      <c r="K1365" s="15">
        <f>+ABS( C1365-D1365)</f>
        <v>224</v>
      </c>
      <c r="L1365" s="15" t="e">
        <f>(+F1365*F1365/E1365)/( 1- J1365*COS(K1366))</f>
        <v>#DIV/0!</v>
      </c>
      <c r="M1365" s="14" t="e">
        <f t="shared" si="196"/>
        <v>#DIV/0!</v>
      </c>
      <c r="N1365" s="49"/>
      <c r="O1365" s="238">
        <f t="shared" si="197"/>
        <v>0</v>
      </c>
      <c r="P1365" s="5" t="e">
        <f t="shared" si="199"/>
        <v>#DIV/0!</v>
      </c>
      <c r="Q1365" s="5" t="e">
        <f t="shared" si="199"/>
        <v>#DIV/0!</v>
      </c>
      <c r="R1365" s="5" t="e">
        <f t="shared" si="199"/>
        <v>#DIV/0!</v>
      </c>
      <c r="S1365" s="5" t="e">
        <f t="shared" si="199"/>
        <v>#DIV/0!</v>
      </c>
      <c r="T1365" s="5" t="e">
        <f t="shared" si="199"/>
        <v>#DIV/0!</v>
      </c>
      <c r="U1365" s="5" t="e">
        <f t="shared" si="199"/>
        <v>#DIV/0!</v>
      </c>
      <c r="V1365" s="5" t="e">
        <f t="shared" si="198"/>
        <v>#DIV/0!</v>
      </c>
      <c r="W1365" s="5" t="e">
        <f t="shared" si="198"/>
        <v>#DIV/0!</v>
      </c>
      <c r="X1365" s="5" t="e">
        <f t="shared" si="198"/>
        <v>#DIV/0!</v>
      </c>
      <c r="Y1365" s="5" t="e">
        <f t="shared" si="194"/>
        <v>#DIV/0!</v>
      </c>
      <c r="Z1365" s="5" t="e">
        <f t="shared" si="195"/>
        <v>#DIV/0!</v>
      </c>
      <c r="AA1365" s="5" t="e">
        <f t="shared" si="195"/>
        <v>#DIV/0!</v>
      </c>
      <c r="AM1365" s="6"/>
      <c r="AN1365" s="6"/>
    </row>
    <row r="1366" spans="2:40" s="5" customFormat="1" ht="20.100000000000001" hidden="1" customHeight="1">
      <c r="B1366" s="23" t="s">
        <v>32</v>
      </c>
      <c r="C1366" s="24">
        <f>3.14/180*C1365</f>
        <v>0</v>
      </c>
      <c r="D1366" s="24">
        <v>224</v>
      </c>
      <c r="E1366" s="25"/>
      <c r="F1366" s="25"/>
      <c r="G1366" s="25"/>
      <c r="H1366" s="25"/>
      <c r="I1366" s="25"/>
      <c r="J1366" s="25"/>
      <c r="K1366" s="25">
        <f>(3.14/180)*K1365</f>
        <v>3.9075555555555561</v>
      </c>
      <c r="L1366" s="14"/>
      <c r="M1366" s="14" t="e">
        <f t="shared" si="196"/>
        <v>#DIV/0!</v>
      </c>
      <c r="N1366" s="49"/>
      <c r="O1366" s="238" t="e">
        <f t="shared" si="197"/>
        <v>#DIV/0!</v>
      </c>
      <c r="P1366" s="5" t="e">
        <f t="shared" si="199"/>
        <v>#DIV/0!</v>
      </c>
      <c r="Q1366" s="5" t="e">
        <f t="shared" si="199"/>
        <v>#DIV/0!</v>
      </c>
      <c r="R1366" s="5" t="e">
        <f t="shared" si="199"/>
        <v>#DIV/0!</v>
      </c>
      <c r="S1366" s="5" t="e">
        <f t="shared" si="199"/>
        <v>#DIV/0!</v>
      </c>
      <c r="T1366" s="5" t="e">
        <f t="shared" si="199"/>
        <v>#DIV/0!</v>
      </c>
      <c r="U1366" s="5" t="e">
        <f t="shared" si="199"/>
        <v>#DIV/0!</v>
      </c>
      <c r="V1366" s="5" t="e">
        <f t="shared" si="198"/>
        <v>#DIV/0!</v>
      </c>
      <c r="W1366" s="5" t="e">
        <f t="shared" si="198"/>
        <v>#DIV/0!</v>
      </c>
      <c r="X1366" s="5" t="e">
        <f t="shared" si="198"/>
        <v>#DIV/0!</v>
      </c>
      <c r="Y1366" s="5" t="e">
        <f t="shared" si="194"/>
        <v>#DIV/0!</v>
      </c>
      <c r="Z1366" s="5" t="e">
        <f t="shared" si="195"/>
        <v>#DIV/0!</v>
      </c>
      <c r="AA1366" s="5" t="e">
        <f t="shared" si="195"/>
        <v>#DIV/0!</v>
      </c>
      <c r="AM1366" s="6"/>
      <c r="AN1366" s="6"/>
    </row>
    <row r="1367" spans="2:40" s="5" customFormat="1" ht="20.100000000000001" hidden="1" customHeight="1">
      <c r="B1367" s="22" t="str">
        <f>+$B$13</f>
        <v xml:space="preserve"> Β' ΠΛΑΝΗΤΗΣ</v>
      </c>
      <c r="C1367" s="15">
        <f>+$C$13</f>
        <v>0</v>
      </c>
      <c r="D1367" s="13">
        <f>+D1362+1</f>
        <v>224</v>
      </c>
      <c r="E1367" s="15">
        <f>+(H1367+I1367)/2</f>
        <v>0</v>
      </c>
      <c r="F1367" s="15">
        <f>+SQRT(E1367*E1367-G1367*G1367)</f>
        <v>0</v>
      </c>
      <c r="G1367" s="15">
        <f>+(-H1367+I1367)/2</f>
        <v>0</v>
      </c>
      <c r="H1367" s="15">
        <f>+$J$42</f>
        <v>0</v>
      </c>
      <c r="I1367" s="15">
        <f>+$J$41</f>
        <v>0</v>
      </c>
      <c r="J1367" s="15">
        <f>+$D$24</f>
        <v>0</v>
      </c>
      <c r="K1367" s="15">
        <f>+ABS( C1367-D1367)</f>
        <v>224</v>
      </c>
      <c r="L1367" s="15" t="e">
        <f>+F1367*F1367/E1367/( 1- J1367*COS(K1368))</f>
        <v>#DIV/0!</v>
      </c>
      <c r="M1367" s="14" t="e">
        <f t="shared" si="196"/>
        <v>#DIV/0!</v>
      </c>
      <c r="N1367" s="49"/>
      <c r="O1367" s="238">
        <f t="shared" si="197"/>
        <v>0</v>
      </c>
      <c r="P1367" s="5" t="e">
        <f t="shared" si="199"/>
        <v>#DIV/0!</v>
      </c>
      <c r="Q1367" s="5" t="e">
        <f t="shared" si="199"/>
        <v>#DIV/0!</v>
      </c>
      <c r="R1367" s="5" t="e">
        <f t="shared" si="199"/>
        <v>#DIV/0!</v>
      </c>
      <c r="S1367" s="5" t="e">
        <f t="shared" si="199"/>
        <v>#DIV/0!</v>
      </c>
      <c r="T1367" s="5" t="e">
        <f t="shared" si="199"/>
        <v>#DIV/0!</v>
      </c>
      <c r="U1367" s="5" t="e">
        <f t="shared" si="199"/>
        <v>#DIV/0!</v>
      </c>
      <c r="V1367" s="5" t="e">
        <f t="shared" si="198"/>
        <v>#DIV/0!</v>
      </c>
      <c r="W1367" s="5" t="e">
        <f t="shared" si="198"/>
        <v>#DIV/0!</v>
      </c>
      <c r="X1367" s="5" t="e">
        <f t="shared" si="198"/>
        <v>#DIV/0!</v>
      </c>
      <c r="Y1367" s="5" t="e">
        <f t="shared" si="194"/>
        <v>#DIV/0!</v>
      </c>
      <c r="Z1367" s="5" t="e">
        <f t="shared" si="195"/>
        <v>#DIV/0!</v>
      </c>
      <c r="AA1367" s="5" t="e">
        <f t="shared" si="195"/>
        <v>#DIV/0!</v>
      </c>
      <c r="AM1367" s="6"/>
      <c r="AN1367" s="6"/>
    </row>
    <row r="1368" spans="2:40" s="5" customFormat="1" ht="20.100000000000001" hidden="1" customHeight="1">
      <c r="B1368" s="26"/>
      <c r="C1368" s="27">
        <f>3.14/180*C1367</f>
        <v>0</v>
      </c>
      <c r="D1368" s="27">
        <f>3.14/180*D1367</f>
        <v>3.9075555555555561</v>
      </c>
      <c r="E1368" s="28"/>
      <c r="F1368" s="28"/>
      <c r="G1368" s="28"/>
      <c r="H1368" s="28"/>
      <c r="I1368" s="28"/>
      <c r="J1368" s="28"/>
      <c r="K1368" s="28">
        <f>(3.14/180)*K1367</f>
        <v>3.9075555555555561</v>
      </c>
      <c r="L1368" s="14"/>
      <c r="M1368" s="14" t="e">
        <f t="shared" si="196"/>
        <v>#DIV/0!</v>
      </c>
      <c r="N1368" s="49"/>
      <c r="O1368" s="238"/>
      <c r="P1368" s="5" t="e">
        <f t="shared" si="199"/>
        <v>#DIV/0!</v>
      </c>
      <c r="Q1368" s="5" t="e">
        <f t="shared" si="199"/>
        <v>#DIV/0!</v>
      </c>
      <c r="R1368" s="5" t="e">
        <f t="shared" si="199"/>
        <v>#DIV/0!</v>
      </c>
      <c r="S1368" s="5" t="e">
        <f t="shared" si="199"/>
        <v>#DIV/0!</v>
      </c>
      <c r="T1368" s="5" t="e">
        <f t="shared" si="199"/>
        <v>#DIV/0!</v>
      </c>
      <c r="U1368" s="5" t="e">
        <f t="shared" si="199"/>
        <v>#DIV/0!</v>
      </c>
      <c r="V1368" s="5" t="e">
        <f t="shared" si="198"/>
        <v>#DIV/0!</v>
      </c>
      <c r="W1368" s="5" t="e">
        <f t="shared" si="198"/>
        <v>#DIV/0!</v>
      </c>
      <c r="X1368" s="5" t="e">
        <f t="shared" si="198"/>
        <v>#DIV/0!</v>
      </c>
      <c r="Y1368" s="5" t="e">
        <f t="shared" si="194"/>
        <v>#DIV/0!</v>
      </c>
      <c r="Z1368" s="5" t="e">
        <f t="shared" si="195"/>
        <v>#DIV/0!</v>
      </c>
      <c r="AA1368" s="5" t="e">
        <f t="shared" si="195"/>
        <v>#DIV/0!</v>
      </c>
      <c r="AM1368" s="6"/>
      <c r="AN1368" s="6"/>
    </row>
    <row r="1369" spans="2:40" s="5" customFormat="1" ht="20.100000000000001" hidden="1" customHeight="1">
      <c r="B1369" s="15"/>
      <c r="C1369" s="13"/>
      <c r="D1369" s="13"/>
      <c r="E1369" s="13"/>
      <c r="F1369" s="13"/>
      <c r="G1369" s="13"/>
      <c r="H1369" s="13"/>
      <c r="I1369" s="13"/>
      <c r="J1369" s="13"/>
      <c r="K1369" s="15"/>
      <c r="L1369" s="14"/>
      <c r="M1369" s="14" t="e">
        <f t="shared" si="196"/>
        <v>#DIV/0!</v>
      </c>
      <c r="N1369" s="49"/>
      <c r="O1369" s="238"/>
      <c r="P1369" s="5" t="e">
        <f t="shared" si="199"/>
        <v>#DIV/0!</v>
      </c>
      <c r="Q1369" s="5" t="e">
        <f t="shared" si="199"/>
        <v>#DIV/0!</v>
      </c>
      <c r="R1369" s="5" t="e">
        <f t="shared" si="199"/>
        <v>#DIV/0!</v>
      </c>
      <c r="S1369" s="5" t="e">
        <f t="shared" si="199"/>
        <v>#DIV/0!</v>
      </c>
      <c r="T1369" s="5" t="e">
        <f t="shared" si="199"/>
        <v>#DIV/0!</v>
      </c>
      <c r="U1369" s="5" t="e">
        <f t="shared" si="199"/>
        <v>#DIV/0!</v>
      </c>
      <c r="V1369" s="5" t="e">
        <f t="shared" si="198"/>
        <v>#DIV/0!</v>
      </c>
      <c r="W1369" s="5" t="e">
        <f t="shared" si="198"/>
        <v>#DIV/0!</v>
      </c>
      <c r="X1369" s="5" t="e">
        <f t="shared" si="198"/>
        <v>#DIV/0!</v>
      </c>
      <c r="Y1369" s="5" t="e">
        <f t="shared" si="194"/>
        <v>#DIV/0!</v>
      </c>
      <c r="Z1369" s="5" t="e">
        <f t="shared" si="195"/>
        <v>#DIV/0!</v>
      </c>
      <c r="AA1369" s="5" t="e">
        <f t="shared" si="195"/>
        <v>#DIV/0!</v>
      </c>
      <c r="AM1369" s="6"/>
      <c r="AN1369" s="6"/>
    </row>
    <row r="1370" spans="2:40" s="5" customFormat="1" ht="20.100000000000001" hidden="1" customHeight="1">
      <c r="B1370" s="22" t="str">
        <f>+$B$11</f>
        <v xml:space="preserve"> Α' ΠΛΑΝΗΤΗΣ</v>
      </c>
      <c r="C1370" s="15">
        <f>+$C$11</f>
        <v>0</v>
      </c>
      <c r="D1370" s="13">
        <f>+D1365+1</f>
        <v>225</v>
      </c>
      <c r="E1370" s="15">
        <f>+(H1370+I1370)/2</f>
        <v>0</v>
      </c>
      <c r="F1370" s="15">
        <f>+SQRT(E1370*E1370-G1370*G1370)</f>
        <v>0</v>
      </c>
      <c r="G1370" s="15">
        <f>+(-H1370+I1370)/2</f>
        <v>0</v>
      </c>
      <c r="H1370" s="15">
        <f>+$J$40</f>
        <v>0</v>
      </c>
      <c r="I1370" s="15">
        <f>+$J$39</f>
        <v>0</v>
      </c>
      <c r="J1370" s="15">
        <f>+$D$22</f>
        <v>0</v>
      </c>
      <c r="K1370" s="15">
        <f>+ABS( C1370-D1370)</f>
        <v>225</v>
      </c>
      <c r="L1370" s="15" t="e">
        <f>(+F1370*F1370/E1370)/( 1- J1370*COS(K1371))</f>
        <v>#DIV/0!</v>
      </c>
      <c r="M1370" s="14" t="e">
        <f t="shared" si="196"/>
        <v>#DIV/0!</v>
      </c>
      <c r="N1370" s="49"/>
      <c r="O1370" s="238">
        <f t="shared" si="197"/>
        <v>0</v>
      </c>
      <c r="P1370" s="5" t="e">
        <f t="shared" si="199"/>
        <v>#DIV/0!</v>
      </c>
      <c r="Q1370" s="5" t="e">
        <f t="shared" si="199"/>
        <v>#DIV/0!</v>
      </c>
      <c r="R1370" s="5" t="e">
        <f t="shared" si="199"/>
        <v>#DIV/0!</v>
      </c>
      <c r="S1370" s="5" t="e">
        <f t="shared" si="199"/>
        <v>#DIV/0!</v>
      </c>
      <c r="T1370" s="5" t="e">
        <f t="shared" si="199"/>
        <v>#DIV/0!</v>
      </c>
      <c r="U1370" s="5" t="e">
        <f t="shared" si="199"/>
        <v>#DIV/0!</v>
      </c>
      <c r="V1370" s="5" t="e">
        <f t="shared" si="198"/>
        <v>#DIV/0!</v>
      </c>
      <c r="W1370" s="5" t="e">
        <f t="shared" si="198"/>
        <v>#DIV/0!</v>
      </c>
      <c r="X1370" s="5" t="e">
        <f t="shared" si="198"/>
        <v>#DIV/0!</v>
      </c>
      <c r="Y1370" s="5" t="e">
        <f t="shared" si="194"/>
        <v>#DIV/0!</v>
      </c>
      <c r="Z1370" s="5" t="e">
        <f t="shared" si="195"/>
        <v>#DIV/0!</v>
      </c>
      <c r="AA1370" s="5" t="e">
        <f t="shared" si="195"/>
        <v>#DIV/0!</v>
      </c>
      <c r="AM1370" s="6"/>
      <c r="AN1370" s="6"/>
    </row>
    <row r="1371" spans="2:40" s="5" customFormat="1" ht="20.100000000000001" hidden="1" customHeight="1">
      <c r="B1371" s="23" t="s">
        <v>32</v>
      </c>
      <c r="C1371" s="24">
        <f>3.14/180*C1370</f>
        <v>0</v>
      </c>
      <c r="D1371" s="24">
        <v>225</v>
      </c>
      <c r="E1371" s="25"/>
      <c r="F1371" s="25"/>
      <c r="G1371" s="25"/>
      <c r="H1371" s="25"/>
      <c r="I1371" s="25"/>
      <c r="J1371" s="25"/>
      <c r="K1371" s="25">
        <f>(3.14/180)*K1370</f>
        <v>3.9250000000000003</v>
      </c>
      <c r="L1371" s="14"/>
      <c r="M1371" s="14" t="e">
        <f t="shared" si="196"/>
        <v>#DIV/0!</v>
      </c>
      <c r="N1371" s="49"/>
      <c r="O1371" s="238" t="e">
        <f t="shared" si="197"/>
        <v>#DIV/0!</v>
      </c>
      <c r="P1371" s="5" t="e">
        <f t="shared" si="199"/>
        <v>#DIV/0!</v>
      </c>
      <c r="Q1371" s="5" t="e">
        <f t="shared" si="199"/>
        <v>#DIV/0!</v>
      </c>
      <c r="R1371" s="5" t="e">
        <f t="shared" si="199"/>
        <v>#DIV/0!</v>
      </c>
      <c r="S1371" s="5" t="e">
        <f t="shared" si="199"/>
        <v>#DIV/0!</v>
      </c>
      <c r="T1371" s="5" t="e">
        <f t="shared" si="199"/>
        <v>#DIV/0!</v>
      </c>
      <c r="U1371" s="5" t="e">
        <f t="shared" si="199"/>
        <v>#DIV/0!</v>
      </c>
      <c r="V1371" s="5" t="e">
        <f t="shared" si="198"/>
        <v>#DIV/0!</v>
      </c>
      <c r="W1371" s="5" t="e">
        <f t="shared" si="198"/>
        <v>#DIV/0!</v>
      </c>
      <c r="X1371" s="5" t="e">
        <f t="shared" si="198"/>
        <v>#DIV/0!</v>
      </c>
      <c r="Y1371" s="5" t="e">
        <f t="shared" si="194"/>
        <v>#DIV/0!</v>
      </c>
      <c r="Z1371" s="5" t="e">
        <f t="shared" si="195"/>
        <v>#DIV/0!</v>
      </c>
      <c r="AA1371" s="5" t="e">
        <f t="shared" si="195"/>
        <v>#DIV/0!</v>
      </c>
      <c r="AM1371" s="6"/>
      <c r="AN1371" s="6"/>
    </row>
    <row r="1372" spans="2:40" s="5" customFormat="1" ht="20.100000000000001" hidden="1" customHeight="1">
      <c r="B1372" s="22" t="str">
        <f>+$B$13</f>
        <v xml:space="preserve"> Β' ΠΛΑΝΗΤΗΣ</v>
      </c>
      <c r="C1372" s="15">
        <f>+$C$13</f>
        <v>0</v>
      </c>
      <c r="D1372" s="13">
        <f>+D1367+1</f>
        <v>225</v>
      </c>
      <c r="E1372" s="15">
        <f>+(H1372+I1372)/2</f>
        <v>0</v>
      </c>
      <c r="F1372" s="15">
        <f>+SQRT(E1372*E1372-G1372*G1372)</f>
        <v>0</v>
      </c>
      <c r="G1372" s="15">
        <f>+(-H1372+I1372)/2</f>
        <v>0</v>
      </c>
      <c r="H1372" s="15">
        <f>+$J$42</f>
        <v>0</v>
      </c>
      <c r="I1372" s="15">
        <f>+$J$41</f>
        <v>0</v>
      </c>
      <c r="J1372" s="15">
        <f>+$D$24</f>
        <v>0</v>
      </c>
      <c r="K1372" s="15">
        <f>+ABS( C1372-D1372)</f>
        <v>225</v>
      </c>
      <c r="L1372" s="15" t="e">
        <f>+F1372*F1372/E1372/( 1- J1372*COS(K1373))</f>
        <v>#DIV/0!</v>
      </c>
      <c r="M1372" s="14" t="e">
        <f t="shared" si="196"/>
        <v>#DIV/0!</v>
      </c>
      <c r="N1372" s="49"/>
      <c r="O1372" s="238">
        <f t="shared" si="197"/>
        <v>0</v>
      </c>
      <c r="P1372" s="5" t="e">
        <f t="shared" si="199"/>
        <v>#DIV/0!</v>
      </c>
      <c r="Q1372" s="5" t="e">
        <f t="shared" si="199"/>
        <v>#DIV/0!</v>
      </c>
      <c r="R1372" s="5" t="e">
        <f t="shared" si="199"/>
        <v>#DIV/0!</v>
      </c>
      <c r="S1372" s="5" t="e">
        <f t="shared" si="199"/>
        <v>#DIV/0!</v>
      </c>
      <c r="T1372" s="5" t="e">
        <f t="shared" si="199"/>
        <v>#DIV/0!</v>
      </c>
      <c r="U1372" s="5" t="e">
        <f t="shared" si="199"/>
        <v>#DIV/0!</v>
      </c>
      <c r="V1372" s="5" t="e">
        <f t="shared" si="198"/>
        <v>#DIV/0!</v>
      </c>
      <c r="W1372" s="5" t="e">
        <f t="shared" si="198"/>
        <v>#DIV/0!</v>
      </c>
      <c r="X1372" s="5" t="e">
        <f t="shared" si="198"/>
        <v>#DIV/0!</v>
      </c>
      <c r="Y1372" s="5" t="e">
        <f t="shared" si="194"/>
        <v>#DIV/0!</v>
      </c>
      <c r="Z1372" s="5" t="e">
        <f t="shared" si="195"/>
        <v>#DIV/0!</v>
      </c>
      <c r="AA1372" s="5" t="e">
        <f t="shared" si="195"/>
        <v>#DIV/0!</v>
      </c>
      <c r="AM1372" s="6"/>
      <c r="AN1372" s="6"/>
    </row>
    <row r="1373" spans="2:40" s="5" customFormat="1" ht="20.100000000000001" hidden="1" customHeight="1">
      <c r="B1373" s="26"/>
      <c r="C1373" s="27">
        <f>3.14/180*C1372</f>
        <v>0</v>
      </c>
      <c r="D1373" s="27">
        <f>3.14/180*D1372</f>
        <v>3.9250000000000003</v>
      </c>
      <c r="E1373" s="28"/>
      <c r="F1373" s="28"/>
      <c r="G1373" s="28"/>
      <c r="H1373" s="28"/>
      <c r="I1373" s="28"/>
      <c r="J1373" s="28"/>
      <c r="K1373" s="28">
        <f>(3.14/180)*K1372</f>
        <v>3.9250000000000003</v>
      </c>
      <c r="L1373" s="14"/>
      <c r="M1373" s="14" t="e">
        <f t="shared" si="196"/>
        <v>#DIV/0!</v>
      </c>
      <c r="N1373" s="49"/>
      <c r="O1373" s="238"/>
      <c r="P1373" s="5" t="e">
        <f t="shared" si="199"/>
        <v>#DIV/0!</v>
      </c>
      <c r="Q1373" s="5" t="e">
        <f t="shared" si="199"/>
        <v>#DIV/0!</v>
      </c>
      <c r="R1373" s="5" t="e">
        <f t="shared" si="199"/>
        <v>#DIV/0!</v>
      </c>
      <c r="S1373" s="5" t="e">
        <f t="shared" si="199"/>
        <v>#DIV/0!</v>
      </c>
      <c r="T1373" s="5" t="e">
        <f t="shared" si="199"/>
        <v>#DIV/0!</v>
      </c>
      <c r="U1373" s="5" t="e">
        <f t="shared" si="199"/>
        <v>#DIV/0!</v>
      </c>
      <c r="V1373" s="5" t="e">
        <f t="shared" si="198"/>
        <v>#DIV/0!</v>
      </c>
      <c r="W1373" s="5" t="e">
        <f t="shared" si="198"/>
        <v>#DIV/0!</v>
      </c>
      <c r="X1373" s="5" t="e">
        <f t="shared" si="198"/>
        <v>#DIV/0!</v>
      </c>
      <c r="Y1373" s="5" t="e">
        <f t="shared" si="194"/>
        <v>#DIV/0!</v>
      </c>
      <c r="Z1373" s="5" t="e">
        <f t="shared" si="195"/>
        <v>#DIV/0!</v>
      </c>
      <c r="AA1373" s="5" t="e">
        <f t="shared" si="195"/>
        <v>#DIV/0!</v>
      </c>
      <c r="AM1373" s="6"/>
      <c r="AN1373" s="6"/>
    </row>
    <row r="1374" spans="2:40" s="5" customFormat="1" ht="20.100000000000001" hidden="1" customHeight="1">
      <c r="B1374" s="15"/>
      <c r="C1374" s="13"/>
      <c r="D1374" s="13"/>
      <c r="E1374" s="13"/>
      <c r="F1374" s="13"/>
      <c r="G1374" s="13"/>
      <c r="H1374" s="13"/>
      <c r="I1374" s="13"/>
      <c r="J1374" s="13"/>
      <c r="K1374" s="15"/>
      <c r="L1374" s="14"/>
      <c r="M1374" s="14" t="e">
        <f t="shared" si="196"/>
        <v>#DIV/0!</v>
      </c>
      <c r="N1374" s="49"/>
      <c r="O1374" s="238"/>
      <c r="P1374" s="5" t="e">
        <f t="shared" si="199"/>
        <v>#DIV/0!</v>
      </c>
      <c r="Q1374" s="5" t="e">
        <f t="shared" si="199"/>
        <v>#DIV/0!</v>
      </c>
      <c r="R1374" s="5" t="e">
        <f t="shared" si="199"/>
        <v>#DIV/0!</v>
      </c>
      <c r="S1374" s="5" t="e">
        <f t="shared" si="199"/>
        <v>#DIV/0!</v>
      </c>
      <c r="T1374" s="5" t="e">
        <f t="shared" si="199"/>
        <v>#DIV/0!</v>
      </c>
      <c r="U1374" s="5" t="e">
        <f t="shared" si="199"/>
        <v>#DIV/0!</v>
      </c>
      <c r="V1374" s="5" t="e">
        <f t="shared" si="198"/>
        <v>#DIV/0!</v>
      </c>
      <c r="W1374" s="5" t="e">
        <f t="shared" si="198"/>
        <v>#DIV/0!</v>
      </c>
      <c r="X1374" s="5" t="e">
        <f t="shared" si="198"/>
        <v>#DIV/0!</v>
      </c>
      <c r="Y1374" s="5" t="e">
        <f t="shared" si="194"/>
        <v>#DIV/0!</v>
      </c>
      <c r="Z1374" s="5" t="e">
        <f t="shared" si="195"/>
        <v>#DIV/0!</v>
      </c>
      <c r="AA1374" s="5" t="e">
        <f t="shared" si="195"/>
        <v>#DIV/0!</v>
      </c>
      <c r="AM1374" s="6"/>
      <c r="AN1374" s="6"/>
    </row>
    <row r="1375" spans="2:40" s="5" customFormat="1" ht="20.100000000000001" hidden="1" customHeight="1">
      <c r="B1375" s="22" t="str">
        <f>+$B$11</f>
        <v xml:space="preserve"> Α' ΠΛΑΝΗΤΗΣ</v>
      </c>
      <c r="C1375" s="15">
        <f>+$C$11</f>
        <v>0</v>
      </c>
      <c r="D1375" s="13">
        <f>+D1370+1</f>
        <v>226</v>
      </c>
      <c r="E1375" s="15">
        <f>+(H1375+I1375)/2</f>
        <v>0</v>
      </c>
      <c r="F1375" s="15">
        <f>+SQRT(E1375*E1375-G1375*G1375)</f>
        <v>0</v>
      </c>
      <c r="G1375" s="15">
        <f>+(-H1375+I1375)/2</f>
        <v>0</v>
      </c>
      <c r="H1375" s="15">
        <f>+$J$40</f>
        <v>0</v>
      </c>
      <c r="I1375" s="15">
        <f>+$J$39</f>
        <v>0</v>
      </c>
      <c r="J1375" s="15">
        <f>+$D$22</f>
        <v>0</v>
      </c>
      <c r="K1375" s="15">
        <f>+ABS( C1375-D1375)</f>
        <v>226</v>
      </c>
      <c r="L1375" s="15" t="e">
        <f>(+F1375*F1375/E1375)/( 1- J1375*COS(K1376))</f>
        <v>#DIV/0!</v>
      </c>
      <c r="M1375" s="14" t="e">
        <f t="shared" si="196"/>
        <v>#DIV/0!</v>
      </c>
      <c r="N1375" s="49"/>
      <c r="O1375" s="238">
        <f t="shared" si="197"/>
        <v>0</v>
      </c>
      <c r="P1375" s="5" t="e">
        <f t="shared" si="199"/>
        <v>#DIV/0!</v>
      </c>
      <c r="Q1375" s="5" t="e">
        <f t="shared" si="199"/>
        <v>#DIV/0!</v>
      </c>
      <c r="R1375" s="5" t="e">
        <f t="shared" si="199"/>
        <v>#DIV/0!</v>
      </c>
      <c r="S1375" s="5" t="e">
        <f t="shared" si="199"/>
        <v>#DIV/0!</v>
      </c>
      <c r="T1375" s="5" t="e">
        <f t="shared" si="199"/>
        <v>#DIV/0!</v>
      </c>
      <c r="U1375" s="5" t="e">
        <f t="shared" si="199"/>
        <v>#DIV/0!</v>
      </c>
      <c r="V1375" s="5" t="e">
        <f t="shared" si="198"/>
        <v>#DIV/0!</v>
      </c>
      <c r="W1375" s="5" t="e">
        <f t="shared" si="198"/>
        <v>#DIV/0!</v>
      </c>
      <c r="X1375" s="5" t="e">
        <f t="shared" si="198"/>
        <v>#DIV/0!</v>
      </c>
      <c r="Y1375" s="5" t="e">
        <f t="shared" si="194"/>
        <v>#DIV/0!</v>
      </c>
      <c r="Z1375" s="5" t="e">
        <f t="shared" si="195"/>
        <v>#DIV/0!</v>
      </c>
      <c r="AA1375" s="5" t="e">
        <f t="shared" si="195"/>
        <v>#DIV/0!</v>
      </c>
      <c r="AM1375" s="6"/>
      <c r="AN1375" s="6"/>
    </row>
    <row r="1376" spans="2:40" s="5" customFormat="1" ht="20.100000000000001" hidden="1" customHeight="1">
      <c r="B1376" s="23" t="s">
        <v>32</v>
      </c>
      <c r="C1376" s="24">
        <f>3.14/180*C1375</f>
        <v>0</v>
      </c>
      <c r="D1376" s="24">
        <v>226</v>
      </c>
      <c r="E1376" s="25"/>
      <c r="F1376" s="25"/>
      <c r="G1376" s="25"/>
      <c r="H1376" s="25"/>
      <c r="I1376" s="25"/>
      <c r="J1376" s="25"/>
      <c r="K1376" s="25">
        <f>(3.14/180)*K1375</f>
        <v>3.9424444444444449</v>
      </c>
      <c r="L1376" s="14"/>
      <c r="M1376" s="14" t="e">
        <f t="shared" si="196"/>
        <v>#DIV/0!</v>
      </c>
      <c r="N1376" s="49"/>
      <c r="O1376" s="238" t="e">
        <f t="shared" si="197"/>
        <v>#DIV/0!</v>
      </c>
      <c r="P1376" s="5" t="e">
        <f t="shared" si="199"/>
        <v>#DIV/0!</v>
      </c>
      <c r="Q1376" s="5" t="e">
        <f t="shared" si="199"/>
        <v>#DIV/0!</v>
      </c>
      <c r="R1376" s="5" t="e">
        <f t="shared" si="199"/>
        <v>#DIV/0!</v>
      </c>
      <c r="S1376" s="5" t="e">
        <f t="shared" si="199"/>
        <v>#DIV/0!</v>
      </c>
      <c r="T1376" s="5" t="e">
        <f t="shared" si="199"/>
        <v>#DIV/0!</v>
      </c>
      <c r="U1376" s="5" t="e">
        <f t="shared" si="199"/>
        <v>#DIV/0!</v>
      </c>
      <c r="V1376" s="5" t="e">
        <f t="shared" si="198"/>
        <v>#DIV/0!</v>
      </c>
      <c r="W1376" s="5" t="e">
        <f t="shared" si="198"/>
        <v>#DIV/0!</v>
      </c>
      <c r="X1376" s="5" t="e">
        <f t="shared" si="198"/>
        <v>#DIV/0!</v>
      </c>
      <c r="Y1376" s="5" t="e">
        <f t="shared" si="194"/>
        <v>#DIV/0!</v>
      </c>
      <c r="Z1376" s="5" t="e">
        <f t="shared" si="195"/>
        <v>#DIV/0!</v>
      </c>
      <c r="AA1376" s="5" t="e">
        <f t="shared" si="195"/>
        <v>#DIV/0!</v>
      </c>
      <c r="AM1376" s="6"/>
      <c r="AN1376" s="6"/>
    </row>
    <row r="1377" spans="2:40" s="5" customFormat="1" ht="20.100000000000001" hidden="1" customHeight="1">
      <c r="B1377" s="22" t="str">
        <f>+$B$13</f>
        <v xml:space="preserve"> Β' ΠΛΑΝΗΤΗΣ</v>
      </c>
      <c r="C1377" s="15">
        <f>+$C$13</f>
        <v>0</v>
      </c>
      <c r="D1377" s="13">
        <f>+D1372+1</f>
        <v>226</v>
      </c>
      <c r="E1377" s="15">
        <f>+(H1377+I1377)/2</f>
        <v>0</v>
      </c>
      <c r="F1377" s="15">
        <f>+SQRT(E1377*E1377-G1377*G1377)</f>
        <v>0</v>
      </c>
      <c r="G1377" s="15">
        <f>+(-H1377+I1377)/2</f>
        <v>0</v>
      </c>
      <c r="H1377" s="15">
        <f>+$J$42</f>
        <v>0</v>
      </c>
      <c r="I1377" s="15">
        <f>+$J$41</f>
        <v>0</v>
      </c>
      <c r="J1377" s="15">
        <f>+$D$24</f>
        <v>0</v>
      </c>
      <c r="K1377" s="15">
        <f>+ABS( C1377-D1377)</f>
        <v>226</v>
      </c>
      <c r="L1377" s="15" t="e">
        <f>+F1377*F1377/E1377/( 1- J1377*COS(K1378))</f>
        <v>#DIV/0!</v>
      </c>
      <c r="M1377" s="14" t="e">
        <f t="shared" si="196"/>
        <v>#DIV/0!</v>
      </c>
      <c r="N1377" s="49"/>
      <c r="O1377" s="238">
        <f t="shared" si="197"/>
        <v>0</v>
      </c>
      <c r="P1377" s="5" t="e">
        <f t="shared" si="199"/>
        <v>#DIV/0!</v>
      </c>
      <c r="Q1377" s="5" t="e">
        <f t="shared" si="199"/>
        <v>#DIV/0!</v>
      </c>
      <c r="R1377" s="5" t="e">
        <f t="shared" si="199"/>
        <v>#DIV/0!</v>
      </c>
      <c r="S1377" s="5" t="e">
        <f t="shared" si="199"/>
        <v>#DIV/0!</v>
      </c>
      <c r="T1377" s="5" t="e">
        <f t="shared" si="199"/>
        <v>#DIV/0!</v>
      </c>
      <c r="U1377" s="5" t="e">
        <f t="shared" si="199"/>
        <v>#DIV/0!</v>
      </c>
      <c r="V1377" s="5" t="e">
        <f t="shared" si="198"/>
        <v>#DIV/0!</v>
      </c>
      <c r="W1377" s="5" t="e">
        <f t="shared" si="198"/>
        <v>#DIV/0!</v>
      </c>
      <c r="X1377" s="5" t="e">
        <f t="shared" si="198"/>
        <v>#DIV/0!</v>
      </c>
      <c r="Y1377" s="5" t="e">
        <f t="shared" si="194"/>
        <v>#DIV/0!</v>
      </c>
      <c r="Z1377" s="5" t="e">
        <f t="shared" si="195"/>
        <v>#DIV/0!</v>
      </c>
      <c r="AA1377" s="5" t="e">
        <f t="shared" si="195"/>
        <v>#DIV/0!</v>
      </c>
      <c r="AM1377" s="6"/>
      <c r="AN1377" s="6"/>
    </row>
    <row r="1378" spans="2:40" s="5" customFormat="1" ht="20.100000000000001" hidden="1" customHeight="1">
      <c r="B1378" s="26"/>
      <c r="C1378" s="27">
        <f>3.14/180*C1377</f>
        <v>0</v>
      </c>
      <c r="D1378" s="27">
        <f>3.14/180*D1377</f>
        <v>3.9424444444444449</v>
      </c>
      <c r="E1378" s="28"/>
      <c r="F1378" s="28"/>
      <c r="G1378" s="28"/>
      <c r="H1378" s="28"/>
      <c r="I1378" s="28"/>
      <c r="J1378" s="28"/>
      <c r="K1378" s="28">
        <f>(3.14/180)*K1377</f>
        <v>3.9424444444444449</v>
      </c>
      <c r="L1378" s="14"/>
      <c r="M1378" s="14" t="e">
        <f t="shared" si="196"/>
        <v>#DIV/0!</v>
      </c>
      <c r="N1378" s="49"/>
      <c r="O1378" s="238"/>
      <c r="P1378" s="5" t="e">
        <f t="shared" si="199"/>
        <v>#DIV/0!</v>
      </c>
      <c r="Q1378" s="5" t="e">
        <f t="shared" si="199"/>
        <v>#DIV/0!</v>
      </c>
      <c r="R1378" s="5" t="e">
        <f t="shared" si="199"/>
        <v>#DIV/0!</v>
      </c>
      <c r="S1378" s="5" t="e">
        <f t="shared" si="199"/>
        <v>#DIV/0!</v>
      </c>
      <c r="T1378" s="5" t="e">
        <f t="shared" si="199"/>
        <v>#DIV/0!</v>
      </c>
      <c r="U1378" s="5" t="e">
        <f t="shared" si="199"/>
        <v>#DIV/0!</v>
      </c>
      <c r="V1378" s="5" t="e">
        <f t="shared" si="198"/>
        <v>#DIV/0!</v>
      </c>
      <c r="W1378" s="5" t="e">
        <f t="shared" si="198"/>
        <v>#DIV/0!</v>
      </c>
      <c r="X1378" s="5" t="e">
        <f t="shared" si="198"/>
        <v>#DIV/0!</v>
      </c>
      <c r="Y1378" s="5" t="e">
        <f t="shared" si="194"/>
        <v>#DIV/0!</v>
      </c>
      <c r="Z1378" s="5" t="e">
        <f t="shared" si="195"/>
        <v>#DIV/0!</v>
      </c>
      <c r="AA1378" s="5" t="e">
        <f t="shared" si="195"/>
        <v>#DIV/0!</v>
      </c>
      <c r="AM1378" s="6"/>
      <c r="AN1378" s="6"/>
    </row>
    <row r="1379" spans="2:40" s="5" customFormat="1" ht="20.100000000000001" hidden="1" customHeight="1">
      <c r="B1379" s="15"/>
      <c r="C1379" s="13"/>
      <c r="D1379" s="13"/>
      <c r="E1379" s="13"/>
      <c r="F1379" s="13"/>
      <c r="G1379" s="13"/>
      <c r="H1379" s="13"/>
      <c r="I1379" s="13"/>
      <c r="J1379" s="13"/>
      <c r="K1379" s="15"/>
      <c r="L1379" s="14"/>
      <c r="M1379" s="14" t="e">
        <f t="shared" si="196"/>
        <v>#DIV/0!</v>
      </c>
      <c r="N1379" s="49"/>
      <c r="O1379" s="238"/>
      <c r="P1379" s="5" t="e">
        <f t="shared" si="199"/>
        <v>#DIV/0!</v>
      </c>
      <c r="Q1379" s="5" t="e">
        <f t="shared" si="199"/>
        <v>#DIV/0!</v>
      </c>
      <c r="R1379" s="5" t="e">
        <f t="shared" si="199"/>
        <v>#DIV/0!</v>
      </c>
      <c r="S1379" s="5" t="e">
        <f t="shared" ref="S1379:X1431" si="200">IF(AND(E1379=MIN($B1379:$M1379),E1379=MIN($O$176:$O$234)),AE1378,0)</f>
        <v>#DIV/0!</v>
      </c>
      <c r="T1379" s="5" t="e">
        <f t="shared" si="200"/>
        <v>#DIV/0!</v>
      </c>
      <c r="U1379" s="5" t="e">
        <f t="shared" si="200"/>
        <v>#DIV/0!</v>
      </c>
      <c r="V1379" s="5" t="e">
        <f t="shared" si="198"/>
        <v>#DIV/0!</v>
      </c>
      <c r="W1379" s="5" t="e">
        <f t="shared" si="198"/>
        <v>#DIV/0!</v>
      </c>
      <c r="X1379" s="5" t="e">
        <f t="shared" si="198"/>
        <v>#DIV/0!</v>
      </c>
      <c r="Y1379" s="5" t="e">
        <f t="shared" si="194"/>
        <v>#DIV/0!</v>
      </c>
      <c r="Z1379" s="5" t="e">
        <f t="shared" si="195"/>
        <v>#DIV/0!</v>
      </c>
      <c r="AA1379" s="5" t="e">
        <f t="shared" si="195"/>
        <v>#DIV/0!</v>
      </c>
      <c r="AM1379" s="6"/>
      <c r="AN1379" s="6"/>
    </row>
    <row r="1380" spans="2:40" s="5" customFormat="1" ht="20.100000000000001" hidden="1" customHeight="1">
      <c r="B1380" s="22" t="str">
        <f>+$B$11</f>
        <v xml:space="preserve"> Α' ΠΛΑΝΗΤΗΣ</v>
      </c>
      <c r="C1380" s="15">
        <f>+$C$11</f>
        <v>0</v>
      </c>
      <c r="D1380" s="13">
        <f>+D1375+1</f>
        <v>227</v>
      </c>
      <c r="E1380" s="15">
        <f>+(H1380+I1380)/2</f>
        <v>0</v>
      </c>
      <c r="F1380" s="15">
        <f>+SQRT(E1380*E1380-G1380*G1380)</f>
        <v>0</v>
      </c>
      <c r="G1380" s="15">
        <f>+(-H1380+I1380)/2</f>
        <v>0</v>
      </c>
      <c r="H1380" s="15">
        <f>+$J$40</f>
        <v>0</v>
      </c>
      <c r="I1380" s="15">
        <f>+$J$39</f>
        <v>0</v>
      </c>
      <c r="J1380" s="15">
        <f>+$D$22</f>
        <v>0</v>
      </c>
      <c r="K1380" s="15">
        <f>+ABS( C1380-D1380)</f>
        <v>227</v>
      </c>
      <c r="L1380" s="15" t="e">
        <f>(+F1380*F1380/E1380)/( 1- J1380*COS(K1381))</f>
        <v>#DIV/0!</v>
      </c>
      <c r="M1380" s="14" t="e">
        <f t="shared" si="196"/>
        <v>#DIV/0!</v>
      </c>
      <c r="N1380" s="49"/>
      <c r="O1380" s="238">
        <f t="shared" si="197"/>
        <v>0</v>
      </c>
      <c r="P1380" s="5" t="e">
        <f t="shared" ref="P1380:U1443" si="201">IF(AND(B1380=MIN($B1380:$M1380),B1380=MIN($O$176:$O$234)),AB1379,0)</f>
        <v>#DIV/0!</v>
      </c>
      <c r="Q1380" s="5" t="e">
        <f t="shared" si="201"/>
        <v>#DIV/0!</v>
      </c>
      <c r="R1380" s="5" t="e">
        <f t="shared" si="201"/>
        <v>#DIV/0!</v>
      </c>
      <c r="S1380" s="5" t="e">
        <f t="shared" si="200"/>
        <v>#DIV/0!</v>
      </c>
      <c r="T1380" s="5" t="e">
        <f t="shared" si="200"/>
        <v>#DIV/0!</v>
      </c>
      <c r="U1380" s="5" t="e">
        <f t="shared" si="200"/>
        <v>#DIV/0!</v>
      </c>
      <c r="V1380" s="5" t="e">
        <f t="shared" si="198"/>
        <v>#DIV/0!</v>
      </c>
      <c r="W1380" s="5" t="e">
        <f t="shared" si="198"/>
        <v>#DIV/0!</v>
      </c>
      <c r="X1380" s="5" t="e">
        <f t="shared" si="198"/>
        <v>#DIV/0!</v>
      </c>
      <c r="Y1380" s="5" t="e">
        <f t="shared" si="194"/>
        <v>#DIV/0!</v>
      </c>
      <c r="Z1380" s="5" t="e">
        <f t="shared" si="195"/>
        <v>#DIV/0!</v>
      </c>
      <c r="AA1380" s="5" t="e">
        <f t="shared" si="195"/>
        <v>#DIV/0!</v>
      </c>
      <c r="AM1380" s="6"/>
      <c r="AN1380" s="6"/>
    </row>
    <row r="1381" spans="2:40" s="5" customFormat="1" ht="20.100000000000001" hidden="1" customHeight="1">
      <c r="B1381" s="23" t="s">
        <v>32</v>
      </c>
      <c r="C1381" s="24">
        <f>3.14/180*C1380</f>
        <v>0</v>
      </c>
      <c r="D1381" s="24">
        <v>227</v>
      </c>
      <c r="E1381" s="25"/>
      <c r="F1381" s="25"/>
      <c r="G1381" s="25"/>
      <c r="H1381" s="25"/>
      <c r="I1381" s="25"/>
      <c r="J1381" s="25"/>
      <c r="K1381" s="25">
        <f>(3.14/180)*K1380</f>
        <v>3.9598888888888895</v>
      </c>
      <c r="L1381" s="14"/>
      <c r="M1381" s="14" t="e">
        <f t="shared" si="196"/>
        <v>#DIV/0!</v>
      </c>
      <c r="N1381" s="49"/>
      <c r="O1381" s="238" t="e">
        <f t="shared" si="197"/>
        <v>#DIV/0!</v>
      </c>
      <c r="P1381" s="5" t="e">
        <f t="shared" si="201"/>
        <v>#DIV/0!</v>
      </c>
      <c r="Q1381" s="5" t="e">
        <f t="shared" si="201"/>
        <v>#DIV/0!</v>
      </c>
      <c r="R1381" s="5" t="e">
        <f t="shared" si="201"/>
        <v>#DIV/0!</v>
      </c>
      <c r="S1381" s="5" t="e">
        <f t="shared" si="200"/>
        <v>#DIV/0!</v>
      </c>
      <c r="T1381" s="5" t="e">
        <f t="shared" si="200"/>
        <v>#DIV/0!</v>
      </c>
      <c r="U1381" s="5" t="e">
        <f t="shared" si="200"/>
        <v>#DIV/0!</v>
      </c>
      <c r="V1381" s="5" t="e">
        <f t="shared" si="198"/>
        <v>#DIV/0!</v>
      </c>
      <c r="W1381" s="5" t="e">
        <f t="shared" si="198"/>
        <v>#DIV/0!</v>
      </c>
      <c r="X1381" s="5" t="e">
        <f t="shared" si="198"/>
        <v>#DIV/0!</v>
      </c>
      <c r="Y1381" s="5" t="e">
        <f t="shared" si="194"/>
        <v>#DIV/0!</v>
      </c>
      <c r="Z1381" s="5" t="e">
        <f t="shared" si="195"/>
        <v>#DIV/0!</v>
      </c>
      <c r="AA1381" s="5" t="e">
        <f t="shared" si="195"/>
        <v>#DIV/0!</v>
      </c>
      <c r="AM1381" s="6"/>
      <c r="AN1381" s="6"/>
    </row>
    <row r="1382" spans="2:40" s="5" customFormat="1" ht="20.100000000000001" hidden="1" customHeight="1">
      <c r="B1382" s="22" t="str">
        <f>+$B$13</f>
        <v xml:space="preserve"> Β' ΠΛΑΝΗΤΗΣ</v>
      </c>
      <c r="C1382" s="15">
        <f>+$C$13</f>
        <v>0</v>
      </c>
      <c r="D1382" s="13">
        <f>+D1377+1</f>
        <v>227</v>
      </c>
      <c r="E1382" s="15">
        <f>+(H1382+I1382)/2</f>
        <v>0</v>
      </c>
      <c r="F1382" s="15">
        <f>+SQRT(E1382*E1382-G1382*G1382)</f>
        <v>0</v>
      </c>
      <c r="G1382" s="15">
        <f>+(-H1382+I1382)/2</f>
        <v>0</v>
      </c>
      <c r="H1382" s="15">
        <f>+$J$42</f>
        <v>0</v>
      </c>
      <c r="I1382" s="15">
        <f>+$J$41</f>
        <v>0</v>
      </c>
      <c r="J1382" s="15">
        <f>+$D$24</f>
        <v>0</v>
      </c>
      <c r="K1382" s="15">
        <f>+ABS( C1382-D1382)</f>
        <v>227</v>
      </c>
      <c r="L1382" s="15" t="e">
        <f>+F1382*F1382/E1382/( 1- J1382*COS(K1383))</f>
        <v>#DIV/0!</v>
      </c>
      <c r="M1382" s="14" t="e">
        <f t="shared" si="196"/>
        <v>#DIV/0!</v>
      </c>
      <c r="N1382" s="49"/>
      <c r="O1382" s="238">
        <f t="shared" si="197"/>
        <v>0</v>
      </c>
      <c r="P1382" s="5" t="e">
        <f t="shared" si="201"/>
        <v>#DIV/0!</v>
      </c>
      <c r="Q1382" s="5" t="e">
        <f t="shared" si="201"/>
        <v>#DIV/0!</v>
      </c>
      <c r="R1382" s="5" t="e">
        <f t="shared" si="201"/>
        <v>#DIV/0!</v>
      </c>
      <c r="S1382" s="5" t="e">
        <f t="shared" si="200"/>
        <v>#DIV/0!</v>
      </c>
      <c r="T1382" s="5" t="e">
        <f t="shared" si="200"/>
        <v>#DIV/0!</v>
      </c>
      <c r="U1382" s="5" t="e">
        <f t="shared" si="200"/>
        <v>#DIV/0!</v>
      </c>
      <c r="V1382" s="5" t="e">
        <f t="shared" si="198"/>
        <v>#DIV/0!</v>
      </c>
      <c r="W1382" s="5" t="e">
        <f t="shared" si="198"/>
        <v>#DIV/0!</v>
      </c>
      <c r="X1382" s="5" t="e">
        <f t="shared" si="198"/>
        <v>#DIV/0!</v>
      </c>
      <c r="Y1382" s="5" t="e">
        <f t="shared" si="194"/>
        <v>#DIV/0!</v>
      </c>
      <c r="Z1382" s="5" t="e">
        <f t="shared" si="195"/>
        <v>#DIV/0!</v>
      </c>
      <c r="AA1382" s="5" t="e">
        <f t="shared" si="195"/>
        <v>#DIV/0!</v>
      </c>
      <c r="AM1382" s="6"/>
      <c r="AN1382" s="6"/>
    </row>
    <row r="1383" spans="2:40" s="5" customFormat="1" ht="20.100000000000001" hidden="1" customHeight="1">
      <c r="B1383" s="26"/>
      <c r="C1383" s="27">
        <f>3.14/180*C1382</f>
        <v>0</v>
      </c>
      <c r="D1383" s="27">
        <f>3.14/180*D1382</f>
        <v>3.9598888888888895</v>
      </c>
      <c r="E1383" s="28"/>
      <c r="F1383" s="28"/>
      <c r="G1383" s="28"/>
      <c r="H1383" s="28"/>
      <c r="I1383" s="28"/>
      <c r="J1383" s="28"/>
      <c r="K1383" s="28">
        <f>(3.14/180)*K1382</f>
        <v>3.9598888888888895</v>
      </c>
      <c r="L1383" s="14"/>
      <c r="M1383" s="14" t="e">
        <f t="shared" si="196"/>
        <v>#DIV/0!</v>
      </c>
      <c r="N1383" s="49"/>
      <c r="O1383" s="238"/>
      <c r="P1383" s="5" t="e">
        <f t="shared" si="201"/>
        <v>#DIV/0!</v>
      </c>
      <c r="Q1383" s="5" t="e">
        <f t="shared" si="201"/>
        <v>#DIV/0!</v>
      </c>
      <c r="R1383" s="5" t="e">
        <f t="shared" si="201"/>
        <v>#DIV/0!</v>
      </c>
      <c r="S1383" s="5" t="e">
        <f t="shared" si="200"/>
        <v>#DIV/0!</v>
      </c>
      <c r="T1383" s="5" t="e">
        <f t="shared" si="200"/>
        <v>#DIV/0!</v>
      </c>
      <c r="U1383" s="5" t="e">
        <f t="shared" si="200"/>
        <v>#DIV/0!</v>
      </c>
      <c r="V1383" s="5" t="e">
        <f t="shared" si="198"/>
        <v>#DIV/0!</v>
      </c>
      <c r="W1383" s="5" t="e">
        <f t="shared" si="198"/>
        <v>#DIV/0!</v>
      </c>
      <c r="X1383" s="5" t="e">
        <f t="shared" si="198"/>
        <v>#DIV/0!</v>
      </c>
      <c r="Y1383" s="5" t="e">
        <f t="shared" si="194"/>
        <v>#DIV/0!</v>
      </c>
      <c r="Z1383" s="5" t="e">
        <f t="shared" si="195"/>
        <v>#DIV/0!</v>
      </c>
      <c r="AA1383" s="5" t="e">
        <f t="shared" si="195"/>
        <v>#DIV/0!</v>
      </c>
      <c r="AM1383" s="6"/>
      <c r="AN1383" s="6"/>
    </row>
    <row r="1384" spans="2:40" s="5" customFormat="1" ht="20.100000000000001" hidden="1" customHeight="1">
      <c r="B1384" s="15"/>
      <c r="C1384" s="13"/>
      <c r="D1384" s="13"/>
      <c r="E1384" s="13"/>
      <c r="F1384" s="13"/>
      <c r="G1384" s="13"/>
      <c r="H1384" s="13"/>
      <c r="I1384" s="13"/>
      <c r="J1384" s="13"/>
      <c r="K1384" s="15"/>
      <c r="L1384" s="14"/>
      <c r="M1384" s="14" t="e">
        <f t="shared" si="196"/>
        <v>#DIV/0!</v>
      </c>
      <c r="N1384" s="49"/>
      <c r="O1384" s="238"/>
      <c r="P1384" s="5" t="e">
        <f t="shared" si="201"/>
        <v>#DIV/0!</v>
      </c>
      <c r="Q1384" s="5" t="e">
        <f t="shared" si="201"/>
        <v>#DIV/0!</v>
      </c>
      <c r="R1384" s="5" t="e">
        <f t="shared" si="201"/>
        <v>#DIV/0!</v>
      </c>
      <c r="S1384" s="5" t="e">
        <f t="shared" si="200"/>
        <v>#DIV/0!</v>
      </c>
      <c r="T1384" s="5" t="e">
        <f t="shared" si="200"/>
        <v>#DIV/0!</v>
      </c>
      <c r="U1384" s="5" t="e">
        <f t="shared" si="200"/>
        <v>#DIV/0!</v>
      </c>
      <c r="V1384" s="5" t="e">
        <f t="shared" si="198"/>
        <v>#DIV/0!</v>
      </c>
      <c r="W1384" s="5" t="e">
        <f t="shared" si="198"/>
        <v>#DIV/0!</v>
      </c>
      <c r="X1384" s="5" t="e">
        <f t="shared" si="198"/>
        <v>#DIV/0!</v>
      </c>
      <c r="Y1384" s="5" t="e">
        <f t="shared" si="194"/>
        <v>#DIV/0!</v>
      </c>
      <c r="Z1384" s="5" t="e">
        <f t="shared" si="195"/>
        <v>#DIV/0!</v>
      </c>
      <c r="AA1384" s="5" t="e">
        <f t="shared" si="195"/>
        <v>#DIV/0!</v>
      </c>
      <c r="AM1384" s="6"/>
      <c r="AN1384" s="6"/>
    </row>
    <row r="1385" spans="2:40" s="5" customFormat="1" ht="20.100000000000001" hidden="1" customHeight="1">
      <c r="B1385" s="22" t="str">
        <f>+$B$11</f>
        <v xml:space="preserve"> Α' ΠΛΑΝΗΤΗΣ</v>
      </c>
      <c r="C1385" s="15">
        <f>+$C$11</f>
        <v>0</v>
      </c>
      <c r="D1385" s="13">
        <f>+D1380+1</f>
        <v>228</v>
      </c>
      <c r="E1385" s="15">
        <f>+(H1385+I1385)/2</f>
        <v>0</v>
      </c>
      <c r="F1385" s="15">
        <f>+SQRT(E1385*E1385-G1385*G1385)</f>
        <v>0</v>
      </c>
      <c r="G1385" s="15">
        <f>+(-H1385+I1385)/2</f>
        <v>0</v>
      </c>
      <c r="H1385" s="15">
        <f>+$J$40</f>
        <v>0</v>
      </c>
      <c r="I1385" s="15">
        <f>+$J$39</f>
        <v>0</v>
      </c>
      <c r="J1385" s="15">
        <f>+$D$22</f>
        <v>0</v>
      </c>
      <c r="K1385" s="15">
        <f>+ABS( C1385-D1385)</f>
        <v>228</v>
      </c>
      <c r="L1385" s="15" t="e">
        <f>(+F1385*F1385/E1385)/( 1- J1385*COS(K1386))</f>
        <v>#DIV/0!</v>
      </c>
      <c r="M1385" s="14" t="e">
        <f t="shared" si="196"/>
        <v>#DIV/0!</v>
      </c>
      <c r="N1385" s="49"/>
      <c r="O1385" s="238">
        <f t="shared" si="197"/>
        <v>0</v>
      </c>
      <c r="P1385" s="5" t="e">
        <f t="shared" si="201"/>
        <v>#DIV/0!</v>
      </c>
      <c r="Q1385" s="5" t="e">
        <f t="shared" si="201"/>
        <v>#DIV/0!</v>
      </c>
      <c r="R1385" s="5" t="e">
        <f t="shared" si="201"/>
        <v>#DIV/0!</v>
      </c>
      <c r="S1385" s="5" t="e">
        <f t="shared" si="200"/>
        <v>#DIV/0!</v>
      </c>
      <c r="T1385" s="5" t="e">
        <f t="shared" si="200"/>
        <v>#DIV/0!</v>
      </c>
      <c r="U1385" s="5" t="e">
        <f t="shared" si="200"/>
        <v>#DIV/0!</v>
      </c>
      <c r="V1385" s="5" t="e">
        <f t="shared" si="198"/>
        <v>#DIV/0!</v>
      </c>
      <c r="W1385" s="5" t="e">
        <f t="shared" si="198"/>
        <v>#DIV/0!</v>
      </c>
      <c r="X1385" s="5" t="e">
        <f t="shared" si="198"/>
        <v>#DIV/0!</v>
      </c>
      <c r="Y1385" s="5" t="e">
        <f t="shared" si="194"/>
        <v>#DIV/0!</v>
      </c>
      <c r="Z1385" s="5" t="e">
        <f t="shared" si="195"/>
        <v>#DIV/0!</v>
      </c>
      <c r="AA1385" s="5" t="e">
        <f t="shared" si="195"/>
        <v>#DIV/0!</v>
      </c>
      <c r="AM1385" s="6"/>
      <c r="AN1385" s="6"/>
    </row>
    <row r="1386" spans="2:40" s="5" customFormat="1" ht="20.100000000000001" hidden="1" customHeight="1">
      <c r="B1386" s="23" t="s">
        <v>32</v>
      </c>
      <c r="C1386" s="24">
        <f>3.14/180*C1385</f>
        <v>0</v>
      </c>
      <c r="D1386" s="24">
        <v>228</v>
      </c>
      <c r="E1386" s="25"/>
      <c r="F1386" s="25"/>
      <c r="G1386" s="25"/>
      <c r="H1386" s="25"/>
      <c r="I1386" s="25"/>
      <c r="J1386" s="25"/>
      <c r="K1386" s="25">
        <f>(3.14/180)*K1385</f>
        <v>3.9773333333333336</v>
      </c>
      <c r="L1386" s="14"/>
      <c r="M1386" s="14" t="e">
        <f t="shared" si="196"/>
        <v>#DIV/0!</v>
      </c>
      <c r="N1386" s="49"/>
      <c r="O1386" s="238" t="e">
        <f t="shared" si="197"/>
        <v>#DIV/0!</v>
      </c>
      <c r="P1386" s="5" t="e">
        <f t="shared" si="201"/>
        <v>#DIV/0!</v>
      </c>
      <c r="Q1386" s="5" t="e">
        <f t="shared" si="201"/>
        <v>#DIV/0!</v>
      </c>
      <c r="R1386" s="5" t="e">
        <f t="shared" si="201"/>
        <v>#DIV/0!</v>
      </c>
      <c r="S1386" s="5" t="e">
        <f t="shared" si="200"/>
        <v>#DIV/0!</v>
      </c>
      <c r="T1386" s="5" t="e">
        <f t="shared" si="200"/>
        <v>#DIV/0!</v>
      </c>
      <c r="U1386" s="5" t="e">
        <f t="shared" si="200"/>
        <v>#DIV/0!</v>
      </c>
      <c r="V1386" s="5" t="e">
        <f t="shared" si="198"/>
        <v>#DIV/0!</v>
      </c>
      <c r="W1386" s="5" t="e">
        <f t="shared" si="198"/>
        <v>#DIV/0!</v>
      </c>
      <c r="X1386" s="5" t="e">
        <f t="shared" si="198"/>
        <v>#DIV/0!</v>
      </c>
      <c r="Y1386" s="5" t="e">
        <f t="shared" si="194"/>
        <v>#DIV/0!</v>
      </c>
      <c r="Z1386" s="5" t="e">
        <f t="shared" si="195"/>
        <v>#DIV/0!</v>
      </c>
      <c r="AA1386" s="5" t="e">
        <f t="shared" si="195"/>
        <v>#DIV/0!</v>
      </c>
      <c r="AM1386" s="6"/>
      <c r="AN1386" s="6"/>
    </row>
    <row r="1387" spans="2:40" s="5" customFormat="1" ht="20.100000000000001" hidden="1" customHeight="1">
      <c r="B1387" s="22" t="str">
        <f>+$B$13</f>
        <v xml:space="preserve"> Β' ΠΛΑΝΗΤΗΣ</v>
      </c>
      <c r="C1387" s="15">
        <f>+$C$13</f>
        <v>0</v>
      </c>
      <c r="D1387" s="13">
        <f>+D1382+1</f>
        <v>228</v>
      </c>
      <c r="E1387" s="15">
        <f>+(H1387+I1387)/2</f>
        <v>0</v>
      </c>
      <c r="F1387" s="15">
        <f>+SQRT(E1387*E1387-G1387*G1387)</f>
        <v>0</v>
      </c>
      <c r="G1387" s="15">
        <f>+(-H1387+I1387)/2</f>
        <v>0</v>
      </c>
      <c r="H1387" s="15">
        <f>+$J$42</f>
        <v>0</v>
      </c>
      <c r="I1387" s="15">
        <f>+$J$41</f>
        <v>0</v>
      </c>
      <c r="J1387" s="15">
        <f>+$D$24</f>
        <v>0</v>
      </c>
      <c r="K1387" s="15">
        <f>+ABS( C1387-D1387)</f>
        <v>228</v>
      </c>
      <c r="L1387" s="15" t="e">
        <f>+F1387*F1387/E1387/( 1- J1387*COS(K1388))</f>
        <v>#DIV/0!</v>
      </c>
      <c r="M1387" s="14" t="e">
        <f t="shared" si="196"/>
        <v>#DIV/0!</v>
      </c>
      <c r="N1387" s="49"/>
      <c r="O1387" s="238">
        <f t="shared" si="197"/>
        <v>0</v>
      </c>
      <c r="P1387" s="5" t="e">
        <f t="shared" si="201"/>
        <v>#DIV/0!</v>
      </c>
      <c r="Q1387" s="5" t="e">
        <f t="shared" si="201"/>
        <v>#DIV/0!</v>
      </c>
      <c r="R1387" s="5" t="e">
        <f t="shared" si="201"/>
        <v>#DIV/0!</v>
      </c>
      <c r="S1387" s="5" t="e">
        <f t="shared" si="200"/>
        <v>#DIV/0!</v>
      </c>
      <c r="T1387" s="5" t="e">
        <f t="shared" si="200"/>
        <v>#DIV/0!</v>
      </c>
      <c r="U1387" s="5" t="e">
        <f t="shared" si="200"/>
        <v>#DIV/0!</v>
      </c>
      <c r="V1387" s="5" t="e">
        <f t="shared" si="198"/>
        <v>#DIV/0!</v>
      </c>
      <c r="W1387" s="5" t="e">
        <f t="shared" si="198"/>
        <v>#DIV/0!</v>
      </c>
      <c r="X1387" s="5" t="e">
        <f t="shared" si="198"/>
        <v>#DIV/0!</v>
      </c>
      <c r="Y1387" s="5" t="e">
        <f t="shared" si="194"/>
        <v>#DIV/0!</v>
      </c>
      <c r="Z1387" s="5" t="e">
        <f t="shared" si="195"/>
        <v>#DIV/0!</v>
      </c>
      <c r="AA1387" s="5" t="e">
        <f t="shared" si="195"/>
        <v>#DIV/0!</v>
      </c>
      <c r="AM1387" s="6"/>
      <c r="AN1387" s="6"/>
    </row>
    <row r="1388" spans="2:40" s="5" customFormat="1" ht="20.100000000000001" hidden="1" customHeight="1">
      <c r="B1388" s="26"/>
      <c r="C1388" s="27">
        <f>3.14/180*C1387</f>
        <v>0</v>
      </c>
      <c r="D1388" s="27">
        <f>3.14/180*D1387</f>
        <v>3.9773333333333336</v>
      </c>
      <c r="E1388" s="28"/>
      <c r="F1388" s="28"/>
      <c r="G1388" s="28"/>
      <c r="H1388" s="28"/>
      <c r="I1388" s="28"/>
      <c r="J1388" s="28"/>
      <c r="K1388" s="28">
        <f>(3.14/180)*K1387</f>
        <v>3.9773333333333336</v>
      </c>
      <c r="L1388" s="14"/>
      <c r="M1388" s="14" t="e">
        <f t="shared" si="196"/>
        <v>#DIV/0!</v>
      </c>
      <c r="N1388" s="49"/>
      <c r="O1388" s="238"/>
      <c r="P1388" s="5" t="e">
        <f t="shared" si="201"/>
        <v>#DIV/0!</v>
      </c>
      <c r="Q1388" s="5" t="e">
        <f t="shared" si="201"/>
        <v>#DIV/0!</v>
      </c>
      <c r="R1388" s="5" t="e">
        <f t="shared" si="201"/>
        <v>#DIV/0!</v>
      </c>
      <c r="S1388" s="5" t="e">
        <f t="shared" si="200"/>
        <v>#DIV/0!</v>
      </c>
      <c r="T1388" s="5" t="e">
        <f t="shared" si="200"/>
        <v>#DIV/0!</v>
      </c>
      <c r="U1388" s="5" t="e">
        <f t="shared" si="200"/>
        <v>#DIV/0!</v>
      </c>
      <c r="V1388" s="5" t="e">
        <f t="shared" si="198"/>
        <v>#DIV/0!</v>
      </c>
      <c r="W1388" s="5" t="e">
        <f t="shared" si="198"/>
        <v>#DIV/0!</v>
      </c>
      <c r="X1388" s="5" t="e">
        <f t="shared" si="198"/>
        <v>#DIV/0!</v>
      </c>
      <c r="Y1388" s="5" t="e">
        <f t="shared" si="194"/>
        <v>#DIV/0!</v>
      </c>
      <c r="Z1388" s="5" t="e">
        <f t="shared" si="195"/>
        <v>#DIV/0!</v>
      </c>
      <c r="AA1388" s="5" t="e">
        <f t="shared" si="195"/>
        <v>#DIV/0!</v>
      </c>
      <c r="AM1388" s="6"/>
      <c r="AN1388" s="6"/>
    </row>
    <row r="1389" spans="2:40" s="5" customFormat="1" ht="20.100000000000001" hidden="1" customHeight="1">
      <c r="B1389" s="15"/>
      <c r="C1389" s="13"/>
      <c r="D1389" s="13"/>
      <c r="E1389" s="13"/>
      <c r="F1389" s="13"/>
      <c r="G1389" s="13"/>
      <c r="H1389" s="13"/>
      <c r="I1389" s="13"/>
      <c r="J1389" s="13"/>
      <c r="K1389" s="15"/>
      <c r="L1389" s="14"/>
      <c r="M1389" s="14" t="e">
        <f t="shared" si="196"/>
        <v>#DIV/0!</v>
      </c>
      <c r="N1389" s="49"/>
      <c r="O1389" s="238"/>
      <c r="P1389" s="5" t="e">
        <f t="shared" si="201"/>
        <v>#DIV/0!</v>
      </c>
      <c r="Q1389" s="5" t="e">
        <f t="shared" si="201"/>
        <v>#DIV/0!</v>
      </c>
      <c r="R1389" s="5" t="e">
        <f t="shared" si="201"/>
        <v>#DIV/0!</v>
      </c>
      <c r="S1389" s="5" t="e">
        <f t="shared" si="200"/>
        <v>#DIV/0!</v>
      </c>
      <c r="T1389" s="5" t="e">
        <f t="shared" si="200"/>
        <v>#DIV/0!</v>
      </c>
      <c r="U1389" s="5" t="e">
        <f t="shared" si="200"/>
        <v>#DIV/0!</v>
      </c>
      <c r="V1389" s="5" t="e">
        <f t="shared" si="198"/>
        <v>#DIV/0!</v>
      </c>
      <c r="W1389" s="5" t="e">
        <f t="shared" si="198"/>
        <v>#DIV/0!</v>
      </c>
      <c r="X1389" s="5" t="e">
        <f t="shared" si="198"/>
        <v>#DIV/0!</v>
      </c>
      <c r="Y1389" s="5" t="e">
        <f t="shared" ref="Y1389:Y1452" si="202">IF(AND(K1389=MIN($B1389:$M1389),K1389=MIN($O$176:$O$234)),AK1388,0)</f>
        <v>#DIV/0!</v>
      </c>
      <c r="Z1389" s="5" t="e">
        <f t="shared" ref="Z1389:AA1452" si="203">IF(AND(L1389=MIN($B1389:$M1389),L1389=MIN($O$176:$O$234)),AL1388,0)</f>
        <v>#DIV/0!</v>
      </c>
      <c r="AA1389" s="5" t="e">
        <f t="shared" si="203"/>
        <v>#DIV/0!</v>
      </c>
      <c r="AM1389" s="6"/>
      <c r="AN1389" s="6"/>
    </row>
    <row r="1390" spans="2:40" s="5" customFormat="1" ht="20.100000000000001" hidden="1" customHeight="1">
      <c r="B1390" s="22" t="str">
        <f>+$B$11</f>
        <v xml:space="preserve"> Α' ΠΛΑΝΗΤΗΣ</v>
      </c>
      <c r="C1390" s="15">
        <f>+$C$11</f>
        <v>0</v>
      </c>
      <c r="D1390" s="13">
        <f>+D1385+1</f>
        <v>229</v>
      </c>
      <c r="E1390" s="15">
        <f>+(H1390+I1390)/2</f>
        <v>0</v>
      </c>
      <c r="F1390" s="15">
        <f>+SQRT(E1390*E1390-G1390*G1390)</f>
        <v>0</v>
      </c>
      <c r="G1390" s="15">
        <f>+(-H1390+I1390)/2</f>
        <v>0</v>
      </c>
      <c r="H1390" s="15">
        <f>+$J$40</f>
        <v>0</v>
      </c>
      <c r="I1390" s="15">
        <f>+$J$39</f>
        <v>0</v>
      </c>
      <c r="J1390" s="15">
        <f>+$D$22</f>
        <v>0</v>
      </c>
      <c r="K1390" s="15">
        <f>+ABS( C1390-D1390)</f>
        <v>229</v>
      </c>
      <c r="L1390" s="15" t="e">
        <f>(+F1390*F1390/E1390)/( 1- J1390*COS(K1391))</f>
        <v>#DIV/0!</v>
      </c>
      <c r="M1390" s="14" t="e">
        <f t="shared" si="196"/>
        <v>#DIV/0!</v>
      </c>
      <c r="N1390" s="49"/>
      <c r="O1390" s="238">
        <f t="shared" si="197"/>
        <v>0</v>
      </c>
      <c r="P1390" s="5" t="e">
        <f t="shared" si="201"/>
        <v>#DIV/0!</v>
      </c>
      <c r="Q1390" s="5" t="e">
        <f t="shared" si="201"/>
        <v>#DIV/0!</v>
      </c>
      <c r="R1390" s="5" t="e">
        <f t="shared" si="201"/>
        <v>#DIV/0!</v>
      </c>
      <c r="S1390" s="5" t="e">
        <f t="shared" si="200"/>
        <v>#DIV/0!</v>
      </c>
      <c r="T1390" s="5" t="e">
        <f t="shared" si="200"/>
        <v>#DIV/0!</v>
      </c>
      <c r="U1390" s="5" t="e">
        <f t="shared" si="200"/>
        <v>#DIV/0!</v>
      </c>
      <c r="V1390" s="5" t="e">
        <f t="shared" si="198"/>
        <v>#DIV/0!</v>
      </c>
      <c r="W1390" s="5" t="e">
        <f t="shared" si="198"/>
        <v>#DIV/0!</v>
      </c>
      <c r="X1390" s="5" t="e">
        <f t="shared" si="198"/>
        <v>#DIV/0!</v>
      </c>
      <c r="Y1390" s="5" t="e">
        <f t="shared" si="202"/>
        <v>#DIV/0!</v>
      </c>
      <c r="Z1390" s="5" t="e">
        <f t="shared" si="203"/>
        <v>#DIV/0!</v>
      </c>
      <c r="AA1390" s="5" t="e">
        <f t="shared" si="203"/>
        <v>#DIV/0!</v>
      </c>
      <c r="AM1390" s="6"/>
      <c r="AN1390" s="6"/>
    </row>
    <row r="1391" spans="2:40" s="5" customFormat="1" ht="20.100000000000001" hidden="1" customHeight="1">
      <c r="B1391" s="23" t="s">
        <v>32</v>
      </c>
      <c r="C1391" s="24">
        <f>3.14/180*C1390</f>
        <v>0</v>
      </c>
      <c r="D1391" s="24">
        <v>229</v>
      </c>
      <c r="E1391" s="25"/>
      <c r="F1391" s="25"/>
      <c r="G1391" s="25"/>
      <c r="H1391" s="25"/>
      <c r="I1391" s="25"/>
      <c r="J1391" s="25"/>
      <c r="K1391" s="25">
        <f>(3.14/180)*K1390</f>
        <v>3.9947777777777782</v>
      </c>
      <c r="L1391" s="14"/>
      <c r="M1391" s="14" t="e">
        <f t="shared" si="196"/>
        <v>#DIV/0!</v>
      </c>
      <c r="N1391" s="49"/>
      <c r="O1391" s="238" t="e">
        <f t="shared" si="197"/>
        <v>#DIV/0!</v>
      </c>
      <c r="P1391" s="5" t="e">
        <f t="shared" si="201"/>
        <v>#DIV/0!</v>
      </c>
      <c r="Q1391" s="5" t="e">
        <f t="shared" si="201"/>
        <v>#DIV/0!</v>
      </c>
      <c r="R1391" s="5" t="e">
        <f t="shared" si="201"/>
        <v>#DIV/0!</v>
      </c>
      <c r="S1391" s="5" t="e">
        <f t="shared" si="200"/>
        <v>#DIV/0!</v>
      </c>
      <c r="T1391" s="5" t="e">
        <f t="shared" si="200"/>
        <v>#DIV/0!</v>
      </c>
      <c r="U1391" s="5" t="e">
        <f t="shared" si="200"/>
        <v>#DIV/0!</v>
      </c>
      <c r="V1391" s="5" t="e">
        <f t="shared" si="198"/>
        <v>#DIV/0!</v>
      </c>
      <c r="W1391" s="5" t="e">
        <f t="shared" si="198"/>
        <v>#DIV/0!</v>
      </c>
      <c r="X1391" s="5" t="e">
        <f t="shared" si="198"/>
        <v>#DIV/0!</v>
      </c>
      <c r="Y1391" s="5" t="e">
        <f t="shared" si="202"/>
        <v>#DIV/0!</v>
      </c>
      <c r="Z1391" s="5" t="e">
        <f t="shared" si="203"/>
        <v>#DIV/0!</v>
      </c>
      <c r="AA1391" s="5" t="e">
        <f t="shared" si="203"/>
        <v>#DIV/0!</v>
      </c>
      <c r="AM1391" s="6"/>
      <c r="AN1391" s="6"/>
    </row>
    <row r="1392" spans="2:40" s="5" customFormat="1" ht="20.100000000000001" hidden="1" customHeight="1">
      <c r="B1392" s="22" t="str">
        <f>+$B$13</f>
        <v xml:space="preserve"> Β' ΠΛΑΝΗΤΗΣ</v>
      </c>
      <c r="C1392" s="15">
        <f>+$C$13</f>
        <v>0</v>
      </c>
      <c r="D1392" s="13">
        <f>+D1387+1</f>
        <v>229</v>
      </c>
      <c r="E1392" s="15">
        <f>+(H1392+I1392)/2</f>
        <v>0</v>
      </c>
      <c r="F1392" s="15">
        <f>+SQRT(E1392*E1392-G1392*G1392)</f>
        <v>0</v>
      </c>
      <c r="G1392" s="15">
        <f>+(-H1392+I1392)/2</f>
        <v>0</v>
      </c>
      <c r="H1392" s="15">
        <f>+$J$42</f>
        <v>0</v>
      </c>
      <c r="I1392" s="15">
        <f>+$J$41</f>
        <v>0</v>
      </c>
      <c r="J1392" s="15">
        <f>+$D$24</f>
        <v>0</v>
      </c>
      <c r="K1392" s="15">
        <f>+ABS( C1392-D1392)</f>
        <v>229</v>
      </c>
      <c r="L1392" s="15" t="e">
        <f>+F1392*F1392/E1392/( 1- J1392*COS(K1393))</f>
        <v>#DIV/0!</v>
      </c>
      <c r="M1392" s="14" t="e">
        <f t="shared" si="196"/>
        <v>#DIV/0!</v>
      </c>
      <c r="N1392" s="49"/>
      <c r="O1392" s="238">
        <f t="shared" si="197"/>
        <v>0</v>
      </c>
      <c r="P1392" s="5" t="e">
        <f t="shared" si="201"/>
        <v>#DIV/0!</v>
      </c>
      <c r="Q1392" s="5" t="e">
        <f t="shared" si="201"/>
        <v>#DIV/0!</v>
      </c>
      <c r="R1392" s="5" t="e">
        <f t="shared" si="201"/>
        <v>#DIV/0!</v>
      </c>
      <c r="S1392" s="5" t="e">
        <f t="shared" si="200"/>
        <v>#DIV/0!</v>
      </c>
      <c r="T1392" s="5" t="e">
        <f t="shared" si="200"/>
        <v>#DIV/0!</v>
      </c>
      <c r="U1392" s="5" t="e">
        <f t="shared" si="200"/>
        <v>#DIV/0!</v>
      </c>
      <c r="V1392" s="5" t="e">
        <f t="shared" si="198"/>
        <v>#DIV/0!</v>
      </c>
      <c r="W1392" s="5" t="e">
        <f t="shared" si="198"/>
        <v>#DIV/0!</v>
      </c>
      <c r="X1392" s="5" t="e">
        <f t="shared" si="198"/>
        <v>#DIV/0!</v>
      </c>
      <c r="Y1392" s="5" t="e">
        <f t="shared" si="202"/>
        <v>#DIV/0!</v>
      </c>
      <c r="Z1392" s="5" t="e">
        <f t="shared" si="203"/>
        <v>#DIV/0!</v>
      </c>
      <c r="AA1392" s="5" t="e">
        <f t="shared" si="203"/>
        <v>#DIV/0!</v>
      </c>
      <c r="AM1392" s="6"/>
      <c r="AN1392" s="6"/>
    </row>
    <row r="1393" spans="2:40" s="5" customFormat="1" ht="20.100000000000001" hidden="1" customHeight="1">
      <c r="B1393" s="26"/>
      <c r="C1393" s="27">
        <f>3.14/180*C1392</f>
        <v>0</v>
      </c>
      <c r="D1393" s="27">
        <f>3.14/180*D1392</f>
        <v>3.9947777777777782</v>
      </c>
      <c r="E1393" s="28"/>
      <c r="F1393" s="28"/>
      <c r="G1393" s="28"/>
      <c r="H1393" s="28"/>
      <c r="I1393" s="28"/>
      <c r="J1393" s="28"/>
      <c r="K1393" s="28">
        <f>(3.14/180)*K1392</f>
        <v>3.9947777777777782</v>
      </c>
      <c r="L1393" s="14"/>
      <c r="M1393" s="14" t="e">
        <f t="shared" si="196"/>
        <v>#DIV/0!</v>
      </c>
      <c r="N1393" s="49"/>
      <c r="O1393" s="238"/>
      <c r="P1393" s="5" t="e">
        <f t="shared" si="201"/>
        <v>#DIV/0!</v>
      </c>
      <c r="Q1393" s="5" t="e">
        <f t="shared" si="201"/>
        <v>#DIV/0!</v>
      </c>
      <c r="R1393" s="5" t="e">
        <f t="shared" si="201"/>
        <v>#DIV/0!</v>
      </c>
      <c r="S1393" s="5" t="e">
        <f t="shared" si="200"/>
        <v>#DIV/0!</v>
      </c>
      <c r="T1393" s="5" t="e">
        <f t="shared" si="200"/>
        <v>#DIV/0!</v>
      </c>
      <c r="U1393" s="5" t="e">
        <f t="shared" si="200"/>
        <v>#DIV/0!</v>
      </c>
      <c r="V1393" s="5" t="e">
        <f t="shared" si="198"/>
        <v>#DIV/0!</v>
      </c>
      <c r="W1393" s="5" t="e">
        <f t="shared" si="198"/>
        <v>#DIV/0!</v>
      </c>
      <c r="X1393" s="5" t="e">
        <f t="shared" si="198"/>
        <v>#DIV/0!</v>
      </c>
      <c r="Y1393" s="5" t="e">
        <f t="shared" si="202"/>
        <v>#DIV/0!</v>
      </c>
      <c r="Z1393" s="5" t="e">
        <f t="shared" si="203"/>
        <v>#DIV/0!</v>
      </c>
      <c r="AA1393" s="5" t="e">
        <f t="shared" si="203"/>
        <v>#DIV/0!</v>
      </c>
      <c r="AM1393" s="6"/>
      <c r="AN1393" s="6"/>
    </row>
    <row r="1394" spans="2:40" s="5" customFormat="1" ht="20.100000000000001" hidden="1" customHeight="1">
      <c r="B1394" s="15"/>
      <c r="C1394" s="13"/>
      <c r="D1394" s="13"/>
      <c r="E1394" s="13"/>
      <c r="F1394" s="13"/>
      <c r="G1394" s="13"/>
      <c r="H1394" s="13"/>
      <c r="I1394" s="13"/>
      <c r="J1394" s="13"/>
      <c r="K1394" s="15"/>
      <c r="L1394" s="14"/>
      <c r="M1394" s="14" t="e">
        <f t="shared" si="196"/>
        <v>#DIV/0!</v>
      </c>
      <c r="N1394" s="49"/>
      <c r="O1394" s="238"/>
      <c r="P1394" s="5" t="e">
        <f t="shared" si="201"/>
        <v>#DIV/0!</v>
      </c>
      <c r="Q1394" s="5" t="e">
        <f t="shared" si="201"/>
        <v>#DIV/0!</v>
      </c>
      <c r="R1394" s="5" t="e">
        <f t="shared" si="201"/>
        <v>#DIV/0!</v>
      </c>
      <c r="S1394" s="5" t="e">
        <f t="shared" si="200"/>
        <v>#DIV/0!</v>
      </c>
      <c r="T1394" s="5" t="e">
        <f t="shared" si="200"/>
        <v>#DIV/0!</v>
      </c>
      <c r="U1394" s="5" t="e">
        <f t="shared" si="200"/>
        <v>#DIV/0!</v>
      </c>
      <c r="V1394" s="5" t="e">
        <f t="shared" si="198"/>
        <v>#DIV/0!</v>
      </c>
      <c r="W1394" s="5" t="e">
        <f t="shared" si="198"/>
        <v>#DIV/0!</v>
      </c>
      <c r="X1394" s="5" t="e">
        <f t="shared" si="198"/>
        <v>#DIV/0!</v>
      </c>
      <c r="Y1394" s="5" t="e">
        <f t="shared" si="202"/>
        <v>#DIV/0!</v>
      </c>
      <c r="Z1394" s="5" t="e">
        <f t="shared" si="203"/>
        <v>#DIV/0!</v>
      </c>
      <c r="AA1394" s="5" t="e">
        <f t="shared" si="203"/>
        <v>#DIV/0!</v>
      </c>
      <c r="AM1394" s="6"/>
      <c r="AN1394" s="6"/>
    </row>
    <row r="1395" spans="2:40" s="5" customFormat="1" ht="20.100000000000001" hidden="1" customHeight="1">
      <c r="B1395" s="22" t="str">
        <f>+$B$11</f>
        <v xml:space="preserve"> Α' ΠΛΑΝΗΤΗΣ</v>
      </c>
      <c r="C1395" s="15">
        <f>+$C$11</f>
        <v>0</v>
      </c>
      <c r="D1395" s="13">
        <f>+D1390+1</f>
        <v>230</v>
      </c>
      <c r="E1395" s="15">
        <f>+(H1395+I1395)/2</f>
        <v>0</v>
      </c>
      <c r="F1395" s="15">
        <f>+SQRT(E1395*E1395-G1395*G1395)</f>
        <v>0</v>
      </c>
      <c r="G1395" s="15">
        <f>+(-H1395+I1395)/2</f>
        <v>0</v>
      </c>
      <c r="H1395" s="15">
        <f>+$J$40</f>
        <v>0</v>
      </c>
      <c r="I1395" s="15">
        <f>+$J$39</f>
        <v>0</v>
      </c>
      <c r="J1395" s="15">
        <f>+$D$22</f>
        <v>0</v>
      </c>
      <c r="K1395" s="15">
        <f>+ABS( C1395-D1395)</f>
        <v>230</v>
      </c>
      <c r="L1395" s="15" t="e">
        <f>(+F1395*F1395/E1395)/( 1- J1395*COS(K1396))</f>
        <v>#DIV/0!</v>
      </c>
      <c r="M1395" s="14" t="e">
        <f t="shared" si="196"/>
        <v>#DIV/0!</v>
      </c>
      <c r="N1395" s="49"/>
      <c r="O1395" s="238">
        <f t="shared" si="197"/>
        <v>0</v>
      </c>
      <c r="P1395" s="5" t="e">
        <f t="shared" si="201"/>
        <v>#DIV/0!</v>
      </c>
      <c r="Q1395" s="5" t="e">
        <f t="shared" si="201"/>
        <v>#DIV/0!</v>
      </c>
      <c r="R1395" s="5" t="e">
        <f t="shared" si="201"/>
        <v>#DIV/0!</v>
      </c>
      <c r="S1395" s="5" t="e">
        <f t="shared" si="200"/>
        <v>#DIV/0!</v>
      </c>
      <c r="T1395" s="5" t="e">
        <f t="shared" si="200"/>
        <v>#DIV/0!</v>
      </c>
      <c r="U1395" s="5" t="e">
        <f t="shared" si="200"/>
        <v>#DIV/0!</v>
      </c>
      <c r="V1395" s="5" t="e">
        <f t="shared" si="198"/>
        <v>#DIV/0!</v>
      </c>
      <c r="W1395" s="5" t="e">
        <f t="shared" si="198"/>
        <v>#DIV/0!</v>
      </c>
      <c r="X1395" s="5" t="e">
        <f t="shared" si="198"/>
        <v>#DIV/0!</v>
      </c>
      <c r="Y1395" s="5" t="e">
        <f t="shared" si="202"/>
        <v>#DIV/0!</v>
      </c>
      <c r="Z1395" s="5" t="e">
        <f t="shared" si="203"/>
        <v>#DIV/0!</v>
      </c>
      <c r="AA1395" s="5" t="e">
        <f t="shared" si="203"/>
        <v>#DIV/0!</v>
      </c>
      <c r="AM1395" s="6"/>
      <c r="AN1395" s="6"/>
    </row>
    <row r="1396" spans="2:40" s="5" customFormat="1" ht="20.100000000000001" hidden="1" customHeight="1">
      <c r="B1396" s="23" t="s">
        <v>32</v>
      </c>
      <c r="C1396" s="24">
        <f>3.14/180*C1395</f>
        <v>0</v>
      </c>
      <c r="D1396" s="24">
        <v>230</v>
      </c>
      <c r="E1396" s="25"/>
      <c r="F1396" s="25"/>
      <c r="G1396" s="25"/>
      <c r="H1396" s="25"/>
      <c r="I1396" s="25"/>
      <c r="J1396" s="25"/>
      <c r="K1396" s="25">
        <f>(3.14/180)*K1395</f>
        <v>4.0122222222222224</v>
      </c>
      <c r="L1396" s="14"/>
      <c r="M1396" s="14" t="e">
        <f t="shared" si="196"/>
        <v>#DIV/0!</v>
      </c>
      <c r="N1396" s="49"/>
      <c r="O1396" s="238" t="e">
        <f t="shared" si="197"/>
        <v>#DIV/0!</v>
      </c>
      <c r="P1396" s="5" t="e">
        <f t="shared" si="201"/>
        <v>#DIV/0!</v>
      </c>
      <c r="Q1396" s="5" t="e">
        <f t="shared" si="201"/>
        <v>#DIV/0!</v>
      </c>
      <c r="R1396" s="5" t="e">
        <f t="shared" si="201"/>
        <v>#DIV/0!</v>
      </c>
      <c r="S1396" s="5" t="e">
        <f t="shared" si="200"/>
        <v>#DIV/0!</v>
      </c>
      <c r="T1396" s="5" t="e">
        <f t="shared" si="200"/>
        <v>#DIV/0!</v>
      </c>
      <c r="U1396" s="5" t="e">
        <f t="shared" si="200"/>
        <v>#DIV/0!</v>
      </c>
      <c r="V1396" s="5" t="e">
        <f t="shared" si="198"/>
        <v>#DIV/0!</v>
      </c>
      <c r="W1396" s="5" t="e">
        <f t="shared" si="198"/>
        <v>#DIV/0!</v>
      </c>
      <c r="X1396" s="5" t="e">
        <f t="shared" si="198"/>
        <v>#DIV/0!</v>
      </c>
      <c r="Y1396" s="5" t="e">
        <f t="shared" si="202"/>
        <v>#DIV/0!</v>
      </c>
      <c r="Z1396" s="5" t="e">
        <f t="shared" si="203"/>
        <v>#DIV/0!</v>
      </c>
      <c r="AA1396" s="5" t="e">
        <f t="shared" si="203"/>
        <v>#DIV/0!</v>
      </c>
      <c r="AM1396" s="6"/>
      <c r="AN1396" s="6"/>
    </row>
    <row r="1397" spans="2:40" s="5" customFormat="1" ht="20.100000000000001" hidden="1" customHeight="1">
      <c r="B1397" s="22" t="str">
        <f>+$B$13</f>
        <v xml:space="preserve"> Β' ΠΛΑΝΗΤΗΣ</v>
      </c>
      <c r="C1397" s="15">
        <f>+$C$13</f>
        <v>0</v>
      </c>
      <c r="D1397" s="13">
        <f>+D1392+1</f>
        <v>230</v>
      </c>
      <c r="E1397" s="15">
        <f>+(H1397+I1397)/2</f>
        <v>0</v>
      </c>
      <c r="F1397" s="15">
        <f>+SQRT(E1397*E1397-G1397*G1397)</f>
        <v>0</v>
      </c>
      <c r="G1397" s="15">
        <f>+(-H1397+I1397)/2</f>
        <v>0</v>
      </c>
      <c r="H1397" s="15">
        <f>+$J$42</f>
        <v>0</v>
      </c>
      <c r="I1397" s="15">
        <f>+$J$41</f>
        <v>0</v>
      </c>
      <c r="J1397" s="15">
        <f>+$D$24</f>
        <v>0</v>
      </c>
      <c r="K1397" s="15">
        <f>+ABS( C1397-D1397)</f>
        <v>230</v>
      </c>
      <c r="L1397" s="15" t="e">
        <f>+F1397*F1397/E1397/( 1- J1397*COS(K1398))</f>
        <v>#DIV/0!</v>
      </c>
      <c r="M1397" s="14" t="e">
        <f t="shared" si="196"/>
        <v>#DIV/0!</v>
      </c>
      <c r="N1397" s="49"/>
      <c r="O1397" s="238">
        <f t="shared" si="197"/>
        <v>0</v>
      </c>
      <c r="P1397" s="5" t="e">
        <f t="shared" si="201"/>
        <v>#DIV/0!</v>
      </c>
      <c r="Q1397" s="5" t="e">
        <f t="shared" si="201"/>
        <v>#DIV/0!</v>
      </c>
      <c r="R1397" s="5" t="e">
        <f t="shared" si="201"/>
        <v>#DIV/0!</v>
      </c>
      <c r="S1397" s="5" t="e">
        <f t="shared" si="200"/>
        <v>#DIV/0!</v>
      </c>
      <c r="T1397" s="5" t="e">
        <f t="shared" si="200"/>
        <v>#DIV/0!</v>
      </c>
      <c r="U1397" s="5" t="e">
        <f t="shared" si="200"/>
        <v>#DIV/0!</v>
      </c>
      <c r="V1397" s="5" t="e">
        <f t="shared" si="198"/>
        <v>#DIV/0!</v>
      </c>
      <c r="W1397" s="5" t="e">
        <f t="shared" si="198"/>
        <v>#DIV/0!</v>
      </c>
      <c r="X1397" s="5" t="e">
        <f t="shared" si="198"/>
        <v>#DIV/0!</v>
      </c>
      <c r="Y1397" s="5" t="e">
        <f t="shared" si="202"/>
        <v>#DIV/0!</v>
      </c>
      <c r="Z1397" s="5" t="e">
        <f t="shared" si="203"/>
        <v>#DIV/0!</v>
      </c>
      <c r="AA1397" s="5" t="e">
        <f t="shared" si="203"/>
        <v>#DIV/0!</v>
      </c>
      <c r="AM1397" s="6"/>
      <c r="AN1397" s="6"/>
    </row>
    <row r="1398" spans="2:40" s="5" customFormat="1" ht="20.100000000000001" hidden="1" customHeight="1">
      <c r="B1398" s="26"/>
      <c r="C1398" s="27">
        <f>3.14/180*C1397</f>
        <v>0</v>
      </c>
      <c r="D1398" s="27">
        <f>3.14/180*D1397</f>
        <v>4.0122222222222224</v>
      </c>
      <c r="E1398" s="28"/>
      <c r="F1398" s="28"/>
      <c r="G1398" s="28"/>
      <c r="H1398" s="28"/>
      <c r="I1398" s="28"/>
      <c r="J1398" s="28"/>
      <c r="K1398" s="28">
        <f>(3.14/180)*K1397</f>
        <v>4.0122222222222224</v>
      </c>
      <c r="L1398" s="14"/>
      <c r="M1398" s="14" t="e">
        <f t="shared" si="196"/>
        <v>#DIV/0!</v>
      </c>
      <c r="N1398" s="49"/>
      <c r="O1398" s="238"/>
      <c r="P1398" s="5" t="e">
        <f t="shared" si="201"/>
        <v>#DIV/0!</v>
      </c>
      <c r="Q1398" s="5" t="e">
        <f t="shared" si="201"/>
        <v>#DIV/0!</v>
      </c>
      <c r="R1398" s="5" t="e">
        <f t="shared" si="201"/>
        <v>#DIV/0!</v>
      </c>
      <c r="S1398" s="5" t="e">
        <f t="shared" si="200"/>
        <v>#DIV/0!</v>
      </c>
      <c r="T1398" s="5" t="e">
        <f t="shared" si="200"/>
        <v>#DIV/0!</v>
      </c>
      <c r="U1398" s="5" t="e">
        <f t="shared" si="200"/>
        <v>#DIV/0!</v>
      </c>
      <c r="V1398" s="5" t="e">
        <f t="shared" si="198"/>
        <v>#DIV/0!</v>
      </c>
      <c r="W1398" s="5" t="e">
        <f t="shared" si="198"/>
        <v>#DIV/0!</v>
      </c>
      <c r="X1398" s="5" t="e">
        <f t="shared" si="198"/>
        <v>#DIV/0!</v>
      </c>
      <c r="Y1398" s="5" t="e">
        <f t="shared" si="202"/>
        <v>#DIV/0!</v>
      </c>
      <c r="Z1398" s="5" t="e">
        <f t="shared" si="203"/>
        <v>#DIV/0!</v>
      </c>
      <c r="AA1398" s="5" t="e">
        <f t="shared" si="203"/>
        <v>#DIV/0!</v>
      </c>
      <c r="AM1398" s="6"/>
      <c r="AN1398" s="6"/>
    </row>
    <row r="1399" spans="2:40" s="5" customFormat="1" ht="20.100000000000001" hidden="1" customHeight="1">
      <c r="B1399" s="15"/>
      <c r="C1399" s="13"/>
      <c r="D1399" s="13"/>
      <c r="E1399" s="13"/>
      <c r="F1399" s="13"/>
      <c r="G1399" s="13"/>
      <c r="H1399" s="13"/>
      <c r="I1399" s="13"/>
      <c r="J1399" s="13"/>
      <c r="K1399" s="15"/>
      <c r="L1399" s="14"/>
      <c r="M1399" s="14" t="e">
        <f t="shared" ref="M1399:M1462" si="204">IF(O1399=$O$2051,$D1398,0)</f>
        <v>#DIV/0!</v>
      </c>
      <c r="N1399" s="49"/>
      <c r="O1399" s="238"/>
      <c r="P1399" s="5" t="e">
        <f t="shared" si="201"/>
        <v>#DIV/0!</v>
      </c>
      <c r="Q1399" s="5" t="e">
        <f t="shared" si="201"/>
        <v>#DIV/0!</v>
      </c>
      <c r="R1399" s="5" t="e">
        <f t="shared" si="201"/>
        <v>#DIV/0!</v>
      </c>
      <c r="S1399" s="5" t="e">
        <f t="shared" si="200"/>
        <v>#DIV/0!</v>
      </c>
      <c r="T1399" s="5" t="e">
        <f t="shared" si="200"/>
        <v>#DIV/0!</v>
      </c>
      <c r="U1399" s="5" t="e">
        <f t="shared" si="200"/>
        <v>#DIV/0!</v>
      </c>
      <c r="V1399" s="5" t="e">
        <f t="shared" si="200"/>
        <v>#DIV/0!</v>
      </c>
      <c r="W1399" s="5" t="e">
        <f t="shared" si="200"/>
        <v>#DIV/0!</v>
      </c>
      <c r="X1399" s="5" t="e">
        <f t="shared" si="200"/>
        <v>#DIV/0!</v>
      </c>
      <c r="Y1399" s="5" t="e">
        <f t="shared" si="202"/>
        <v>#DIV/0!</v>
      </c>
      <c r="Z1399" s="5" t="e">
        <f t="shared" si="203"/>
        <v>#DIV/0!</v>
      </c>
      <c r="AA1399" s="5" t="e">
        <f t="shared" si="203"/>
        <v>#DIV/0!</v>
      </c>
      <c r="AM1399" s="6"/>
      <c r="AN1399" s="6"/>
    </row>
    <row r="1400" spans="2:40" s="5" customFormat="1" ht="20.100000000000001" hidden="1" customHeight="1">
      <c r="B1400" s="22" t="str">
        <f>+$B$11</f>
        <v xml:space="preserve"> Α' ΠΛΑΝΗΤΗΣ</v>
      </c>
      <c r="C1400" s="15">
        <f>+$C$11</f>
        <v>0</v>
      </c>
      <c r="D1400" s="13">
        <f>+D1395+1</f>
        <v>231</v>
      </c>
      <c r="E1400" s="15">
        <f>+(H1400+I1400)/2</f>
        <v>0</v>
      </c>
      <c r="F1400" s="15">
        <f>+SQRT(E1400*E1400-G1400*G1400)</f>
        <v>0</v>
      </c>
      <c r="G1400" s="15">
        <f>+(-H1400+I1400)/2</f>
        <v>0</v>
      </c>
      <c r="H1400" s="15">
        <f>+$J$40</f>
        <v>0</v>
      </c>
      <c r="I1400" s="15">
        <f>+$J$39</f>
        <v>0</v>
      </c>
      <c r="J1400" s="15">
        <f>+$D$22</f>
        <v>0</v>
      </c>
      <c r="K1400" s="15">
        <f>+ABS( C1400-D1400)</f>
        <v>231</v>
      </c>
      <c r="L1400" s="15" t="e">
        <f>(+F1400*F1400/E1400)/( 1- J1400*COS(K1401))</f>
        <v>#DIV/0!</v>
      </c>
      <c r="M1400" s="14" t="e">
        <f t="shared" si="204"/>
        <v>#DIV/0!</v>
      </c>
      <c r="N1400" s="49"/>
      <c r="O1400" s="238">
        <f t="shared" ref="O1400:O1462" si="205">+ABS(L1399-L1401)</f>
        <v>0</v>
      </c>
      <c r="P1400" s="5" t="e">
        <f t="shared" si="201"/>
        <v>#DIV/0!</v>
      </c>
      <c r="Q1400" s="5" t="e">
        <f t="shared" si="201"/>
        <v>#DIV/0!</v>
      </c>
      <c r="R1400" s="5" t="e">
        <f t="shared" si="201"/>
        <v>#DIV/0!</v>
      </c>
      <c r="S1400" s="5" t="e">
        <f t="shared" si="200"/>
        <v>#DIV/0!</v>
      </c>
      <c r="T1400" s="5" t="e">
        <f t="shared" si="200"/>
        <v>#DIV/0!</v>
      </c>
      <c r="U1400" s="5" t="e">
        <f t="shared" si="200"/>
        <v>#DIV/0!</v>
      </c>
      <c r="V1400" s="5" t="e">
        <f t="shared" si="200"/>
        <v>#DIV/0!</v>
      </c>
      <c r="W1400" s="5" t="e">
        <f t="shared" si="200"/>
        <v>#DIV/0!</v>
      </c>
      <c r="X1400" s="5" t="e">
        <f t="shared" si="200"/>
        <v>#DIV/0!</v>
      </c>
      <c r="Y1400" s="5" t="e">
        <f t="shared" si="202"/>
        <v>#DIV/0!</v>
      </c>
      <c r="Z1400" s="5" t="e">
        <f t="shared" si="203"/>
        <v>#DIV/0!</v>
      </c>
      <c r="AA1400" s="5" t="e">
        <f t="shared" si="203"/>
        <v>#DIV/0!</v>
      </c>
      <c r="AM1400" s="6"/>
      <c r="AN1400" s="6"/>
    </row>
    <row r="1401" spans="2:40" s="5" customFormat="1" ht="20.100000000000001" hidden="1" customHeight="1">
      <c r="B1401" s="23" t="s">
        <v>32</v>
      </c>
      <c r="C1401" s="24">
        <f>3.14/180*C1400</f>
        <v>0</v>
      </c>
      <c r="D1401" s="24">
        <v>231</v>
      </c>
      <c r="E1401" s="25"/>
      <c r="F1401" s="25"/>
      <c r="G1401" s="25"/>
      <c r="H1401" s="25"/>
      <c r="I1401" s="25"/>
      <c r="J1401" s="25"/>
      <c r="K1401" s="25">
        <f>(3.14/180)*K1400</f>
        <v>4.0296666666666674</v>
      </c>
      <c r="L1401" s="14"/>
      <c r="M1401" s="14" t="e">
        <f t="shared" si="204"/>
        <v>#DIV/0!</v>
      </c>
      <c r="N1401" s="49"/>
      <c r="O1401" s="238" t="e">
        <f t="shared" si="205"/>
        <v>#DIV/0!</v>
      </c>
      <c r="P1401" s="5" t="e">
        <f t="shared" si="201"/>
        <v>#DIV/0!</v>
      </c>
      <c r="Q1401" s="5" t="e">
        <f t="shared" si="201"/>
        <v>#DIV/0!</v>
      </c>
      <c r="R1401" s="5" t="e">
        <f t="shared" si="201"/>
        <v>#DIV/0!</v>
      </c>
      <c r="S1401" s="5" t="e">
        <f t="shared" si="200"/>
        <v>#DIV/0!</v>
      </c>
      <c r="T1401" s="5" t="e">
        <f t="shared" si="200"/>
        <v>#DIV/0!</v>
      </c>
      <c r="U1401" s="5" t="e">
        <f t="shared" si="200"/>
        <v>#DIV/0!</v>
      </c>
      <c r="V1401" s="5" t="e">
        <f t="shared" si="200"/>
        <v>#DIV/0!</v>
      </c>
      <c r="W1401" s="5" t="e">
        <f t="shared" si="200"/>
        <v>#DIV/0!</v>
      </c>
      <c r="X1401" s="5" t="e">
        <f t="shared" si="200"/>
        <v>#DIV/0!</v>
      </c>
      <c r="Y1401" s="5" t="e">
        <f t="shared" si="202"/>
        <v>#DIV/0!</v>
      </c>
      <c r="Z1401" s="5" t="e">
        <f t="shared" si="203"/>
        <v>#DIV/0!</v>
      </c>
      <c r="AA1401" s="5" t="e">
        <f t="shared" si="203"/>
        <v>#DIV/0!</v>
      </c>
      <c r="AM1401" s="6"/>
      <c r="AN1401" s="6"/>
    </row>
    <row r="1402" spans="2:40" s="5" customFormat="1" ht="20.100000000000001" hidden="1" customHeight="1">
      <c r="B1402" s="22" t="str">
        <f>+$B$13</f>
        <v xml:space="preserve"> Β' ΠΛΑΝΗΤΗΣ</v>
      </c>
      <c r="C1402" s="15">
        <f>+$C$13</f>
        <v>0</v>
      </c>
      <c r="D1402" s="13">
        <f>+D1397+1</f>
        <v>231</v>
      </c>
      <c r="E1402" s="15">
        <f>+(H1402+I1402)/2</f>
        <v>0</v>
      </c>
      <c r="F1402" s="15">
        <f>+SQRT(E1402*E1402-G1402*G1402)</f>
        <v>0</v>
      </c>
      <c r="G1402" s="15">
        <f>+(-H1402+I1402)/2</f>
        <v>0</v>
      </c>
      <c r="H1402" s="15">
        <f>+$J$42</f>
        <v>0</v>
      </c>
      <c r="I1402" s="15">
        <f>+$J$41</f>
        <v>0</v>
      </c>
      <c r="J1402" s="15">
        <f>+$D$24</f>
        <v>0</v>
      </c>
      <c r="K1402" s="15">
        <f>+ABS( C1402-D1402)</f>
        <v>231</v>
      </c>
      <c r="L1402" s="15" t="e">
        <f>+F1402*F1402/E1402/( 1- J1402*COS(K1403))</f>
        <v>#DIV/0!</v>
      </c>
      <c r="M1402" s="14" t="e">
        <f t="shared" si="204"/>
        <v>#DIV/0!</v>
      </c>
      <c r="N1402" s="49"/>
      <c r="O1402" s="238">
        <f t="shared" si="205"/>
        <v>0</v>
      </c>
      <c r="P1402" s="5" t="e">
        <f t="shared" si="201"/>
        <v>#DIV/0!</v>
      </c>
      <c r="Q1402" s="5" t="e">
        <f t="shared" si="201"/>
        <v>#DIV/0!</v>
      </c>
      <c r="R1402" s="5" t="e">
        <f t="shared" si="201"/>
        <v>#DIV/0!</v>
      </c>
      <c r="S1402" s="5" t="e">
        <f t="shared" si="200"/>
        <v>#DIV/0!</v>
      </c>
      <c r="T1402" s="5" t="e">
        <f t="shared" si="200"/>
        <v>#DIV/0!</v>
      </c>
      <c r="U1402" s="5" t="e">
        <f t="shared" si="200"/>
        <v>#DIV/0!</v>
      </c>
      <c r="V1402" s="5" t="e">
        <f t="shared" si="200"/>
        <v>#DIV/0!</v>
      </c>
      <c r="W1402" s="5" t="e">
        <f t="shared" si="200"/>
        <v>#DIV/0!</v>
      </c>
      <c r="X1402" s="5" t="e">
        <f t="shared" si="200"/>
        <v>#DIV/0!</v>
      </c>
      <c r="Y1402" s="5" t="e">
        <f t="shared" si="202"/>
        <v>#DIV/0!</v>
      </c>
      <c r="Z1402" s="5" t="e">
        <f t="shared" si="203"/>
        <v>#DIV/0!</v>
      </c>
      <c r="AA1402" s="5" t="e">
        <f t="shared" si="203"/>
        <v>#DIV/0!</v>
      </c>
      <c r="AM1402" s="6"/>
      <c r="AN1402" s="6"/>
    </row>
    <row r="1403" spans="2:40" s="5" customFormat="1" ht="20.100000000000001" hidden="1" customHeight="1">
      <c r="B1403" s="26"/>
      <c r="C1403" s="27">
        <f>3.14/180*C1402</f>
        <v>0</v>
      </c>
      <c r="D1403" s="27">
        <f>3.14/180*D1402</f>
        <v>4.0296666666666674</v>
      </c>
      <c r="E1403" s="28"/>
      <c r="F1403" s="28"/>
      <c r="G1403" s="28"/>
      <c r="H1403" s="28"/>
      <c r="I1403" s="28"/>
      <c r="J1403" s="28"/>
      <c r="K1403" s="28">
        <f>(3.14/180)*K1402</f>
        <v>4.0296666666666674</v>
      </c>
      <c r="L1403" s="14"/>
      <c r="M1403" s="14" t="e">
        <f t="shared" si="204"/>
        <v>#DIV/0!</v>
      </c>
      <c r="N1403" s="49"/>
      <c r="O1403" s="238"/>
      <c r="P1403" s="5" t="e">
        <f t="shared" si="201"/>
        <v>#DIV/0!</v>
      </c>
      <c r="Q1403" s="5" t="e">
        <f t="shared" si="201"/>
        <v>#DIV/0!</v>
      </c>
      <c r="R1403" s="5" t="e">
        <f t="shared" si="201"/>
        <v>#DIV/0!</v>
      </c>
      <c r="S1403" s="5" t="e">
        <f t="shared" si="200"/>
        <v>#DIV/0!</v>
      </c>
      <c r="T1403" s="5" t="e">
        <f t="shared" si="200"/>
        <v>#DIV/0!</v>
      </c>
      <c r="U1403" s="5" t="e">
        <f t="shared" si="200"/>
        <v>#DIV/0!</v>
      </c>
      <c r="V1403" s="5" t="e">
        <f t="shared" si="200"/>
        <v>#DIV/0!</v>
      </c>
      <c r="W1403" s="5" t="e">
        <f t="shared" si="200"/>
        <v>#DIV/0!</v>
      </c>
      <c r="X1403" s="5" t="e">
        <f t="shared" si="200"/>
        <v>#DIV/0!</v>
      </c>
      <c r="Y1403" s="5" t="e">
        <f t="shared" si="202"/>
        <v>#DIV/0!</v>
      </c>
      <c r="Z1403" s="5" t="e">
        <f t="shared" si="203"/>
        <v>#DIV/0!</v>
      </c>
      <c r="AA1403" s="5" t="e">
        <f t="shared" si="203"/>
        <v>#DIV/0!</v>
      </c>
      <c r="AM1403" s="6"/>
      <c r="AN1403" s="6"/>
    </row>
    <row r="1404" spans="2:40" s="5" customFormat="1" ht="20.100000000000001" hidden="1" customHeight="1">
      <c r="B1404" s="15"/>
      <c r="C1404" s="13"/>
      <c r="D1404" s="13"/>
      <c r="E1404" s="13"/>
      <c r="F1404" s="13"/>
      <c r="G1404" s="13"/>
      <c r="H1404" s="13"/>
      <c r="I1404" s="13"/>
      <c r="J1404" s="13"/>
      <c r="K1404" s="15"/>
      <c r="L1404" s="14"/>
      <c r="M1404" s="14" t="e">
        <f t="shared" si="204"/>
        <v>#DIV/0!</v>
      </c>
      <c r="N1404" s="49"/>
      <c r="O1404" s="238"/>
      <c r="P1404" s="5" t="e">
        <f t="shared" si="201"/>
        <v>#DIV/0!</v>
      </c>
      <c r="Q1404" s="5" t="e">
        <f t="shared" si="201"/>
        <v>#DIV/0!</v>
      </c>
      <c r="R1404" s="5" t="e">
        <f t="shared" si="201"/>
        <v>#DIV/0!</v>
      </c>
      <c r="S1404" s="5" t="e">
        <f t="shared" si="200"/>
        <v>#DIV/0!</v>
      </c>
      <c r="T1404" s="5" t="e">
        <f t="shared" si="200"/>
        <v>#DIV/0!</v>
      </c>
      <c r="U1404" s="5" t="e">
        <f t="shared" si="200"/>
        <v>#DIV/0!</v>
      </c>
      <c r="V1404" s="5" t="e">
        <f t="shared" si="200"/>
        <v>#DIV/0!</v>
      </c>
      <c r="W1404" s="5" t="e">
        <f t="shared" si="200"/>
        <v>#DIV/0!</v>
      </c>
      <c r="X1404" s="5" t="e">
        <f t="shared" si="200"/>
        <v>#DIV/0!</v>
      </c>
      <c r="Y1404" s="5" t="e">
        <f t="shared" si="202"/>
        <v>#DIV/0!</v>
      </c>
      <c r="Z1404" s="5" t="e">
        <f t="shared" si="203"/>
        <v>#DIV/0!</v>
      </c>
      <c r="AA1404" s="5" t="e">
        <f t="shared" si="203"/>
        <v>#DIV/0!</v>
      </c>
      <c r="AM1404" s="6"/>
      <c r="AN1404" s="6"/>
    </row>
    <row r="1405" spans="2:40" s="5" customFormat="1" ht="20.100000000000001" hidden="1" customHeight="1">
      <c r="B1405" s="22" t="str">
        <f>+$B$11</f>
        <v xml:space="preserve"> Α' ΠΛΑΝΗΤΗΣ</v>
      </c>
      <c r="C1405" s="15">
        <f>+$C$11</f>
        <v>0</v>
      </c>
      <c r="D1405" s="13">
        <f>+D1400+1</f>
        <v>232</v>
      </c>
      <c r="E1405" s="15">
        <f>+(H1405+I1405)/2</f>
        <v>0</v>
      </c>
      <c r="F1405" s="15">
        <f>+SQRT(E1405*E1405-G1405*G1405)</f>
        <v>0</v>
      </c>
      <c r="G1405" s="15">
        <f>+(-H1405+I1405)/2</f>
        <v>0</v>
      </c>
      <c r="H1405" s="15">
        <f>+$J$40</f>
        <v>0</v>
      </c>
      <c r="I1405" s="15">
        <f>+$J$39</f>
        <v>0</v>
      </c>
      <c r="J1405" s="15">
        <f>+$D$22</f>
        <v>0</v>
      </c>
      <c r="K1405" s="15">
        <f>+ABS( C1405-D1405)</f>
        <v>232</v>
      </c>
      <c r="L1405" s="15" t="e">
        <f>(+F1405*F1405/E1405)/( 1- J1405*COS(K1406))</f>
        <v>#DIV/0!</v>
      </c>
      <c r="M1405" s="14" t="e">
        <f t="shared" si="204"/>
        <v>#DIV/0!</v>
      </c>
      <c r="N1405" s="49"/>
      <c r="O1405" s="238"/>
      <c r="P1405" s="5" t="e">
        <f t="shared" si="201"/>
        <v>#DIV/0!</v>
      </c>
      <c r="Q1405" s="5" t="e">
        <f t="shared" si="201"/>
        <v>#DIV/0!</v>
      </c>
      <c r="R1405" s="5" t="e">
        <f t="shared" si="201"/>
        <v>#DIV/0!</v>
      </c>
      <c r="S1405" s="5" t="e">
        <f t="shared" si="200"/>
        <v>#DIV/0!</v>
      </c>
      <c r="T1405" s="5" t="e">
        <f t="shared" si="200"/>
        <v>#DIV/0!</v>
      </c>
      <c r="U1405" s="5" t="e">
        <f t="shared" si="200"/>
        <v>#DIV/0!</v>
      </c>
      <c r="V1405" s="5" t="e">
        <f t="shared" si="200"/>
        <v>#DIV/0!</v>
      </c>
      <c r="W1405" s="5" t="e">
        <f t="shared" si="200"/>
        <v>#DIV/0!</v>
      </c>
      <c r="X1405" s="5" t="e">
        <f t="shared" si="200"/>
        <v>#DIV/0!</v>
      </c>
      <c r="Y1405" s="5" t="e">
        <f t="shared" si="202"/>
        <v>#DIV/0!</v>
      </c>
      <c r="Z1405" s="5" t="e">
        <f t="shared" si="203"/>
        <v>#DIV/0!</v>
      </c>
      <c r="AA1405" s="5" t="e">
        <f t="shared" si="203"/>
        <v>#DIV/0!</v>
      </c>
      <c r="AM1405" s="6"/>
      <c r="AN1405" s="6"/>
    </row>
    <row r="1406" spans="2:40" s="5" customFormat="1" ht="20.100000000000001" hidden="1" customHeight="1">
      <c r="B1406" s="23" t="s">
        <v>32</v>
      </c>
      <c r="C1406" s="24">
        <f>3.14/180*C1405</f>
        <v>0</v>
      </c>
      <c r="D1406" s="24">
        <v>232</v>
      </c>
      <c r="E1406" s="25"/>
      <c r="F1406" s="25"/>
      <c r="G1406" s="25"/>
      <c r="H1406" s="25"/>
      <c r="I1406" s="25"/>
      <c r="J1406" s="25"/>
      <c r="K1406" s="25">
        <f>(3.14/180)*K1405</f>
        <v>4.0471111111111115</v>
      </c>
      <c r="L1406" s="14"/>
      <c r="M1406" s="14" t="e">
        <f t="shared" si="204"/>
        <v>#DIV/0!</v>
      </c>
      <c r="N1406" s="49"/>
      <c r="O1406" s="238" t="e">
        <f t="shared" si="205"/>
        <v>#DIV/0!</v>
      </c>
      <c r="P1406" s="5" t="e">
        <f t="shared" si="201"/>
        <v>#DIV/0!</v>
      </c>
      <c r="Q1406" s="5" t="e">
        <f t="shared" si="201"/>
        <v>#DIV/0!</v>
      </c>
      <c r="R1406" s="5" t="e">
        <f t="shared" si="201"/>
        <v>#DIV/0!</v>
      </c>
      <c r="S1406" s="5" t="e">
        <f t="shared" si="200"/>
        <v>#DIV/0!</v>
      </c>
      <c r="T1406" s="5" t="e">
        <f t="shared" si="200"/>
        <v>#DIV/0!</v>
      </c>
      <c r="U1406" s="5" t="e">
        <f t="shared" si="200"/>
        <v>#DIV/0!</v>
      </c>
      <c r="V1406" s="5" t="e">
        <f t="shared" si="200"/>
        <v>#DIV/0!</v>
      </c>
      <c r="W1406" s="5" t="e">
        <f t="shared" si="200"/>
        <v>#DIV/0!</v>
      </c>
      <c r="X1406" s="5" t="e">
        <f t="shared" si="200"/>
        <v>#DIV/0!</v>
      </c>
      <c r="Y1406" s="5" t="e">
        <f t="shared" si="202"/>
        <v>#DIV/0!</v>
      </c>
      <c r="Z1406" s="5" t="e">
        <f t="shared" si="203"/>
        <v>#DIV/0!</v>
      </c>
      <c r="AA1406" s="5" t="e">
        <f t="shared" si="203"/>
        <v>#DIV/0!</v>
      </c>
      <c r="AM1406" s="6"/>
      <c r="AN1406" s="6"/>
    </row>
    <row r="1407" spans="2:40" s="5" customFormat="1" ht="20.100000000000001" hidden="1" customHeight="1">
      <c r="B1407" s="22" t="str">
        <f>+$B$13</f>
        <v xml:space="preserve"> Β' ΠΛΑΝΗΤΗΣ</v>
      </c>
      <c r="C1407" s="15">
        <f>+$C$13</f>
        <v>0</v>
      </c>
      <c r="D1407" s="13">
        <f>+D1402+1</f>
        <v>232</v>
      </c>
      <c r="E1407" s="15">
        <f>+(H1407+I1407)/2</f>
        <v>0</v>
      </c>
      <c r="F1407" s="15">
        <f>+SQRT(E1407*E1407-G1407*G1407)</f>
        <v>0</v>
      </c>
      <c r="G1407" s="15">
        <f>+(-H1407+I1407)/2</f>
        <v>0</v>
      </c>
      <c r="H1407" s="15">
        <f>+$J$42</f>
        <v>0</v>
      </c>
      <c r="I1407" s="15">
        <f>+$J$41</f>
        <v>0</v>
      </c>
      <c r="J1407" s="15">
        <f>+$D$24</f>
        <v>0</v>
      </c>
      <c r="K1407" s="15">
        <f>+ABS( C1407-D1407)</f>
        <v>232</v>
      </c>
      <c r="L1407" s="15" t="e">
        <f>+F1407*F1407/E1407/( 1- J1407*COS(K1408))</f>
        <v>#DIV/0!</v>
      </c>
      <c r="M1407" s="14" t="e">
        <f t="shared" si="204"/>
        <v>#DIV/0!</v>
      </c>
      <c r="N1407" s="49"/>
      <c r="O1407" s="238">
        <f t="shared" si="205"/>
        <v>0</v>
      </c>
      <c r="P1407" s="5" t="e">
        <f t="shared" si="201"/>
        <v>#DIV/0!</v>
      </c>
      <c r="Q1407" s="5" t="e">
        <f t="shared" si="201"/>
        <v>#DIV/0!</v>
      </c>
      <c r="R1407" s="5" t="e">
        <f t="shared" si="201"/>
        <v>#DIV/0!</v>
      </c>
      <c r="S1407" s="5" t="e">
        <f t="shared" si="200"/>
        <v>#DIV/0!</v>
      </c>
      <c r="T1407" s="5" t="e">
        <f t="shared" si="200"/>
        <v>#DIV/0!</v>
      </c>
      <c r="U1407" s="5" t="e">
        <f t="shared" si="200"/>
        <v>#DIV/0!</v>
      </c>
      <c r="V1407" s="5" t="e">
        <f t="shared" si="200"/>
        <v>#DIV/0!</v>
      </c>
      <c r="W1407" s="5" t="e">
        <f t="shared" si="200"/>
        <v>#DIV/0!</v>
      </c>
      <c r="X1407" s="5" t="e">
        <f t="shared" si="200"/>
        <v>#DIV/0!</v>
      </c>
      <c r="Y1407" s="5" t="e">
        <f t="shared" si="202"/>
        <v>#DIV/0!</v>
      </c>
      <c r="Z1407" s="5" t="e">
        <f t="shared" si="203"/>
        <v>#DIV/0!</v>
      </c>
      <c r="AA1407" s="5" t="e">
        <f t="shared" si="203"/>
        <v>#DIV/0!</v>
      </c>
      <c r="AM1407" s="6"/>
      <c r="AN1407" s="6"/>
    </row>
    <row r="1408" spans="2:40" s="5" customFormat="1" ht="20.100000000000001" hidden="1" customHeight="1">
      <c r="B1408" s="26"/>
      <c r="C1408" s="27">
        <f>3.14/180*C1407</f>
        <v>0</v>
      </c>
      <c r="D1408" s="27">
        <f>3.14/180*D1407</f>
        <v>4.0471111111111115</v>
      </c>
      <c r="E1408" s="28"/>
      <c r="F1408" s="28"/>
      <c r="G1408" s="28"/>
      <c r="H1408" s="28"/>
      <c r="I1408" s="28"/>
      <c r="J1408" s="28"/>
      <c r="K1408" s="28">
        <f>(3.14/180)*K1407</f>
        <v>4.0471111111111115</v>
      </c>
      <c r="L1408" s="14"/>
      <c r="M1408" s="14" t="e">
        <f t="shared" si="204"/>
        <v>#DIV/0!</v>
      </c>
      <c r="N1408" s="49"/>
      <c r="O1408" s="238"/>
      <c r="P1408" s="5" t="e">
        <f t="shared" si="201"/>
        <v>#DIV/0!</v>
      </c>
      <c r="Q1408" s="5" t="e">
        <f t="shared" si="201"/>
        <v>#DIV/0!</v>
      </c>
      <c r="R1408" s="5" t="e">
        <f t="shared" si="201"/>
        <v>#DIV/0!</v>
      </c>
      <c r="S1408" s="5" t="e">
        <f t="shared" si="200"/>
        <v>#DIV/0!</v>
      </c>
      <c r="T1408" s="5" t="e">
        <f t="shared" si="200"/>
        <v>#DIV/0!</v>
      </c>
      <c r="U1408" s="5" t="e">
        <f t="shared" si="200"/>
        <v>#DIV/0!</v>
      </c>
      <c r="V1408" s="5" t="e">
        <f t="shared" si="200"/>
        <v>#DIV/0!</v>
      </c>
      <c r="W1408" s="5" t="e">
        <f t="shared" si="200"/>
        <v>#DIV/0!</v>
      </c>
      <c r="X1408" s="5" t="e">
        <f t="shared" si="200"/>
        <v>#DIV/0!</v>
      </c>
      <c r="Y1408" s="5" t="e">
        <f t="shared" si="202"/>
        <v>#DIV/0!</v>
      </c>
      <c r="Z1408" s="5" t="e">
        <f t="shared" si="203"/>
        <v>#DIV/0!</v>
      </c>
      <c r="AA1408" s="5" t="e">
        <f t="shared" si="203"/>
        <v>#DIV/0!</v>
      </c>
      <c r="AM1408" s="6"/>
      <c r="AN1408" s="6"/>
    </row>
    <row r="1409" spans="2:40" s="5" customFormat="1" ht="20.100000000000001" hidden="1" customHeight="1">
      <c r="B1409" s="15"/>
      <c r="C1409" s="13"/>
      <c r="D1409" s="13"/>
      <c r="E1409" s="13"/>
      <c r="F1409" s="13"/>
      <c r="G1409" s="13"/>
      <c r="H1409" s="13"/>
      <c r="I1409" s="13"/>
      <c r="J1409" s="13"/>
      <c r="K1409" s="15"/>
      <c r="L1409" s="14"/>
      <c r="M1409" s="14" t="e">
        <f t="shared" si="204"/>
        <v>#DIV/0!</v>
      </c>
      <c r="N1409" s="49"/>
      <c r="O1409" s="238"/>
      <c r="P1409" s="5" t="e">
        <f t="shared" si="201"/>
        <v>#DIV/0!</v>
      </c>
      <c r="Q1409" s="5" t="e">
        <f t="shared" si="201"/>
        <v>#DIV/0!</v>
      </c>
      <c r="R1409" s="5" t="e">
        <f t="shared" si="201"/>
        <v>#DIV/0!</v>
      </c>
      <c r="S1409" s="5" t="e">
        <f t="shared" si="200"/>
        <v>#DIV/0!</v>
      </c>
      <c r="T1409" s="5" t="e">
        <f t="shared" si="200"/>
        <v>#DIV/0!</v>
      </c>
      <c r="U1409" s="5" t="e">
        <f t="shared" si="200"/>
        <v>#DIV/0!</v>
      </c>
      <c r="V1409" s="5" t="e">
        <f t="shared" si="200"/>
        <v>#DIV/0!</v>
      </c>
      <c r="W1409" s="5" t="e">
        <f t="shared" si="200"/>
        <v>#DIV/0!</v>
      </c>
      <c r="X1409" s="5" t="e">
        <f t="shared" si="200"/>
        <v>#DIV/0!</v>
      </c>
      <c r="Y1409" s="5" t="e">
        <f t="shared" si="202"/>
        <v>#DIV/0!</v>
      </c>
      <c r="Z1409" s="5" t="e">
        <f t="shared" si="203"/>
        <v>#DIV/0!</v>
      </c>
      <c r="AA1409" s="5" t="e">
        <f t="shared" si="203"/>
        <v>#DIV/0!</v>
      </c>
      <c r="AM1409" s="6"/>
      <c r="AN1409" s="6"/>
    </row>
    <row r="1410" spans="2:40" s="5" customFormat="1" ht="20.100000000000001" hidden="1" customHeight="1">
      <c r="B1410" s="22" t="str">
        <f>+$B$11</f>
        <v xml:space="preserve"> Α' ΠΛΑΝΗΤΗΣ</v>
      </c>
      <c r="C1410" s="15">
        <f>+$C$11</f>
        <v>0</v>
      </c>
      <c r="D1410" s="13">
        <f>+D1405+1</f>
        <v>233</v>
      </c>
      <c r="E1410" s="15">
        <f>+(H1410+I1410)/2</f>
        <v>0</v>
      </c>
      <c r="F1410" s="15">
        <f>+SQRT(E1410*E1410-G1410*G1410)</f>
        <v>0</v>
      </c>
      <c r="G1410" s="15">
        <f>+(-H1410+I1410)/2</f>
        <v>0</v>
      </c>
      <c r="H1410" s="15">
        <f>+$J$40</f>
        <v>0</v>
      </c>
      <c r="I1410" s="15">
        <f>+$J$39</f>
        <v>0</v>
      </c>
      <c r="J1410" s="15">
        <f>+$D$22</f>
        <v>0</v>
      </c>
      <c r="K1410" s="15">
        <f>+ABS( C1410-D1410)</f>
        <v>233</v>
      </c>
      <c r="L1410" s="15" t="e">
        <f>(+F1410*F1410/E1410)/( 1- J1410*COS(K1411))</f>
        <v>#DIV/0!</v>
      </c>
      <c r="M1410" s="14" t="e">
        <f t="shared" si="204"/>
        <v>#DIV/0!</v>
      </c>
      <c r="N1410" s="49"/>
      <c r="O1410" s="238"/>
      <c r="P1410" s="5" t="e">
        <f t="shared" si="201"/>
        <v>#DIV/0!</v>
      </c>
      <c r="Q1410" s="5" t="e">
        <f t="shared" si="201"/>
        <v>#DIV/0!</v>
      </c>
      <c r="R1410" s="5" t="e">
        <f t="shared" si="201"/>
        <v>#DIV/0!</v>
      </c>
      <c r="S1410" s="5" t="e">
        <f t="shared" si="200"/>
        <v>#DIV/0!</v>
      </c>
      <c r="T1410" s="5" t="e">
        <f t="shared" si="200"/>
        <v>#DIV/0!</v>
      </c>
      <c r="U1410" s="5" t="e">
        <f t="shared" si="200"/>
        <v>#DIV/0!</v>
      </c>
      <c r="V1410" s="5" t="e">
        <f t="shared" si="200"/>
        <v>#DIV/0!</v>
      </c>
      <c r="W1410" s="5" t="e">
        <f t="shared" si="200"/>
        <v>#DIV/0!</v>
      </c>
      <c r="X1410" s="5" t="e">
        <f t="shared" si="200"/>
        <v>#DIV/0!</v>
      </c>
      <c r="Y1410" s="5" t="e">
        <f t="shared" si="202"/>
        <v>#DIV/0!</v>
      </c>
      <c r="Z1410" s="5" t="e">
        <f t="shared" si="203"/>
        <v>#DIV/0!</v>
      </c>
      <c r="AA1410" s="5" t="e">
        <f t="shared" si="203"/>
        <v>#DIV/0!</v>
      </c>
      <c r="AM1410" s="6"/>
      <c r="AN1410" s="6"/>
    </row>
    <row r="1411" spans="2:40" s="5" customFormat="1" ht="20.100000000000001" hidden="1" customHeight="1">
      <c r="B1411" s="23" t="s">
        <v>32</v>
      </c>
      <c r="C1411" s="24">
        <f>3.14/180*C1410</f>
        <v>0</v>
      </c>
      <c r="D1411" s="24">
        <v>233</v>
      </c>
      <c r="E1411" s="25"/>
      <c r="F1411" s="25"/>
      <c r="G1411" s="25"/>
      <c r="H1411" s="25"/>
      <c r="I1411" s="25"/>
      <c r="J1411" s="25"/>
      <c r="K1411" s="25">
        <f>(3.14/180)*K1410</f>
        <v>4.0645555555555557</v>
      </c>
      <c r="L1411" s="14"/>
      <c r="M1411" s="14" t="e">
        <f t="shared" si="204"/>
        <v>#DIV/0!</v>
      </c>
      <c r="N1411" s="49"/>
      <c r="O1411" s="238" t="e">
        <f t="shared" si="205"/>
        <v>#DIV/0!</v>
      </c>
      <c r="P1411" s="5" t="e">
        <f t="shared" si="201"/>
        <v>#DIV/0!</v>
      </c>
      <c r="Q1411" s="5" t="e">
        <f t="shared" si="201"/>
        <v>#DIV/0!</v>
      </c>
      <c r="R1411" s="5" t="e">
        <f t="shared" si="201"/>
        <v>#DIV/0!</v>
      </c>
      <c r="S1411" s="5" t="e">
        <f t="shared" si="200"/>
        <v>#DIV/0!</v>
      </c>
      <c r="T1411" s="5" t="e">
        <f t="shared" si="200"/>
        <v>#DIV/0!</v>
      </c>
      <c r="U1411" s="5" t="e">
        <f t="shared" si="200"/>
        <v>#DIV/0!</v>
      </c>
      <c r="V1411" s="5" t="e">
        <f t="shared" si="200"/>
        <v>#DIV/0!</v>
      </c>
      <c r="W1411" s="5" t="e">
        <f t="shared" si="200"/>
        <v>#DIV/0!</v>
      </c>
      <c r="X1411" s="5" t="e">
        <f t="shared" si="200"/>
        <v>#DIV/0!</v>
      </c>
      <c r="Y1411" s="5" t="e">
        <f t="shared" si="202"/>
        <v>#DIV/0!</v>
      </c>
      <c r="Z1411" s="5" t="e">
        <f t="shared" si="203"/>
        <v>#DIV/0!</v>
      </c>
      <c r="AA1411" s="5" t="e">
        <f t="shared" si="203"/>
        <v>#DIV/0!</v>
      </c>
      <c r="AM1411" s="6"/>
      <c r="AN1411" s="6"/>
    </row>
    <row r="1412" spans="2:40" s="5" customFormat="1" ht="20.100000000000001" hidden="1" customHeight="1">
      <c r="B1412" s="22" t="str">
        <f>+$B$13</f>
        <v xml:space="preserve"> Β' ΠΛΑΝΗΤΗΣ</v>
      </c>
      <c r="C1412" s="15">
        <f>+$C$13</f>
        <v>0</v>
      </c>
      <c r="D1412" s="13">
        <f>+D1407+1</f>
        <v>233</v>
      </c>
      <c r="E1412" s="15">
        <f>+(H1412+I1412)/2</f>
        <v>0</v>
      </c>
      <c r="F1412" s="15">
        <f>+SQRT(E1412*E1412-G1412*G1412)</f>
        <v>0</v>
      </c>
      <c r="G1412" s="15">
        <f>+(-H1412+I1412)/2</f>
        <v>0</v>
      </c>
      <c r="H1412" s="15">
        <f>+$J$42</f>
        <v>0</v>
      </c>
      <c r="I1412" s="15">
        <f>+$J$41</f>
        <v>0</v>
      </c>
      <c r="J1412" s="15">
        <f>+$D$24</f>
        <v>0</v>
      </c>
      <c r="K1412" s="15">
        <f>+ABS( C1412-D1412)</f>
        <v>233</v>
      </c>
      <c r="L1412" s="15" t="e">
        <f>+F1412*F1412/E1412/( 1- J1412*COS(K1413))</f>
        <v>#DIV/0!</v>
      </c>
      <c r="M1412" s="14" t="e">
        <f t="shared" si="204"/>
        <v>#DIV/0!</v>
      </c>
      <c r="N1412" s="49"/>
      <c r="O1412" s="238">
        <f t="shared" si="205"/>
        <v>0</v>
      </c>
      <c r="P1412" s="5" t="e">
        <f t="shared" si="201"/>
        <v>#DIV/0!</v>
      </c>
      <c r="Q1412" s="5" t="e">
        <f t="shared" si="201"/>
        <v>#DIV/0!</v>
      </c>
      <c r="R1412" s="5" t="e">
        <f t="shared" si="201"/>
        <v>#DIV/0!</v>
      </c>
      <c r="S1412" s="5" t="e">
        <f t="shared" si="200"/>
        <v>#DIV/0!</v>
      </c>
      <c r="T1412" s="5" t="e">
        <f t="shared" si="200"/>
        <v>#DIV/0!</v>
      </c>
      <c r="U1412" s="5" t="e">
        <f t="shared" si="200"/>
        <v>#DIV/0!</v>
      </c>
      <c r="V1412" s="5" t="e">
        <f t="shared" si="200"/>
        <v>#DIV/0!</v>
      </c>
      <c r="W1412" s="5" t="e">
        <f t="shared" si="200"/>
        <v>#DIV/0!</v>
      </c>
      <c r="X1412" s="5" t="e">
        <f t="shared" si="200"/>
        <v>#DIV/0!</v>
      </c>
      <c r="Y1412" s="5" t="e">
        <f t="shared" si="202"/>
        <v>#DIV/0!</v>
      </c>
      <c r="Z1412" s="5" t="e">
        <f t="shared" si="203"/>
        <v>#DIV/0!</v>
      </c>
      <c r="AA1412" s="5" t="e">
        <f t="shared" si="203"/>
        <v>#DIV/0!</v>
      </c>
      <c r="AM1412" s="6"/>
      <c r="AN1412" s="6"/>
    </row>
    <row r="1413" spans="2:40" s="5" customFormat="1" ht="20.100000000000001" hidden="1" customHeight="1">
      <c r="B1413" s="26"/>
      <c r="C1413" s="27">
        <f>3.14/180*C1412</f>
        <v>0</v>
      </c>
      <c r="D1413" s="27">
        <f>3.14/180*D1412</f>
        <v>4.0645555555555557</v>
      </c>
      <c r="E1413" s="28"/>
      <c r="F1413" s="28"/>
      <c r="G1413" s="28"/>
      <c r="H1413" s="28"/>
      <c r="I1413" s="28"/>
      <c r="J1413" s="28"/>
      <c r="K1413" s="28">
        <f>(3.14/180)*K1412</f>
        <v>4.0645555555555557</v>
      </c>
      <c r="L1413" s="14"/>
      <c r="M1413" s="14" t="e">
        <f t="shared" si="204"/>
        <v>#DIV/0!</v>
      </c>
      <c r="N1413" s="49"/>
      <c r="O1413" s="238"/>
      <c r="P1413" s="5" t="e">
        <f t="shared" si="201"/>
        <v>#DIV/0!</v>
      </c>
      <c r="Q1413" s="5" t="e">
        <f t="shared" si="201"/>
        <v>#DIV/0!</v>
      </c>
      <c r="R1413" s="5" t="e">
        <f t="shared" si="201"/>
        <v>#DIV/0!</v>
      </c>
      <c r="S1413" s="5" t="e">
        <f t="shared" si="200"/>
        <v>#DIV/0!</v>
      </c>
      <c r="T1413" s="5" t="e">
        <f t="shared" si="200"/>
        <v>#DIV/0!</v>
      </c>
      <c r="U1413" s="5" t="e">
        <f t="shared" si="200"/>
        <v>#DIV/0!</v>
      </c>
      <c r="V1413" s="5" t="e">
        <f t="shared" si="200"/>
        <v>#DIV/0!</v>
      </c>
      <c r="W1413" s="5" t="e">
        <f t="shared" si="200"/>
        <v>#DIV/0!</v>
      </c>
      <c r="X1413" s="5" t="e">
        <f t="shared" si="200"/>
        <v>#DIV/0!</v>
      </c>
      <c r="Y1413" s="5" t="e">
        <f t="shared" si="202"/>
        <v>#DIV/0!</v>
      </c>
      <c r="Z1413" s="5" t="e">
        <f t="shared" si="203"/>
        <v>#DIV/0!</v>
      </c>
      <c r="AA1413" s="5" t="e">
        <f t="shared" si="203"/>
        <v>#DIV/0!</v>
      </c>
      <c r="AM1413" s="6"/>
      <c r="AN1413" s="6"/>
    </row>
    <row r="1414" spans="2:40" s="5" customFormat="1" ht="20.100000000000001" hidden="1" customHeight="1">
      <c r="B1414" s="15"/>
      <c r="C1414" s="13"/>
      <c r="D1414" s="13"/>
      <c r="E1414" s="13"/>
      <c r="F1414" s="13"/>
      <c r="G1414" s="13"/>
      <c r="H1414" s="13"/>
      <c r="I1414" s="13"/>
      <c r="J1414" s="13"/>
      <c r="K1414" s="15"/>
      <c r="L1414" s="14"/>
      <c r="M1414" s="14" t="e">
        <f t="shared" si="204"/>
        <v>#DIV/0!</v>
      </c>
      <c r="N1414" s="49"/>
      <c r="O1414" s="238"/>
      <c r="P1414" s="5" t="e">
        <f t="shared" si="201"/>
        <v>#DIV/0!</v>
      </c>
      <c r="Q1414" s="5" t="e">
        <f t="shared" si="201"/>
        <v>#DIV/0!</v>
      </c>
      <c r="R1414" s="5" t="e">
        <f t="shared" si="201"/>
        <v>#DIV/0!</v>
      </c>
      <c r="S1414" s="5" t="e">
        <f t="shared" si="200"/>
        <v>#DIV/0!</v>
      </c>
      <c r="T1414" s="5" t="e">
        <f t="shared" si="200"/>
        <v>#DIV/0!</v>
      </c>
      <c r="U1414" s="5" t="e">
        <f t="shared" si="200"/>
        <v>#DIV/0!</v>
      </c>
      <c r="V1414" s="5" t="e">
        <f t="shared" si="200"/>
        <v>#DIV/0!</v>
      </c>
      <c r="W1414" s="5" t="e">
        <f t="shared" si="200"/>
        <v>#DIV/0!</v>
      </c>
      <c r="X1414" s="5" t="e">
        <f t="shared" si="200"/>
        <v>#DIV/0!</v>
      </c>
      <c r="Y1414" s="5" t="e">
        <f t="shared" si="202"/>
        <v>#DIV/0!</v>
      </c>
      <c r="Z1414" s="5" t="e">
        <f t="shared" si="203"/>
        <v>#DIV/0!</v>
      </c>
      <c r="AA1414" s="5" t="e">
        <f t="shared" si="203"/>
        <v>#DIV/0!</v>
      </c>
      <c r="AM1414" s="6"/>
      <c r="AN1414" s="6"/>
    </row>
    <row r="1415" spans="2:40" s="5" customFormat="1" ht="20.100000000000001" hidden="1" customHeight="1">
      <c r="B1415" s="22" t="str">
        <f>+$B$11</f>
        <v xml:space="preserve"> Α' ΠΛΑΝΗΤΗΣ</v>
      </c>
      <c r="C1415" s="15">
        <f>+$C$11</f>
        <v>0</v>
      </c>
      <c r="D1415" s="13">
        <f>+D1410+1</f>
        <v>234</v>
      </c>
      <c r="E1415" s="15">
        <f>+(H1415+I1415)/2</f>
        <v>0</v>
      </c>
      <c r="F1415" s="15">
        <f>+SQRT(E1415*E1415-G1415*G1415)</f>
        <v>0</v>
      </c>
      <c r="G1415" s="15">
        <f>+(-H1415+I1415)/2</f>
        <v>0</v>
      </c>
      <c r="H1415" s="15">
        <f>+$J$40</f>
        <v>0</v>
      </c>
      <c r="I1415" s="15">
        <f>+$J$39</f>
        <v>0</v>
      </c>
      <c r="J1415" s="15">
        <f>+$D$22</f>
        <v>0</v>
      </c>
      <c r="K1415" s="15">
        <f>+ABS( C1415-D1415)</f>
        <v>234</v>
      </c>
      <c r="L1415" s="15" t="e">
        <f>(+F1415*F1415/E1415)/( 1- J1415*COS(K1416))</f>
        <v>#DIV/0!</v>
      </c>
      <c r="M1415" s="14" t="e">
        <f t="shared" si="204"/>
        <v>#DIV/0!</v>
      </c>
      <c r="N1415" s="49"/>
      <c r="O1415" s="238">
        <f t="shared" si="205"/>
        <v>0</v>
      </c>
      <c r="P1415" s="5" t="e">
        <f t="shared" si="201"/>
        <v>#DIV/0!</v>
      </c>
      <c r="Q1415" s="5" t="e">
        <f t="shared" si="201"/>
        <v>#DIV/0!</v>
      </c>
      <c r="R1415" s="5" t="e">
        <f t="shared" si="201"/>
        <v>#DIV/0!</v>
      </c>
      <c r="S1415" s="5" t="e">
        <f t="shared" si="200"/>
        <v>#DIV/0!</v>
      </c>
      <c r="T1415" s="5" t="e">
        <f t="shared" si="200"/>
        <v>#DIV/0!</v>
      </c>
      <c r="U1415" s="5" t="e">
        <f t="shared" si="200"/>
        <v>#DIV/0!</v>
      </c>
      <c r="V1415" s="5" t="e">
        <f t="shared" si="200"/>
        <v>#DIV/0!</v>
      </c>
      <c r="W1415" s="5" t="e">
        <f t="shared" si="200"/>
        <v>#DIV/0!</v>
      </c>
      <c r="X1415" s="5" t="e">
        <f t="shared" si="200"/>
        <v>#DIV/0!</v>
      </c>
      <c r="Y1415" s="5" t="e">
        <f t="shared" si="202"/>
        <v>#DIV/0!</v>
      </c>
      <c r="Z1415" s="5" t="e">
        <f t="shared" si="203"/>
        <v>#DIV/0!</v>
      </c>
      <c r="AA1415" s="5" t="e">
        <f t="shared" si="203"/>
        <v>#DIV/0!</v>
      </c>
      <c r="AM1415" s="6"/>
      <c r="AN1415" s="6"/>
    </row>
    <row r="1416" spans="2:40" s="5" customFormat="1" ht="20.100000000000001" hidden="1" customHeight="1">
      <c r="B1416" s="23" t="s">
        <v>32</v>
      </c>
      <c r="C1416" s="24">
        <f>3.14/180*C1415</f>
        <v>0</v>
      </c>
      <c r="D1416" s="24">
        <v>234</v>
      </c>
      <c r="E1416" s="25"/>
      <c r="F1416" s="25"/>
      <c r="G1416" s="25"/>
      <c r="H1416" s="25"/>
      <c r="I1416" s="25"/>
      <c r="J1416" s="25"/>
      <c r="K1416" s="25">
        <f>(3.14/180)*K1415</f>
        <v>4.0820000000000007</v>
      </c>
      <c r="L1416" s="14"/>
      <c r="M1416" s="14" t="e">
        <f t="shared" si="204"/>
        <v>#DIV/0!</v>
      </c>
      <c r="N1416" s="49"/>
      <c r="O1416" s="238" t="e">
        <f t="shared" si="205"/>
        <v>#DIV/0!</v>
      </c>
      <c r="P1416" s="5" t="e">
        <f t="shared" si="201"/>
        <v>#DIV/0!</v>
      </c>
      <c r="Q1416" s="5" t="e">
        <f t="shared" si="201"/>
        <v>#DIV/0!</v>
      </c>
      <c r="R1416" s="5" t="e">
        <f t="shared" si="201"/>
        <v>#DIV/0!</v>
      </c>
      <c r="S1416" s="5" t="e">
        <f t="shared" si="200"/>
        <v>#DIV/0!</v>
      </c>
      <c r="T1416" s="5" t="e">
        <f t="shared" si="200"/>
        <v>#DIV/0!</v>
      </c>
      <c r="U1416" s="5" t="e">
        <f t="shared" si="200"/>
        <v>#DIV/0!</v>
      </c>
      <c r="V1416" s="5" t="e">
        <f t="shared" si="200"/>
        <v>#DIV/0!</v>
      </c>
      <c r="W1416" s="5" t="e">
        <f t="shared" si="200"/>
        <v>#DIV/0!</v>
      </c>
      <c r="X1416" s="5" t="e">
        <f t="shared" si="200"/>
        <v>#DIV/0!</v>
      </c>
      <c r="Y1416" s="5" t="e">
        <f t="shared" si="202"/>
        <v>#DIV/0!</v>
      </c>
      <c r="Z1416" s="5" t="e">
        <f t="shared" si="203"/>
        <v>#DIV/0!</v>
      </c>
      <c r="AA1416" s="5" t="e">
        <f t="shared" si="203"/>
        <v>#DIV/0!</v>
      </c>
      <c r="AM1416" s="6"/>
      <c r="AN1416" s="6"/>
    </row>
    <row r="1417" spans="2:40" s="5" customFormat="1" ht="20.100000000000001" hidden="1" customHeight="1">
      <c r="B1417" s="22" t="str">
        <f>+$B$13</f>
        <v xml:space="preserve"> Β' ΠΛΑΝΗΤΗΣ</v>
      </c>
      <c r="C1417" s="15">
        <f>+$C$13</f>
        <v>0</v>
      </c>
      <c r="D1417" s="13">
        <f>+D1412+1</f>
        <v>234</v>
      </c>
      <c r="E1417" s="15">
        <f>+(H1417+I1417)/2</f>
        <v>0</v>
      </c>
      <c r="F1417" s="15">
        <f>+SQRT(E1417*E1417-G1417*G1417)</f>
        <v>0</v>
      </c>
      <c r="G1417" s="15">
        <f>+(-H1417+I1417)/2</f>
        <v>0</v>
      </c>
      <c r="H1417" s="15">
        <f>+$J$42</f>
        <v>0</v>
      </c>
      <c r="I1417" s="15">
        <f>+$J$41</f>
        <v>0</v>
      </c>
      <c r="J1417" s="15">
        <f>+$D$24</f>
        <v>0</v>
      </c>
      <c r="K1417" s="15">
        <f>+ABS( C1417-D1417)</f>
        <v>234</v>
      </c>
      <c r="L1417" s="15" t="e">
        <f>+F1417*F1417/E1417/( 1- J1417*COS(K1418))</f>
        <v>#DIV/0!</v>
      </c>
      <c r="M1417" s="14" t="e">
        <f t="shared" si="204"/>
        <v>#DIV/0!</v>
      </c>
      <c r="N1417" s="49"/>
      <c r="O1417" s="238">
        <f t="shared" si="205"/>
        <v>0</v>
      </c>
      <c r="P1417" s="5" t="e">
        <f t="shared" si="201"/>
        <v>#DIV/0!</v>
      </c>
      <c r="Q1417" s="5" t="e">
        <f t="shared" si="201"/>
        <v>#DIV/0!</v>
      </c>
      <c r="R1417" s="5" t="e">
        <f t="shared" si="201"/>
        <v>#DIV/0!</v>
      </c>
      <c r="S1417" s="5" t="e">
        <f t="shared" si="200"/>
        <v>#DIV/0!</v>
      </c>
      <c r="T1417" s="5" t="e">
        <f t="shared" si="200"/>
        <v>#DIV/0!</v>
      </c>
      <c r="U1417" s="5" t="e">
        <f t="shared" si="200"/>
        <v>#DIV/0!</v>
      </c>
      <c r="V1417" s="5" t="e">
        <f t="shared" si="200"/>
        <v>#DIV/0!</v>
      </c>
      <c r="W1417" s="5" t="e">
        <f t="shared" si="200"/>
        <v>#DIV/0!</v>
      </c>
      <c r="X1417" s="5" t="e">
        <f t="shared" si="200"/>
        <v>#DIV/0!</v>
      </c>
      <c r="Y1417" s="5" t="e">
        <f t="shared" si="202"/>
        <v>#DIV/0!</v>
      </c>
      <c r="Z1417" s="5" t="e">
        <f t="shared" si="203"/>
        <v>#DIV/0!</v>
      </c>
      <c r="AA1417" s="5" t="e">
        <f t="shared" si="203"/>
        <v>#DIV/0!</v>
      </c>
      <c r="AM1417" s="6"/>
      <c r="AN1417" s="6"/>
    </row>
    <row r="1418" spans="2:40" s="5" customFormat="1" ht="20.100000000000001" hidden="1" customHeight="1">
      <c r="B1418" s="26"/>
      <c r="C1418" s="27">
        <f>3.14/180*C1417</f>
        <v>0</v>
      </c>
      <c r="D1418" s="27">
        <f>3.14/180*D1417</f>
        <v>4.0820000000000007</v>
      </c>
      <c r="E1418" s="28"/>
      <c r="F1418" s="28"/>
      <c r="G1418" s="28"/>
      <c r="H1418" s="28"/>
      <c r="I1418" s="28"/>
      <c r="J1418" s="28"/>
      <c r="K1418" s="28">
        <f>(3.14/180)*K1417</f>
        <v>4.0820000000000007</v>
      </c>
      <c r="L1418" s="14"/>
      <c r="M1418" s="14" t="e">
        <f t="shared" si="204"/>
        <v>#DIV/0!</v>
      </c>
      <c r="N1418" s="49"/>
      <c r="O1418" s="238"/>
      <c r="P1418" s="5" t="e">
        <f t="shared" si="201"/>
        <v>#DIV/0!</v>
      </c>
      <c r="Q1418" s="5" t="e">
        <f t="shared" si="201"/>
        <v>#DIV/0!</v>
      </c>
      <c r="R1418" s="5" t="e">
        <f t="shared" si="201"/>
        <v>#DIV/0!</v>
      </c>
      <c r="S1418" s="5" t="e">
        <f t="shared" si="200"/>
        <v>#DIV/0!</v>
      </c>
      <c r="T1418" s="5" t="e">
        <f t="shared" si="200"/>
        <v>#DIV/0!</v>
      </c>
      <c r="U1418" s="5" t="e">
        <f t="shared" si="200"/>
        <v>#DIV/0!</v>
      </c>
      <c r="V1418" s="5" t="e">
        <f t="shared" si="200"/>
        <v>#DIV/0!</v>
      </c>
      <c r="W1418" s="5" t="e">
        <f t="shared" si="200"/>
        <v>#DIV/0!</v>
      </c>
      <c r="X1418" s="5" t="e">
        <f t="shared" si="200"/>
        <v>#DIV/0!</v>
      </c>
      <c r="Y1418" s="5" t="e">
        <f t="shared" si="202"/>
        <v>#DIV/0!</v>
      </c>
      <c r="Z1418" s="5" t="e">
        <f t="shared" si="203"/>
        <v>#DIV/0!</v>
      </c>
      <c r="AA1418" s="5" t="e">
        <f t="shared" si="203"/>
        <v>#DIV/0!</v>
      </c>
      <c r="AM1418" s="6"/>
      <c r="AN1418" s="6"/>
    </row>
    <row r="1419" spans="2:40" s="5" customFormat="1" ht="20.100000000000001" hidden="1" customHeight="1">
      <c r="B1419" s="15"/>
      <c r="C1419" s="13"/>
      <c r="D1419" s="13"/>
      <c r="E1419" s="13"/>
      <c r="F1419" s="13"/>
      <c r="G1419" s="13"/>
      <c r="H1419" s="13"/>
      <c r="I1419" s="13"/>
      <c r="J1419" s="13"/>
      <c r="K1419" s="15"/>
      <c r="L1419" s="14"/>
      <c r="M1419" s="14" t="e">
        <f t="shared" si="204"/>
        <v>#DIV/0!</v>
      </c>
      <c r="N1419" s="49"/>
      <c r="O1419" s="238"/>
      <c r="P1419" s="5" t="e">
        <f t="shared" si="201"/>
        <v>#DIV/0!</v>
      </c>
      <c r="Q1419" s="5" t="e">
        <f t="shared" si="201"/>
        <v>#DIV/0!</v>
      </c>
      <c r="R1419" s="5" t="e">
        <f t="shared" si="201"/>
        <v>#DIV/0!</v>
      </c>
      <c r="S1419" s="5" t="e">
        <f t="shared" si="200"/>
        <v>#DIV/0!</v>
      </c>
      <c r="T1419" s="5" t="e">
        <f t="shared" si="200"/>
        <v>#DIV/0!</v>
      </c>
      <c r="U1419" s="5" t="e">
        <f t="shared" si="200"/>
        <v>#DIV/0!</v>
      </c>
      <c r="V1419" s="5" t="e">
        <f t="shared" si="200"/>
        <v>#DIV/0!</v>
      </c>
      <c r="W1419" s="5" t="e">
        <f t="shared" si="200"/>
        <v>#DIV/0!</v>
      </c>
      <c r="X1419" s="5" t="e">
        <f t="shared" si="200"/>
        <v>#DIV/0!</v>
      </c>
      <c r="Y1419" s="5" t="e">
        <f t="shared" si="202"/>
        <v>#DIV/0!</v>
      </c>
      <c r="Z1419" s="5" t="e">
        <f t="shared" si="203"/>
        <v>#DIV/0!</v>
      </c>
      <c r="AA1419" s="5" t="e">
        <f t="shared" si="203"/>
        <v>#DIV/0!</v>
      </c>
      <c r="AM1419" s="6"/>
      <c r="AN1419" s="6"/>
    </row>
    <row r="1420" spans="2:40" s="5" customFormat="1" ht="20.100000000000001" hidden="1" customHeight="1">
      <c r="B1420" s="22" t="str">
        <f>+$B$11</f>
        <v xml:space="preserve"> Α' ΠΛΑΝΗΤΗΣ</v>
      </c>
      <c r="C1420" s="15">
        <f>+$C$11</f>
        <v>0</v>
      </c>
      <c r="D1420" s="13">
        <f>+D1415+1</f>
        <v>235</v>
      </c>
      <c r="E1420" s="15">
        <f>+(H1420+I1420)/2</f>
        <v>0</v>
      </c>
      <c r="F1420" s="15">
        <f>+SQRT(E1420*E1420-G1420*G1420)</f>
        <v>0</v>
      </c>
      <c r="G1420" s="15">
        <f>+(-H1420+I1420)/2</f>
        <v>0</v>
      </c>
      <c r="H1420" s="15">
        <f>+$J$40</f>
        <v>0</v>
      </c>
      <c r="I1420" s="15">
        <f>+$J$39</f>
        <v>0</v>
      </c>
      <c r="J1420" s="15">
        <f>+$D$22</f>
        <v>0</v>
      </c>
      <c r="K1420" s="15">
        <f>+ABS( C1420-D1420)</f>
        <v>235</v>
      </c>
      <c r="L1420" s="15" t="e">
        <f>(+F1420*F1420/E1420)/( 1- J1420*COS(K1421))</f>
        <v>#DIV/0!</v>
      </c>
      <c r="M1420" s="14" t="e">
        <f t="shared" si="204"/>
        <v>#DIV/0!</v>
      </c>
      <c r="N1420" s="49"/>
      <c r="O1420" s="238">
        <f t="shared" si="205"/>
        <v>0</v>
      </c>
      <c r="P1420" s="5" t="e">
        <f t="shared" si="201"/>
        <v>#DIV/0!</v>
      </c>
      <c r="Q1420" s="5" t="e">
        <f t="shared" si="201"/>
        <v>#DIV/0!</v>
      </c>
      <c r="R1420" s="5" t="e">
        <f t="shared" si="201"/>
        <v>#DIV/0!</v>
      </c>
      <c r="S1420" s="5" t="e">
        <f t="shared" si="200"/>
        <v>#DIV/0!</v>
      </c>
      <c r="T1420" s="5" t="e">
        <f t="shared" si="200"/>
        <v>#DIV/0!</v>
      </c>
      <c r="U1420" s="5" t="e">
        <f t="shared" si="200"/>
        <v>#DIV/0!</v>
      </c>
      <c r="V1420" s="5" t="e">
        <f t="shared" si="200"/>
        <v>#DIV/0!</v>
      </c>
      <c r="W1420" s="5" t="e">
        <f t="shared" si="200"/>
        <v>#DIV/0!</v>
      </c>
      <c r="X1420" s="5" t="e">
        <f t="shared" si="200"/>
        <v>#DIV/0!</v>
      </c>
      <c r="Y1420" s="5" t="e">
        <f t="shared" si="202"/>
        <v>#DIV/0!</v>
      </c>
      <c r="Z1420" s="5" t="e">
        <f t="shared" si="203"/>
        <v>#DIV/0!</v>
      </c>
      <c r="AA1420" s="5" t="e">
        <f t="shared" si="203"/>
        <v>#DIV/0!</v>
      </c>
      <c r="AM1420" s="6"/>
      <c r="AN1420" s="6"/>
    </row>
    <row r="1421" spans="2:40" s="5" customFormat="1" ht="20.100000000000001" hidden="1" customHeight="1">
      <c r="B1421" s="23" t="s">
        <v>32</v>
      </c>
      <c r="C1421" s="24">
        <f>3.14/180*C1420</f>
        <v>0</v>
      </c>
      <c r="D1421" s="24">
        <v>235</v>
      </c>
      <c r="E1421" s="25"/>
      <c r="F1421" s="25"/>
      <c r="G1421" s="25"/>
      <c r="H1421" s="25"/>
      <c r="I1421" s="25"/>
      <c r="J1421" s="25"/>
      <c r="K1421" s="25">
        <f>(3.14/180)*K1420</f>
        <v>4.0994444444444449</v>
      </c>
      <c r="L1421" s="14"/>
      <c r="M1421" s="14" t="e">
        <f t="shared" si="204"/>
        <v>#DIV/0!</v>
      </c>
      <c r="N1421" s="49"/>
      <c r="O1421" s="238" t="e">
        <f t="shared" si="205"/>
        <v>#DIV/0!</v>
      </c>
      <c r="P1421" s="5" t="e">
        <f t="shared" si="201"/>
        <v>#DIV/0!</v>
      </c>
      <c r="Q1421" s="5" t="e">
        <f t="shared" si="201"/>
        <v>#DIV/0!</v>
      </c>
      <c r="R1421" s="5" t="e">
        <f t="shared" si="201"/>
        <v>#DIV/0!</v>
      </c>
      <c r="S1421" s="5" t="e">
        <f t="shared" si="200"/>
        <v>#DIV/0!</v>
      </c>
      <c r="T1421" s="5" t="e">
        <f t="shared" si="200"/>
        <v>#DIV/0!</v>
      </c>
      <c r="U1421" s="5" t="e">
        <f t="shared" si="200"/>
        <v>#DIV/0!</v>
      </c>
      <c r="V1421" s="5" t="e">
        <f t="shared" si="200"/>
        <v>#DIV/0!</v>
      </c>
      <c r="W1421" s="5" t="e">
        <f t="shared" si="200"/>
        <v>#DIV/0!</v>
      </c>
      <c r="X1421" s="5" t="e">
        <f t="shared" si="200"/>
        <v>#DIV/0!</v>
      </c>
      <c r="Y1421" s="5" t="e">
        <f t="shared" si="202"/>
        <v>#DIV/0!</v>
      </c>
      <c r="Z1421" s="5" t="e">
        <f t="shared" si="203"/>
        <v>#DIV/0!</v>
      </c>
      <c r="AA1421" s="5" t="e">
        <f t="shared" si="203"/>
        <v>#DIV/0!</v>
      </c>
      <c r="AM1421" s="6"/>
      <c r="AN1421" s="6"/>
    </row>
    <row r="1422" spans="2:40" s="5" customFormat="1" ht="20.100000000000001" hidden="1" customHeight="1">
      <c r="B1422" s="22" t="str">
        <f>+$B$13</f>
        <v xml:space="preserve"> Β' ΠΛΑΝΗΤΗΣ</v>
      </c>
      <c r="C1422" s="15">
        <f>+$C$13</f>
        <v>0</v>
      </c>
      <c r="D1422" s="13">
        <f>+D1417+1</f>
        <v>235</v>
      </c>
      <c r="E1422" s="15">
        <f>+(H1422+I1422)/2</f>
        <v>0</v>
      </c>
      <c r="F1422" s="15">
        <f>+SQRT(E1422*E1422-G1422*G1422)</f>
        <v>0</v>
      </c>
      <c r="G1422" s="15">
        <f>+(-H1422+I1422)/2</f>
        <v>0</v>
      </c>
      <c r="H1422" s="15">
        <f>+$J$42</f>
        <v>0</v>
      </c>
      <c r="I1422" s="15">
        <f>+$J$41</f>
        <v>0</v>
      </c>
      <c r="J1422" s="15">
        <f>+$D$24</f>
        <v>0</v>
      </c>
      <c r="K1422" s="15">
        <f>+ABS( C1422-D1422)</f>
        <v>235</v>
      </c>
      <c r="L1422" s="15" t="e">
        <f>+F1422*F1422/E1422/( 1- J1422*COS(K1423))</f>
        <v>#DIV/0!</v>
      </c>
      <c r="M1422" s="14" t="e">
        <f t="shared" si="204"/>
        <v>#DIV/0!</v>
      </c>
      <c r="N1422" s="49"/>
      <c r="O1422" s="238">
        <f t="shared" si="205"/>
        <v>0</v>
      </c>
      <c r="P1422" s="5" t="e">
        <f t="shared" si="201"/>
        <v>#DIV/0!</v>
      </c>
      <c r="Q1422" s="5" t="e">
        <f t="shared" si="201"/>
        <v>#DIV/0!</v>
      </c>
      <c r="R1422" s="5" t="e">
        <f t="shared" si="201"/>
        <v>#DIV/0!</v>
      </c>
      <c r="S1422" s="5" t="e">
        <f t="shared" si="200"/>
        <v>#DIV/0!</v>
      </c>
      <c r="T1422" s="5" t="e">
        <f t="shared" si="200"/>
        <v>#DIV/0!</v>
      </c>
      <c r="U1422" s="5" t="e">
        <f t="shared" si="200"/>
        <v>#DIV/0!</v>
      </c>
      <c r="V1422" s="5" t="e">
        <f t="shared" si="200"/>
        <v>#DIV/0!</v>
      </c>
      <c r="W1422" s="5" t="e">
        <f t="shared" si="200"/>
        <v>#DIV/0!</v>
      </c>
      <c r="X1422" s="5" t="e">
        <f t="shared" si="200"/>
        <v>#DIV/0!</v>
      </c>
      <c r="Y1422" s="5" t="e">
        <f t="shared" si="202"/>
        <v>#DIV/0!</v>
      </c>
      <c r="Z1422" s="5" t="e">
        <f t="shared" si="203"/>
        <v>#DIV/0!</v>
      </c>
      <c r="AA1422" s="5" t="e">
        <f t="shared" si="203"/>
        <v>#DIV/0!</v>
      </c>
      <c r="AM1422" s="6"/>
      <c r="AN1422" s="6"/>
    </row>
    <row r="1423" spans="2:40" s="5" customFormat="1" ht="20.100000000000001" hidden="1" customHeight="1">
      <c r="B1423" s="26"/>
      <c r="C1423" s="27">
        <f>3.14/180*C1422</f>
        <v>0</v>
      </c>
      <c r="D1423" s="27">
        <f>3.14/180*D1422</f>
        <v>4.0994444444444449</v>
      </c>
      <c r="E1423" s="28"/>
      <c r="F1423" s="28"/>
      <c r="G1423" s="28"/>
      <c r="H1423" s="28"/>
      <c r="I1423" s="28"/>
      <c r="J1423" s="28"/>
      <c r="K1423" s="28">
        <f>(3.14/180)*K1422</f>
        <v>4.0994444444444449</v>
      </c>
      <c r="L1423" s="14"/>
      <c r="M1423" s="14" t="e">
        <f t="shared" si="204"/>
        <v>#DIV/0!</v>
      </c>
      <c r="N1423" s="49"/>
      <c r="O1423" s="238"/>
      <c r="P1423" s="5" t="e">
        <f t="shared" si="201"/>
        <v>#DIV/0!</v>
      </c>
      <c r="Q1423" s="5" t="e">
        <f t="shared" si="201"/>
        <v>#DIV/0!</v>
      </c>
      <c r="R1423" s="5" t="e">
        <f t="shared" si="201"/>
        <v>#DIV/0!</v>
      </c>
      <c r="S1423" s="5" t="e">
        <f t="shared" si="200"/>
        <v>#DIV/0!</v>
      </c>
      <c r="T1423" s="5" t="e">
        <f t="shared" si="200"/>
        <v>#DIV/0!</v>
      </c>
      <c r="U1423" s="5" t="e">
        <f t="shared" si="200"/>
        <v>#DIV/0!</v>
      </c>
      <c r="V1423" s="5" t="e">
        <f t="shared" si="200"/>
        <v>#DIV/0!</v>
      </c>
      <c r="W1423" s="5" t="e">
        <f t="shared" si="200"/>
        <v>#DIV/0!</v>
      </c>
      <c r="X1423" s="5" t="e">
        <f t="shared" si="200"/>
        <v>#DIV/0!</v>
      </c>
      <c r="Y1423" s="5" t="e">
        <f t="shared" si="202"/>
        <v>#DIV/0!</v>
      </c>
      <c r="Z1423" s="5" t="e">
        <f t="shared" si="203"/>
        <v>#DIV/0!</v>
      </c>
      <c r="AA1423" s="5" t="e">
        <f t="shared" si="203"/>
        <v>#DIV/0!</v>
      </c>
      <c r="AM1423" s="6"/>
      <c r="AN1423" s="6"/>
    </row>
    <row r="1424" spans="2:40" s="5" customFormat="1" ht="20.100000000000001" hidden="1" customHeight="1">
      <c r="B1424" s="15"/>
      <c r="C1424" s="13"/>
      <c r="D1424" s="13"/>
      <c r="E1424" s="13"/>
      <c r="F1424" s="13"/>
      <c r="G1424" s="13"/>
      <c r="H1424" s="13"/>
      <c r="I1424" s="13"/>
      <c r="J1424" s="13"/>
      <c r="K1424" s="15"/>
      <c r="L1424" s="14"/>
      <c r="M1424" s="14" t="e">
        <f t="shared" si="204"/>
        <v>#DIV/0!</v>
      </c>
      <c r="N1424" s="49"/>
      <c r="O1424" s="238"/>
      <c r="P1424" s="5" t="e">
        <f t="shared" si="201"/>
        <v>#DIV/0!</v>
      </c>
      <c r="Q1424" s="5" t="e">
        <f t="shared" si="201"/>
        <v>#DIV/0!</v>
      </c>
      <c r="R1424" s="5" t="e">
        <f t="shared" si="201"/>
        <v>#DIV/0!</v>
      </c>
      <c r="S1424" s="5" t="e">
        <f t="shared" si="200"/>
        <v>#DIV/0!</v>
      </c>
      <c r="T1424" s="5" t="e">
        <f t="shared" si="200"/>
        <v>#DIV/0!</v>
      </c>
      <c r="U1424" s="5" t="e">
        <f t="shared" si="200"/>
        <v>#DIV/0!</v>
      </c>
      <c r="V1424" s="5" t="e">
        <f t="shared" si="200"/>
        <v>#DIV/0!</v>
      </c>
      <c r="W1424" s="5" t="e">
        <f t="shared" si="200"/>
        <v>#DIV/0!</v>
      </c>
      <c r="X1424" s="5" t="e">
        <f t="shared" si="200"/>
        <v>#DIV/0!</v>
      </c>
      <c r="Y1424" s="5" t="e">
        <f t="shared" si="202"/>
        <v>#DIV/0!</v>
      </c>
      <c r="Z1424" s="5" t="e">
        <f t="shared" si="203"/>
        <v>#DIV/0!</v>
      </c>
      <c r="AA1424" s="5" t="e">
        <f t="shared" si="203"/>
        <v>#DIV/0!</v>
      </c>
      <c r="AM1424" s="6"/>
      <c r="AN1424" s="6"/>
    </row>
    <row r="1425" spans="2:40" s="5" customFormat="1" ht="20.100000000000001" hidden="1" customHeight="1">
      <c r="B1425" s="22" t="str">
        <f>+$B$11</f>
        <v xml:space="preserve"> Α' ΠΛΑΝΗΤΗΣ</v>
      </c>
      <c r="C1425" s="15">
        <f>+$C$11</f>
        <v>0</v>
      </c>
      <c r="D1425" s="13">
        <f>+D1420+1</f>
        <v>236</v>
      </c>
      <c r="E1425" s="15">
        <f>+(H1425+I1425)/2</f>
        <v>0</v>
      </c>
      <c r="F1425" s="15">
        <f>+SQRT(E1425*E1425-G1425*G1425)</f>
        <v>0</v>
      </c>
      <c r="G1425" s="15">
        <f>+(-H1425+I1425)/2</f>
        <v>0</v>
      </c>
      <c r="H1425" s="15">
        <f>+$J$40</f>
        <v>0</v>
      </c>
      <c r="I1425" s="15">
        <f>+$J$39</f>
        <v>0</v>
      </c>
      <c r="J1425" s="15">
        <f>+$D$22</f>
        <v>0</v>
      </c>
      <c r="K1425" s="15">
        <f>+ABS( C1425-D1425)</f>
        <v>236</v>
      </c>
      <c r="L1425" s="15" t="e">
        <f>(+F1425*F1425/E1425)/( 1- J1425*COS(K1426))</f>
        <v>#DIV/0!</v>
      </c>
      <c r="M1425" s="14" t="e">
        <f t="shared" si="204"/>
        <v>#DIV/0!</v>
      </c>
      <c r="N1425" s="49"/>
      <c r="O1425" s="238">
        <f t="shared" si="205"/>
        <v>0</v>
      </c>
      <c r="P1425" s="5" t="e">
        <f t="shared" si="201"/>
        <v>#DIV/0!</v>
      </c>
      <c r="Q1425" s="5" t="e">
        <f t="shared" si="201"/>
        <v>#DIV/0!</v>
      </c>
      <c r="R1425" s="5" t="e">
        <f t="shared" si="201"/>
        <v>#DIV/0!</v>
      </c>
      <c r="S1425" s="5" t="e">
        <f t="shared" si="200"/>
        <v>#DIV/0!</v>
      </c>
      <c r="T1425" s="5" t="e">
        <f t="shared" si="200"/>
        <v>#DIV/0!</v>
      </c>
      <c r="U1425" s="5" t="e">
        <f t="shared" si="200"/>
        <v>#DIV/0!</v>
      </c>
      <c r="V1425" s="5" t="e">
        <f t="shared" si="200"/>
        <v>#DIV/0!</v>
      </c>
      <c r="W1425" s="5" t="e">
        <f t="shared" si="200"/>
        <v>#DIV/0!</v>
      </c>
      <c r="X1425" s="5" t="e">
        <f t="shared" si="200"/>
        <v>#DIV/0!</v>
      </c>
      <c r="Y1425" s="5" t="e">
        <f t="shared" si="202"/>
        <v>#DIV/0!</v>
      </c>
      <c r="Z1425" s="5" t="e">
        <f t="shared" si="203"/>
        <v>#DIV/0!</v>
      </c>
      <c r="AA1425" s="5" t="e">
        <f t="shared" si="203"/>
        <v>#DIV/0!</v>
      </c>
      <c r="AM1425" s="6"/>
      <c r="AN1425" s="6"/>
    </row>
    <row r="1426" spans="2:40" s="5" customFormat="1" ht="20.100000000000001" hidden="1" customHeight="1">
      <c r="B1426" s="23" t="s">
        <v>32</v>
      </c>
      <c r="C1426" s="24">
        <f>3.14/180*C1425</f>
        <v>0</v>
      </c>
      <c r="D1426" s="24">
        <v>236</v>
      </c>
      <c r="E1426" s="25"/>
      <c r="F1426" s="25"/>
      <c r="G1426" s="25"/>
      <c r="H1426" s="25"/>
      <c r="I1426" s="25"/>
      <c r="J1426" s="25"/>
      <c r="K1426" s="25">
        <f>(3.14/180)*K1425</f>
        <v>4.116888888888889</v>
      </c>
      <c r="L1426" s="14"/>
      <c r="M1426" s="14" t="e">
        <f t="shared" si="204"/>
        <v>#DIV/0!</v>
      </c>
      <c r="N1426" s="49"/>
      <c r="O1426" s="238" t="e">
        <f t="shared" si="205"/>
        <v>#DIV/0!</v>
      </c>
      <c r="P1426" s="5" t="e">
        <f t="shared" si="201"/>
        <v>#DIV/0!</v>
      </c>
      <c r="Q1426" s="5" t="e">
        <f t="shared" si="201"/>
        <v>#DIV/0!</v>
      </c>
      <c r="R1426" s="5" t="e">
        <f t="shared" si="201"/>
        <v>#DIV/0!</v>
      </c>
      <c r="S1426" s="5" t="e">
        <f t="shared" si="200"/>
        <v>#DIV/0!</v>
      </c>
      <c r="T1426" s="5" t="e">
        <f t="shared" si="200"/>
        <v>#DIV/0!</v>
      </c>
      <c r="U1426" s="5" t="e">
        <f t="shared" si="200"/>
        <v>#DIV/0!</v>
      </c>
      <c r="V1426" s="5" t="e">
        <f t="shared" si="200"/>
        <v>#DIV/0!</v>
      </c>
      <c r="W1426" s="5" t="e">
        <f t="shared" si="200"/>
        <v>#DIV/0!</v>
      </c>
      <c r="X1426" s="5" t="e">
        <f t="shared" si="200"/>
        <v>#DIV/0!</v>
      </c>
      <c r="Y1426" s="5" t="e">
        <f t="shared" si="202"/>
        <v>#DIV/0!</v>
      </c>
      <c r="Z1426" s="5" t="e">
        <f t="shared" si="203"/>
        <v>#DIV/0!</v>
      </c>
      <c r="AA1426" s="5" t="e">
        <f t="shared" si="203"/>
        <v>#DIV/0!</v>
      </c>
      <c r="AM1426" s="6"/>
      <c r="AN1426" s="6"/>
    </row>
    <row r="1427" spans="2:40" s="5" customFormat="1" ht="20.100000000000001" hidden="1" customHeight="1">
      <c r="B1427" s="22" t="str">
        <f>+$B$13</f>
        <v xml:space="preserve"> Β' ΠΛΑΝΗΤΗΣ</v>
      </c>
      <c r="C1427" s="15">
        <f>+$C$13</f>
        <v>0</v>
      </c>
      <c r="D1427" s="13">
        <f>+D1422+1</f>
        <v>236</v>
      </c>
      <c r="E1427" s="15">
        <f>+(H1427+I1427)/2</f>
        <v>0</v>
      </c>
      <c r="F1427" s="15">
        <f>+SQRT(E1427*E1427-G1427*G1427)</f>
        <v>0</v>
      </c>
      <c r="G1427" s="15">
        <f>+(-H1427+I1427)/2</f>
        <v>0</v>
      </c>
      <c r="H1427" s="15">
        <f>+$J$42</f>
        <v>0</v>
      </c>
      <c r="I1427" s="15">
        <f>+$J$41</f>
        <v>0</v>
      </c>
      <c r="J1427" s="15">
        <f>+$D$24</f>
        <v>0</v>
      </c>
      <c r="K1427" s="15">
        <f>+ABS( C1427-D1427)</f>
        <v>236</v>
      </c>
      <c r="L1427" s="15" t="e">
        <f>+F1427*F1427/E1427/( 1- J1427*COS(K1428))</f>
        <v>#DIV/0!</v>
      </c>
      <c r="M1427" s="14" t="e">
        <f t="shared" si="204"/>
        <v>#DIV/0!</v>
      </c>
      <c r="N1427" s="49"/>
      <c r="O1427" s="238">
        <f t="shared" si="205"/>
        <v>0</v>
      </c>
      <c r="P1427" s="5" t="e">
        <f t="shared" si="201"/>
        <v>#DIV/0!</v>
      </c>
      <c r="Q1427" s="5" t="e">
        <f t="shared" si="201"/>
        <v>#DIV/0!</v>
      </c>
      <c r="R1427" s="5" t="e">
        <f t="shared" si="201"/>
        <v>#DIV/0!</v>
      </c>
      <c r="S1427" s="5" t="e">
        <f t="shared" si="200"/>
        <v>#DIV/0!</v>
      </c>
      <c r="T1427" s="5" t="e">
        <f t="shared" si="200"/>
        <v>#DIV/0!</v>
      </c>
      <c r="U1427" s="5" t="e">
        <f t="shared" si="200"/>
        <v>#DIV/0!</v>
      </c>
      <c r="V1427" s="5" t="e">
        <f t="shared" si="200"/>
        <v>#DIV/0!</v>
      </c>
      <c r="W1427" s="5" t="e">
        <f t="shared" si="200"/>
        <v>#DIV/0!</v>
      </c>
      <c r="X1427" s="5" t="e">
        <f t="shared" si="200"/>
        <v>#DIV/0!</v>
      </c>
      <c r="Y1427" s="5" t="e">
        <f t="shared" si="202"/>
        <v>#DIV/0!</v>
      </c>
      <c r="Z1427" s="5" t="e">
        <f t="shared" si="203"/>
        <v>#DIV/0!</v>
      </c>
      <c r="AA1427" s="5" t="e">
        <f t="shared" si="203"/>
        <v>#DIV/0!</v>
      </c>
      <c r="AM1427" s="6"/>
      <c r="AN1427" s="6"/>
    </row>
    <row r="1428" spans="2:40" s="5" customFormat="1" ht="20.100000000000001" hidden="1" customHeight="1">
      <c r="B1428" s="26"/>
      <c r="C1428" s="27">
        <f>3.14/180*C1427</f>
        <v>0</v>
      </c>
      <c r="D1428" s="27">
        <f>3.14/180*D1427</f>
        <v>4.116888888888889</v>
      </c>
      <c r="E1428" s="28"/>
      <c r="F1428" s="28"/>
      <c r="G1428" s="28"/>
      <c r="H1428" s="28"/>
      <c r="I1428" s="28"/>
      <c r="J1428" s="28"/>
      <c r="K1428" s="28">
        <f>(3.14/180)*K1427</f>
        <v>4.116888888888889</v>
      </c>
      <c r="L1428" s="14"/>
      <c r="M1428" s="14" t="e">
        <f t="shared" si="204"/>
        <v>#DIV/0!</v>
      </c>
      <c r="N1428" s="49"/>
      <c r="O1428" s="238"/>
      <c r="P1428" s="5" t="e">
        <f t="shared" si="201"/>
        <v>#DIV/0!</v>
      </c>
      <c r="Q1428" s="5" t="e">
        <f t="shared" si="201"/>
        <v>#DIV/0!</v>
      </c>
      <c r="R1428" s="5" t="e">
        <f t="shared" si="201"/>
        <v>#DIV/0!</v>
      </c>
      <c r="S1428" s="5" t="e">
        <f t="shared" si="200"/>
        <v>#DIV/0!</v>
      </c>
      <c r="T1428" s="5" t="e">
        <f t="shared" si="200"/>
        <v>#DIV/0!</v>
      </c>
      <c r="U1428" s="5" t="e">
        <f t="shared" si="200"/>
        <v>#DIV/0!</v>
      </c>
      <c r="V1428" s="5" t="e">
        <f t="shared" si="200"/>
        <v>#DIV/0!</v>
      </c>
      <c r="W1428" s="5" t="e">
        <f t="shared" si="200"/>
        <v>#DIV/0!</v>
      </c>
      <c r="X1428" s="5" t="e">
        <f t="shared" si="200"/>
        <v>#DIV/0!</v>
      </c>
      <c r="Y1428" s="5" t="e">
        <f t="shared" si="202"/>
        <v>#DIV/0!</v>
      </c>
      <c r="Z1428" s="5" t="e">
        <f t="shared" si="203"/>
        <v>#DIV/0!</v>
      </c>
      <c r="AA1428" s="5" t="e">
        <f t="shared" si="203"/>
        <v>#DIV/0!</v>
      </c>
      <c r="AM1428" s="6"/>
      <c r="AN1428" s="6"/>
    </row>
    <row r="1429" spans="2:40" s="5" customFormat="1" ht="20.100000000000001" hidden="1" customHeight="1">
      <c r="B1429" s="15"/>
      <c r="C1429" s="13"/>
      <c r="D1429" s="13"/>
      <c r="E1429" s="13"/>
      <c r="F1429" s="13"/>
      <c r="G1429" s="13"/>
      <c r="H1429" s="13"/>
      <c r="I1429" s="13"/>
      <c r="J1429" s="13"/>
      <c r="K1429" s="15"/>
      <c r="L1429" s="14"/>
      <c r="M1429" s="14" t="e">
        <f t="shared" si="204"/>
        <v>#DIV/0!</v>
      </c>
      <c r="N1429" s="49"/>
      <c r="O1429" s="238"/>
      <c r="P1429" s="5" t="e">
        <f t="shared" si="201"/>
        <v>#DIV/0!</v>
      </c>
      <c r="Q1429" s="5" t="e">
        <f t="shared" si="201"/>
        <v>#DIV/0!</v>
      </c>
      <c r="R1429" s="5" t="e">
        <f t="shared" si="201"/>
        <v>#DIV/0!</v>
      </c>
      <c r="S1429" s="5" t="e">
        <f t="shared" si="200"/>
        <v>#DIV/0!</v>
      </c>
      <c r="T1429" s="5" t="e">
        <f t="shared" si="200"/>
        <v>#DIV/0!</v>
      </c>
      <c r="U1429" s="5" t="e">
        <f t="shared" si="200"/>
        <v>#DIV/0!</v>
      </c>
      <c r="V1429" s="5" t="e">
        <f t="shared" si="200"/>
        <v>#DIV/0!</v>
      </c>
      <c r="W1429" s="5" t="e">
        <f t="shared" si="200"/>
        <v>#DIV/0!</v>
      </c>
      <c r="X1429" s="5" t="e">
        <f t="shared" si="200"/>
        <v>#DIV/0!</v>
      </c>
      <c r="Y1429" s="5" t="e">
        <f t="shared" si="202"/>
        <v>#DIV/0!</v>
      </c>
      <c r="Z1429" s="5" t="e">
        <f t="shared" si="203"/>
        <v>#DIV/0!</v>
      </c>
      <c r="AA1429" s="5" t="e">
        <f t="shared" si="203"/>
        <v>#DIV/0!</v>
      </c>
      <c r="AM1429" s="6"/>
      <c r="AN1429" s="6"/>
    </row>
    <row r="1430" spans="2:40" s="5" customFormat="1" ht="20.100000000000001" hidden="1" customHeight="1">
      <c r="B1430" s="22" t="str">
        <f>+$B$11</f>
        <v xml:space="preserve"> Α' ΠΛΑΝΗΤΗΣ</v>
      </c>
      <c r="C1430" s="15">
        <f>+$C$11</f>
        <v>0</v>
      </c>
      <c r="D1430" s="13">
        <f>+D1425+1</f>
        <v>237</v>
      </c>
      <c r="E1430" s="15">
        <f>+(H1430+I1430)/2</f>
        <v>0</v>
      </c>
      <c r="F1430" s="15">
        <f>+SQRT(E1430*E1430-G1430*G1430)</f>
        <v>0</v>
      </c>
      <c r="G1430" s="15">
        <f>+(-H1430+I1430)/2</f>
        <v>0</v>
      </c>
      <c r="H1430" s="15">
        <f>+$J$40</f>
        <v>0</v>
      </c>
      <c r="I1430" s="15">
        <f>+$J$39</f>
        <v>0</v>
      </c>
      <c r="J1430" s="15">
        <f>+$D$22</f>
        <v>0</v>
      </c>
      <c r="K1430" s="15">
        <f>+ABS( C1430-D1430)</f>
        <v>237</v>
      </c>
      <c r="L1430" s="15" t="e">
        <f>(+F1430*F1430/E1430)/( 1- J1430*COS(K1431))</f>
        <v>#DIV/0!</v>
      </c>
      <c r="M1430" s="14" t="e">
        <f t="shared" si="204"/>
        <v>#DIV/0!</v>
      </c>
      <c r="N1430" s="49"/>
      <c r="O1430" s="238">
        <f t="shared" si="205"/>
        <v>0</v>
      </c>
      <c r="P1430" s="5" t="e">
        <f t="shared" si="201"/>
        <v>#DIV/0!</v>
      </c>
      <c r="Q1430" s="5" t="e">
        <f t="shared" si="201"/>
        <v>#DIV/0!</v>
      </c>
      <c r="R1430" s="5" t="e">
        <f t="shared" si="201"/>
        <v>#DIV/0!</v>
      </c>
      <c r="S1430" s="5" t="e">
        <f t="shared" si="200"/>
        <v>#DIV/0!</v>
      </c>
      <c r="T1430" s="5" t="e">
        <f t="shared" si="200"/>
        <v>#DIV/0!</v>
      </c>
      <c r="U1430" s="5" t="e">
        <f t="shared" si="200"/>
        <v>#DIV/0!</v>
      </c>
      <c r="V1430" s="5" t="e">
        <f t="shared" si="200"/>
        <v>#DIV/0!</v>
      </c>
      <c r="W1430" s="5" t="e">
        <f t="shared" si="200"/>
        <v>#DIV/0!</v>
      </c>
      <c r="X1430" s="5" t="e">
        <f t="shared" si="200"/>
        <v>#DIV/0!</v>
      </c>
      <c r="Y1430" s="5" t="e">
        <f t="shared" si="202"/>
        <v>#DIV/0!</v>
      </c>
      <c r="Z1430" s="5" t="e">
        <f t="shared" si="203"/>
        <v>#DIV/0!</v>
      </c>
      <c r="AA1430" s="5" t="e">
        <f t="shared" si="203"/>
        <v>#DIV/0!</v>
      </c>
      <c r="AM1430" s="6"/>
      <c r="AN1430" s="6"/>
    </row>
    <row r="1431" spans="2:40" s="5" customFormat="1" ht="20.100000000000001" hidden="1" customHeight="1">
      <c r="B1431" s="23" t="s">
        <v>32</v>
      </c>
      <c r="C1431" s="24">
        <f>3.14/180*C1430</f>
        <v>0</v>
      </c>
      <c r="D1431" s="24">
        <v>237</v>
      </c>
      <c r="E1431" s="25"/>
      <c r="F1431" s="25"/>
      <c r="G1431" s="25"/>
      <c r="H1431" s="25"/>
      <c r="I1431" s="25"/>
      <c r="J1431" s="25"/>
      <c r="K1431" s="25">
        <f>(3.14/180)*K1430</f>
        <v>4.1343333333333341</v>
      </c>
      <c r="L1431" s="14"/>
      <c r="M1431" s="14" t="e">
        <f t="shared" si="204"/>
        <v>#DIV/0!</v>
      </c>
      <c r="N1431" s="49"/>
      <c r="O1431" s="238" t="e">
        <f t="shared" si="205"/>
        <v>#DIV/0!</v>
      </c>
      <c r="P1431" s="5" t="e">
        <f t="shared" si="201"/>
        <v>#DIV/0!</v>
      </c>
      <c r="Q1431" s="5" t="e">
        <f t="shared" si="201"/>
        <v>#DIV/0!</v>
      </c>
      <c r="R1431" s="5" t="e">
        <f t="shared" si="201"/>
        <v>#DIV/0!</v>
      </c>
      <c r="S1431" s="5" t="e">
        <f t="shared" si="200"/>
        <v>#DIV/0!</v>
      </c>
      <c r="T1431" s="5" t="e">
        <f t="shared" si="200"/>
        <v>#DIV/0!</v>
      </c>
      <c r="U1431" s="5" t="e">
        <f t="shared" si="200"/>
        <v>#DIV/0!</v>
      </c>
      <c r="V1431" s="5" t="e">
        <f t="shared" ref="V1431:X1494" si="206">IF(AND(H1431=MIN($B1431:$M1431),H1431=MIN($O$176:$O$234)),AH1430,0)</f>
        <v>#DIV/0!</v>
      </c>
      <c r="W1431" s="5" t="e">
        <f t="shared" si="206"/>
        <v>#DIV/0!</v>
      </c>
      <c r="X1431" s="5" t="e">
        <f t="shared" si="206"/>
        <v>#DIV/0!</v>
      </c>
      <c r="Y1431" s="5" t="e">
        <f t="shared" si="202"/>
        <v>#DIV/0!</v>
      </c>
      <c r="Z1431" s="5" t="e">
        <f t="shared" si="203"/>
        <v>#DIV/0!</v>
      </c>
      <c r="AA1431" s="5" t="e">
        <f t="shared" si="203"/>
        <v>#DIV/0!</v>
      </c>
      <c r="AM1431" s="6"/>
      <c r="AN1431" s="6"/>
    </row>
    <row r="1432" spans="2:40" s="5" customFormat="1" ht="20.100000000000001" hidden="1" customHeight="1">
      <c r="B1432" s="22" t="str">
        <f>+$B$13</f>
        <v xml:space="preserve"> Β' ΠΛΑΝΗΤΗΣ</v>
      </c>
      <c r="C1432" s="15">
        <f>+$C$13</f>
        <v>0</v>
      </c>
      <c r="D1432" s="13">
        <f>+D1427+1</f>
        <v>237</v>
      </c>
      <c r="E1432" s="15">
        <f>+(H1432+I1432)/2</f>
        <v>0</v>
      </c>
      <c r="F1432" s="15">
        <f>+SQRT(E1432*E1432-G1432*G1432)</f>
        <v>0</v>
      </c>
      <c r="G1432" s="15">
        <f>+(-H1432+I1432)/2</f>
        <v>0</v>
      </c>
      <c r="H1432" s="15">
        <f>+$J$42</f>
        <v>0</v>
      </c>
      <c r="I1432" s="15">
        <f>+$J$41</f>
        <v>0</v>
      </c>
      <c r="J1432" s="15">
        <f>+$D$24</f>
        <v>0</v>
      </c>
      <c r="K1432" s="15">
        <f>+ABS( C1432-D1432)</f>
        <v>237</v>
      </c>
      <c r="L1432" s="15" t="e">
        <f>+F1432*F1432/E1432/( 1- J1432*COS(K1433))</f>
        <v>#DIV/0!</v>
      </c>
      <c r="M1432" s="14" t="e">
        <f t="shared" si="204"/>
        <v>#DIV/0!</v>
      </c>
      <c r="N1432" s="49"/>
      <c r="O1432" s="238">
        <f t="shared" si="205"/>
        <v>0</v>
      </c>
      <c r="P1432" s="5" t="e">
        <f t="shared" si="201"/>
        <v>#DIV/0!</v>
      </c>
      <c r="Q1432" s="5" t="e">
        <f t="shared" si="201"/>
        <v>#DIV/0!</v>
      </c>
      <c r="R1432" s="5" t="e">
        <f t="shared" si="201"/>
        <v>#DIV/0!</v>
      </c>
      <c r="S1432" s="5" t="e">
        <f t="shared" si="201"/>
        <v>#DIV/0!</v>
      </c>
      <c r="T1432" s="5" t="e">
        <f t="shared" si="201"/>
        <v>#DIV/0!</v>
      </c>
      <c r="U1432" s="5" t="e">
        <f t="shared" si="201"/>
        <v>#DIV/0!</v>
      </c>
      <c r="V1432" s="5" t="e">
        <f t="shared" si="206"/>
        <v>#DIV/0!</v>
      </c>
      <c r="W1432" s="5" t="e">
        <f t="shared" si="206"/>
        <v>#DIV/0!</v>
      </c>
      <c r="X1432" s="5" t="e">
        <f t="shared" si="206"/>
        <v>#DIV/0!</v>
      </c>
      <c r="Y1432" s="5" t="e">
        <f t="shared" si="202"/>
        <v>#DIV/0!</v>
      </c>
      <c r="Z1432" s="5" t="e">
        <f t="shared" si="203"/>
        <v>#DIV/0!</v>
      </c>
      <c r="AA1432" s="5" t="e">
        <f t="shared" si="203"/>
        <v>#DIV/0!</v>
      </c>
      <c r="AM1432" s="6"/>
      <c r="AN1432" s="6"/>
    </row>
    <row r="1433" spans="2:40" s="5" customFormat="1" ht="20.100000000000001" hidden="1" customHeight="1">
      <c r="B1433" s="26"/>
      <c r="C1433" s="27">
        <f>3.14/180*C1432</f>
        <v>0</v>
      </c>
      <c r="D1433" s="27">
        <f>3.14/180*D1432</f>
        <v>4.1343333333333341</v>
      </c>
      <c r="E1433" s="28"/>
      <c r="F1433" s="28"/>
      <c r="G1433" s="28"/>
      <c r="H1433" s="28"/>
      <c r="I1433" s="28"/>
      <c r="J1433" s="28"/>
      <c r="K1433" s="28">
        <f>(3.14/180)*K1432</f>
        <v>4.1343333333333341</v>
      </c>
      <c r="L1433" s="14"/>
      <c r="M1433" s="14" t="e">
        <f t="shared" si="204"/>
        <v>#DIV/0!</v>
      </c>
      <c r="N1433" s="49"/>
      <c r="O1433" s="238"/>
      <c r="P1433" s="5" t="e">
        <f t="shared" si="201"/>
        <v>#DIV/0!</v>
      </c>
      <c r="Q1433" s="5" t="e">
        <f t="shared" si="201"/>
        <v>#DIV/0!</v>
      </c>
      <c r="R1433" s="5" t="e">
        <f t="shared" si="201"/>
        <v>#DIV/0!</v>
      </c>
      <c r="S1433" s="5" t="e">
        <f t="shared" si="201"/>
        <v>#DIV/0!</v>
      </c>
      <c r="T1433" s="5" t="e">
        <f t="shared" si="201"/>
        <v>#DIV/0!</v>
      </c>
      <c r="U1433" s="5" t="e">
        <f t="shared" si="201"/>
        <v>#DIV/0!</v>
      </c>
      <c r="V1433" s="5" t="e">
        <f t="shared" si="206"/>
        <v>#DIV/0!</v>
      </c>
      <c r="W1433" s="5" t="e">
        <f t="shared" si="206"/>
        <v>#DIV/0!</v>
      </c>
      <c r="X1433" s="5" t="e">
        <f t="shared" si="206"/>
        <v>#DIV/0!</v>
      </c>
      <c r="Y1433" s="5" t="e">
        <f t="shared" si="202"/>
        <v>#DIV/0!</v>
      </c>
      <c r="Z1433" s="5" t="e">
        <f t="shared" si="203"/>
        <v>#DIV/0!</v>
      </c>
      <c r="AA1433" s="5" t="e">
        <f t="shared" si="203"/>
        <v>#DIV/0!</v>
      </c>
      <c r="AM1433" s="6"/>
      <c r="AN1433" s="6"/>
    </row>
    <row r="1434" spans="2:40" s="5" customFormat="1" ht="20.100000000000001" hidden="1" customHeight="1">
      <c r="B1434" s="15"/>
      <c r="C1434" s="13"/>
      <c r="D1434" s="13"/>
      <c r="E1434" s="13"/>
      <c r="F1434" s="13"/>
      <c r="G1434" s="13"/>
      <c r="H1434" s="13"/>
      <c r="I1434" s="13"/>
      <c r="J1434" s="13"/>
      <c r="K1434" s="15"/>
      <c r="L1434" s="14"/>
      <c r="M1434" s="14" t="e">
        <f t="shared" si="204"/>
        <v>#DIV/0!</v>
      </c>
      <c r="N1434" s="49"/>
      <c r="O1434" s="238"/>
      <c r="P1434" s="5" t="e">
        <f t="shared" si="201"/>
        <v>#DIV/0!</v>
      </c>
      <c r="Q1434" s="5" t="e">
        <f t="shared" si="201"/>
        <v>#DIV/0!</v>
      </c>
      <c r="R1434" s="5" t="e">
        <f t="shared" si="201"/>
        <v>#DIV/0!</v>
      </c>
      <c r="S1434" s="5" t="e">
        <f t="shared" si="201"/>
        <v>#DIV/0!</v>
      </c>
      <c r="T1434" s="5" t="e">
        <f t="shared" si="201"/>
        <v>#DIV/0!</v>
      </c>
      <c r="U1434" s="5" t="e">
        <f t="shared" si="201"/>
        <v>#DIV/0!</v>
      </c>
      <c r="V1434" s="5" t="e">
        <f t="shared" si="206"/>
        <v>#DIV/0!</v>
      </c>
      <c r="W1434" s="5" t="e">
        <f t="shared" si="206"/>
        <v>#DIV/0!</v>
      </c>
      <c r="X1434" s="5" t="e">
        <f t="shared" si="206"/>
        <v>#DIV/0!</v>
      </c>
      <c r="Y1434" s="5" t="e">
        <f t="shared" si="202"/>
        <v>#DIV/0!</v>
      </c>
      <c r="Z1434" s="5" t="e">
        <f t="shared" si="203"/>
        <v>#DIV/0!</v>
      </c>
      <c r="AA1434" s="5" t="e">
        <f t="shared" si="203"/>
        <v>#DIV/0!</v>
      </c>
      <c r="AM1434" s="6"/>
      <c r="AN1434" s="6"/>
    </row>
    <row r="1435" spans="2:40" s="5" customFormat="1" ht="20.100000000000001" hidden="1" customHeight="1">
      <c r="B1435" s="22" t="str">
        <f>+$B$11</f>
        <v xml:space="preserve"> Α' ΠΛΑΝΗΤΗΣ</v>
      </c>
      <c r="C1435" s="15">
        <f>+$C$11</f>
        <v>0</v>
      </c>
      <c r="D1435" s="13">
        <f>+D1430+1</f>
        <v>238</v>
      </c>
      <c r="E1435" s="15">
        <f>+(H1435+I1435)/2</f>
        <v>0</v>
      </c>
      <c r="F1435" s="15">
        <f>+SQRT(E1435*E1435-G1435*G1435)</f>
        <v>0</v>
      </c>
      <c r="G1435" s="15">
        <f>+(-H1435+I1435)/2</f>
        <v>0</v>
      </c>
      <c r="H1435" s="15">
        <f>+$J$40</f>
        <v>0</v>
      </c>
      <c r="I1435" s="15">
        <f>+$J$39</f>
        <v>0</v>
      </c>
      <c r="J1435" s="15">
        <f>+$D$22</f>
        <v>0</v>
      </c>
      <c r="K1435" s="15">
        <f>+ABS( C1435-D1435)</f>
        <v>238</v>
      </c>
      <c r="L1435" s="15" t="e">
        <f>(+F1435*F1435/E1435)/( 1- J1435*COS(K1436))</f>
        <v>#DIV/0!</v>
      </c>
      <c r="M1435" s="14" t="e">
        <f t="shared" si="204"/>
        <v>#DIV/0!</v>
      </c>
      <c r="N1435" s="49"/>
      <c r="O1435" s="238">
        <f t="shared" si="205"/>
        <v>0</v>
      </c>
      <c r="P1435" s="5" t="e">
        <f t="shared" si="201"/>
        <v>#DIV/0!</v>
      </c>
      <c r="Q1435" s="5" t="e">
        <f t="shared" si="201"/>
        <v>#DIV/0!</v>
      </c>
      <c r="R1435" s="5" t="e">
        <f t="shared" si="201"/>
        <v>#DIV/0!</v>
      </c>
      <c r="S1435" s="5" t="e">
        <f t="shared" si="201"/>
        <v>#DIV/0!</v>
      </c>
      <c r="T1435" s="5" t="e">
        <f t="shared" si="201"/>
        <v>#DIV/0!</v>
      </c>
      <c r="U1435" s="5" t="e">
        <f t="shared" si="201"/>
        <v>#DIV/0!</v>
      </c>
      <c r="V1435" s="5" t="e">
        <f t="shared" si="206"/>
        <v>#DIV/0!</v>
      </c>
      <c r="W1435" s="5" t="e">
        <f t="shared" si="206"/>
        <v>#DIV/0!</v>
      </c>
      <c r="X1435" s="5" t="e">
        <f t="shared" si="206"/>
        <v>#DIV/0!</v>
      </c>
      <c r="Y1435" s="5" t="e">
        <f t="shared" si="202"/>
        <v>#DIV/0!</v>
      </c>
      <c r="Z1435" s="5" t="e">
        <f t="shared" si="203"/>
        <v>#DIV/0!</v>
      </c>
      <c r="AA1435" s="5" t="e">
        <f t="shared" si="203"/>
        <v>#DIV/0!</v>
      </c>
      <c r="AM1435" s="6"/>
      <c r="AN1435" s="6"/>
    </row>
    <row r="1436" spans="2:40" s="5" customFormat="1" ht="20.100000000000001" hidden="1" customHeight="1">
      <c r="B1436" s="23" t="s">
        <v>32</v>
      </c>
      <c r="C1436" s="24">
        <f>3.14/180*C1435</f>
        <v>0</v>
      </c>
      <c r="D1436" s="24">
        <v>238</v>
      </c>
      <c r="E1436" s="25"/>
      <c r="F1436" s="25"/>
      <c r="G1436" s="25"/>
      <c r="H1436" s="25"/>
      <c r="I1436" s="25"/>
      <c r="J1436" s="25"/>
      <c r="K1436" s="25">
        <f>(3.14/180)*K1435</f>
        <v>4.1517777777777782</v>
      </c>
      <c r="L1436" s="14"/>
      <c r="M1436" s="14" t="e">
        <f t="shared" si="204"/>
        <v>#DIV/0!</v>
      </c>
      <c r="N1436" s="49"/>
      <c r="O1436" s="238" t="e">
        <f t="shared" si="205"/>
        <v>#DIV/0!</v>
      </c>
      <c r="P1436" s="5" t="e">
        <f t="shared" si="201"/>
        <v>#DIV/0!</v>
      </c>
      <c r="Q1436" s="5" t="e">
        <f t="shared" si="201"/>
        <v>#DIV/0!</v>
      </c>
      <c r="R1436" s="5" t="e">
        <f t="shared" si="201"/>
        <v>#DIV/0!</v>
      </c>
      <c r="S1436" s="5" t="e">
        <f t="shared" si="201"/>
        <v>#DIV/0!</v>
      </c>
      <c r="T1436" s="5" t="e">
        <f t="shared" si="201"/>
        <v>#DIV/0!</v>
      </c>
      <c r="U1436" s="5" t="e">
        <f t="shared" si="201"/>
        <v>#DIV/0!</v>
      </c>
      <c r="V1436" s="5" t="e">
        <f t="shared" si="206"/>
        <v>#DIV/0!</v>
      </c>
      <c r="W1436" s="5" t="e">
        <f t="shared" si="206"/>
        <v>#DIV/0!</v>
      </c>
      <c r="X1436" s="5" t="e">
        <f t="shared" si="206"/>
        <v>#DIV/0!</v>
      </c>
      <c r="Y1436" s="5" t="e">
        <f t="shared" si="202"/>
        <v>#DIV/0!</v>
      </c>
      <c r="Z1436" s="5" t="e">
        <f t="shared" si="203"/>
        <v>#DIV/0!</v>
      </c>
      <c r="AA1436" s="5" t="e">
        <f t="shared" si="203"/>
        <v>#DIV/0!</v>
      </c>
      <c r="AM1436" s="6"/>
      <c r="AN1436" s="6"/>
    </row>
    <row r="1437" spans="2:40" s="5" customFormat="1" ht="20.100000000000001" hidden="1" customHeight="1">
      <c r="B1437" s="22" t="str">
        <f>+$B$13</f>
        <v xml:space="preserve"> Β' ΠΛΑΝΗΤΗΣ</v>
      </c>
      <c r="C1437" s="15">
        <f>+$C$13</f>
        <v>0</v>
      </c>
      <c r="D1437" s="13">
        <f>+D1432+1</f>
        <v>238</v>
      </c>
      <c r="E1437" s="15">
        <f>+(H1437+I1437)/2</f>
        <v>0</v>
      </c>
      <c r="F1437" s="15">
        <f>+SQRT(E1437*E1437-G1437*G1437)</f>
        <v>0</v>
      </c>
      <c r="G1437" s="15">
        <f>+(-H1437+I1437)/2</f>
        <v>0</v>
      </c>
      <c r="H1437" s="15">
        <f>+$J$42</f>
        <v>0</v>
      </c>
      <c r="I1437" s="15">
        <f>+$J$41</f>
        <v>0</v>
      </c>
      <c r="J1437" s="15">
        <f>+$D$24</f>
        <v>0</v>
      </c>
      <c r="K1437" s="15">
        <f>+ABS( C1437-D1437)</f>
        <v>238</v>
      </c>
      <c r="L1437" s="15" t="e">
        <f>+F1437*F1437/E1437/( 1- J1437*COS(K1438))</f>
        <v>#DIV/0!</v>
      </c>
      <c r="M1437" s="14" t="e">
        <f t="shared" si="204"/>
        <v>#DIV/0!</v>
      </c>
      <c r="N1437" s="49"/>
      <c r="O1437" s="238">
        <f t="shared" si="205"/>
        <v>0</v>
      </c>
      <c r="P1437" s="5" t="e">
        <f t="shared" si="201"/>
        <v>#DIV/0!</v>
      </c>
      <c r="Q1437" s="5" t="e">
        <f t="shared" si="201"/>
        <v>#DIV/0!</v>
      </c>
      <c r="R1437" s="5" t="e">
        <f t="shared" si="201"/>
        <v>#DIV/0!</v>
      </c>
      <c r="S1437" s="5" t="e">
        <f t="shared" si="201"/>
        <v>#DIV/0!</v>
      </c>
      <c r="T1437" s="5" t="e">
        <f t="shared" si="201"/>
        <v>#DIV/0!</v>
      </c>
      <c r="U1437" s="5" t="e">
        <f t="shared" si="201"/>
        <v>#DIV/0!</v>
      </c>
      <c r="V1437" s="5" t="e">
        <f t="shared" si="206"/>
        <v>#DIV/0!</v>
      </c>
      <c r="W1437" s="5" t="e">
        <f t="shared" si="206"/>
        <v>#DIV/0!</v>
      </c>
      <c r="X1437" s="5" t="e">
        <f t="shared" si="206"/>
        <v>#DIV/0!</v>
      </c>
      <c r="Y1437" s="5" t="e">
        <f t="shared" si="202"/>
        <v>#DIV/0!</v>
      </c>
      <c r="Z1437" s="5" t="e">
        <f t="shared" si="203"/>
        <v>#DIV/0!</v>
      </c>
      <c r="AA1437" s="5" t="e">
        <f t="shared" si="203"/>
        <v>#DIV/0!</v>
      </c>
      <c r="AM1437" s="6"/>
      <c r="AN1437" s="6"/>
    </row>
    <row r="1438" spans="2:40" s="5" customFormat="1" ht="20.100000000000001" hidden="1" customHeight="1">
      <c r="B1438" s="26"/>
      <c r="C1438" s="27">
        <f>3.14/180*C1437</f>
        <v>0</v>
      </c>
      <c r="D1438" s="27">
        <f>3.14/180*D1437</f>
        <v>4.1517777777777782</v>
      </c>
      <c r="E1438" s="28"/>
      <c r="F1438" s="28"/>
      <c r="G1438" s="28"/>
      <c r="H1438" s="28"/>
      <c r="I1438" s="28"/>
      <c r="J1438" s="28"/>
      <c r="K1438" s="28">
        <f>(3.14/180)*K1437</f>
        <v>4.1517777777777782</v>
      </c>
      <c r="L1438" s="14"/>
      <c r="M1438" s="14" t="e">
        <f t="shared" si="204"/>
        <v>#DIV/0!</v>
      </c>
      <c r="N1438" s="49"/>
      <c r="O1438" s="238"/>
      <c r="P1438" s="5" t="e">
        <f t="shared" si="201"/>
        <v>#DIV/0!</v>
      </c>
      <c r="Q1438" s="5" t="e">
        <f t="shared" si="201"/>
        <v>#DIV/0!</v>
      </c>
      <c r="R1438" s="5" t="e">
        <f t="shared" si="201"/>
        <v>#DIV/0!</v>
      </c>
      <c r="S1438" s="5" t="e">
        <f t="shared" si="201"/>
        <v>#DIV/0!</v>
      </c>
      <c r="T1438" s="5" t="e">
        <f t="shared" si="201"/>
        <v>#DIV/0!</v>
      </c>
      <c r="U1438" s="5" t="e">
        <f t="shared" si="201"/>
        <v>#DIV/0!</v>
      </c>
      <c r="V1438" s="5" t="e">
        <f t="shared" si="206"/>
        <v>#DIV/0!</v>
      </c>
      <c r="W1438" s="5" t="e">
        <f t="shared" si="206"/>
        <v>#DIV/0!</v>
      </c>
      <c r="X1438" s="5" t="e">
        <f t="shared" si="206"/>
        <v>#DIV/0!</v>
      </c>
      <c r="Y1438" s="5" t="e">
        <f t="shared" si="202"/>
        <v>#DIV/0!</v>
      </c>
      <c r="Z1438" s="5" t="e">
        <f t="shared" si="203"/>
        <v>#DIV/0!</v>
      </c>
      <c r="AA1438" s="5" t="e">
        <f t="shared" si="203"/>
        <v>#DIV/0!</v>
      </c>
      <c r="AM1438" s="6"/>
      <c r="AN1438" s="6"/>
    </row>
    <row r="1439" spans="2:40" s="5" customFormat="1" ht="20.100000000000001" hidden="1" customHeight="1">
      <c r="B1439" s="15"/>
      <c r="C1439" s="13"/>
      <c r="D1439" s="13"/>
      <c r="E1439" s="13"/>
      <c r="F1439" s="13"/>
      <c r="G1439" s="13"/>
      <c r="H1439" s="13"/>
      <c r="I1439" s="13"/>
      <c r="J1439" s="13"/>
      <c r="K1439" s="15"/>
      <c r="L1439" s="14"/>
      <c r="M1439" s="14" t="e">
        <f t="shared" si="204"/>
        <v>#DIV/0!</v>
      </c>
      <c r="N1439" s="49"/>
      <c r="O1439" s="238"/>
      <c r="P1439" s="5" t="e">
        <f t="shared" si="201"/>
        <v>#DIV/0!</v>
      </c>
      <c r="Q1439" s="5" t="e">
        <f t="shared" si="201"/>
        <v>#DIV/0!</v>
      </c>
      <c r="R1439" s="5" t="e">
        <f t="shared" si="201"/>
        <v>#DIV/0!</v>
      </c>
      <c r="S1439" s="5" t="e">
        <f t="shared" si="201"/>
        <v>#DIV/0!</v>
      </c>
      <c r="T1439" s="5" t="e">
        <f t="shared" si="201"/>
        <v>#DIV/0!</v>
      </c>
      <c r="U1439" s="5" t="e">
        <f t="shared" si="201"/>
        <v>#DIV/0!</v>
      </c>
      <c r="V1439" s="5" t="e">
        <f t="shared" si="206"/>
        <v>#DIV/0!</v>
      </c>
      <c r="W1439" s="5" t="e">
        <f t="shared" si="206"/>
        <v>#DIV/0!</v>
      </c>
      <c r="X1439" s="5" t="e">
        <f t="shared" si="206"/>
        <v>#DIV/0!</v>
      </c>
      <c r="Y1439" s="5" t="e">
        <f t="shared" si="202"/>
        <v>#DIV/0!</v>
      </c>
      <c r="Z1439" s="5" t="e">
        <f t="shared" si="203"/>
        <v>#DIV/0!</v>
      </c>
      <c r="AA1439" s="5" t="e">
        <f t="shared" si="203"/>
        <v>#DIV/0!</v>
      </c>
      <c r="AM1439" s="6"/>
      <c r="AN1439" s="6"/>
    </row>
    <row r="1440" spans="2:40" s="5" customFormat="1" ht="20.100000000000001" hidden="1" customHeight="1">
      <c r="B1440" s="22" t="str">
        <f>+$B$11</f>
        <v xml:space="preserve"> Α' ΠΛΑΝΗΤΗΣ</v>
      </c>
      <c r="C1440" s="15">
        <f>+$C$11</f>
        <v>0</v>
      </c>
      <c r="D1440" s="13">
        <f>+D1435+1</f>
        <v>239</v>
      </c>
      <c r="E1440" s="15">
        <f>+(H1440+I1440)/2</f>
        <v>0</v>
      </c>
      <c r="F1440" s="15">
        <f>+SQRT(E1440*E1440-G1440*G1440)</f>
        <v>0</v>
      </c>
      <c r="G1440" s="15">
        <f>+(-H1440+I1440)/2</f>
        <v>0</v>
      </c>
      <c r="H1440" s="15">
        <f>+$J$40</f>
        <v>0</v>
      </c>
      <c r="I1440" s="15">
        <f>+$J$39</f>
        <v>0</v>
      </c>
      <c r="J1440" s="15">
        <f>+$D$22</f>
        <v>0</v>
      </c>
      <c r="K1440" s="15">
        <f>+ABS( C1440-D1440)</f>
        <v>239</v>
      </c>
      <c r="L1440" s="15" t="e">
        <f>(+F1440*F1440/E1440)/( 1- J1440*COS(K1441))</f>
        <v>#DIV/0!</v>
      </c>
      <c r="M1440" s="14" t="e">
        <f t="shared" si="204"/>
        <v>#DIV/0!</v>
      </c>
      <c r="N1440" s="49"/>
      <c r="O1440" s="238">
        <f t="shared" si="205"/>
        <v>0</v>
      </c>
      <c r="P1440" s="5" t="e">
        <f t="shared" si="201"/>
        <v>#DIV/0!</v>
      </c>
      <c r="Q1440" s="5" t="e">
        <f t="shared" si="201"/>
        <v>#DIV/0!</v>
      </c>
      <c r="R1440" s="5" t="e">
        <f t="shared" si="201"/>
        <v>#DIV/0!</v>
      </c>
      <c r="S1440" s="5" t="e">
        <f t="shared" si="201"/>
        <v>#DIV/0!</v>
      </c>
      <c r="T1440" s="5" t="e">
        <f t="shared" si="201"/>
        <v>#DIV/0!</v>
      </c>
      <c r="U1440" s="5" t="e">
        <f t="shared" si="201"/>
        <v>#DIV/0!</v>
      </c>
      <c r="V1440" s="5" t="e">
        <f t="shared" si="206"/>
        <v>#DIV/0!</v>
      </c>
      <c r="W1440" s="5" t="e">
        <f t="shared" si="206"/>
        <v>#DIV/0!</v>
      </c>
      <c r="X1440" s="5" t="e">
        <f t="shared" si="206"/>
        <v>#DIV/0!</v>
      </c>
      <c r="Y1440" s="5" t="e">
        <f t="shared" si="202"/>
        <v>#DIV/0!</v>
      </c>
      <c r="Z1440" s="5" t="e">
        <f t="shared" si="203"/>
        <v>#DIV/0!</v>
      </c>
      <c r="AA1440" s="5" t="e">
        <f t="shared" si="203"/>
        <v>#DIV/0!</v>
      </c>
      <c r="AM1440" s="6"/>
      <c r="AN1440" s="6"/>
    </row>
    <row r="1441" spans="2:40" s="5" customFormat="1" ht="20.100000000000001" hidden="1" customHeight="1">
      <c r="B1441" s="23" t="s">
        <v>32</v>
      </c>
      <c r="C1441" s="24">
        <f>3.14/180*C1440</f>
        <v>0</v>
      </c>
      <c r="D1441" s="24">
        <v>239</v>
      </c>
      <c r="E1441" s="25"/>
      <c r="F1441" s="25"/>
      <c r="G1441" s="25"/>
      <c r="H1441" s="25"/>
      <c r="I1441" s="25"/>
      <c r="J1441" s="25"/>
      <c r="K1441" s="25">
        <f>(3.14/180)*K1440</f>
        <v>4.1692222222222224</v>
      </c>
      <c r="L1441" s="14"/>
      <c r="M1441" s="14" t="e">
        <f t="shared" si="204"/>
        <v>#DIV/0!</v>
      </c>
      <c r="N1441" s="49"/>
      <c r="O1441" s="238" t="e">
        <f t="shared" si="205"/>
        <v>#DIV/0!</v>
      </c>
      <c r="P1441" s="5" t="e">
        <f t="shared" si="201"/>
        <v>#DIV/0!</v>
      </c>
      <c r="Q1441" s="5" t="e">
        <f t="shared" si="201"/>
        <v>#DIV/0!</v>
      </c>
      <c r="R1441" s="5" t="e">
        <f t="shared" si="201"/>
        <v>#DIV/0!</v>
      </c>
      <c r="S1441" s="5" t="e">
        <f t="shared" si="201"/>
        <v>#DIV/0!</v>
      </c>
      <c r="T1441" s="5" t="e">
        <f t="shared" si="201"/>
        <v>#DIV/0!</v>
      </c>
      <c r="U1441" s="5" t="e">
        <f t="shared" si="201"/>
        <v>#DIV/0!</v>
      </c>
      <c r="V1441" s="5" t="e">
        <f t="shared" si="206"/>
        <v>#DIV/0!</v>
      </c>
      <c r="W1441" s="5" t="e">
        <f t="shared" si="206"/>
        <v>#DIV/0!</v>
      </c>
      <c r="X1441" s="5" t="e">
        <f t="shared" si="206"/>
        <v>#DIV/0!</v>
      </c>
      <c r="Y1441" s="5" t="e">
        <f t="shared" si="202"/>
        <v>#DIV/0!</v>
      </c>
      <c r="Z1441" s="5" t="e">
        <f t="shared" si="203"/>
        <v>#DIV/0!</v>
      </c>
      <c r="AA1441" s="5" t="e">
        <f t="shared" si="203"/>
        <v>#DIV/0!</v>
      </c>
      <c r="AM1441" s="6"/>
      <c r="AN1441" s="6"/>
    </row>
    <row r="1442" spans="2:40" s="5" customFormat="1" ht="20.100000000000001" hidden="1" customHeight="1">
      <c r="B1442" s="22" t="str">
        <f>+$B$13</f>
        <v xml:space="preserve"> Β' ΠΛΑΝΗΤΗΣ</v>
      </c>
      <c r="C1442" s="15">
        <f>+$C$13</f>
        <v>0</v>
      </c>
      <c r="D1442" s="13">
        <f>+D1437+1</f>
        <v>239</v>
      </c>
      <c r="E1442" s="15">
        <f>+(H1442+I1442)/2</f>
        <v>0</v>
      </c>
      <c r="F1442" s="15">
        <f>+SQRT(E1442*E1442-G1442*G1442)</f>
        <v>0</v>
      </c>
      <c r="G1442" s="15">
        <f>+(-H1442+I1442)/2</f>
        <v>0</v>
      </c>
      <c r="H1442" s="15">
        <f>+$J$42</f>
        <v>0</v>
      </c>
      <c r="I1442" s="15">
        <f>+$J$41</f>
        <v>0</v>
      </c>
      <c r="J1442" s="15">
        <f>+$D$24</f>
        <v>0</v>
      </c>
      <c r="K1442" s="15">
        <f>+ABS( C1442-D1442)</f>
        <v>239</v>
      </c>
      <c r="L1442" s="15" t="e">
        <f>+F1442*F1442/E1442/( 1- J1442*COS(K1443))</f>
        <v>#DIV/0!</v>
      </c>
      <c r="M1442" s="14" t="e">
        <f t="shared" si="204"/>
        <v>#DIV/0!</v>
      </c>
      <c r="N1442" s="49"/>
      <c r="O1442" s="238">
        <f t="shared" si="205"/>
        <v>0</v>
      </c>
      <c r="P1442" s="5" t="e">
        <f t="shared" si="201"/>
        <v>#DIV/0!</v>
      </c>
      <c r="Q1442" s="5" t="e">
        <f t="shared" si="201"/>
        <v>#DIV/0!</v>
      </c>
      <c r="R1442" s="5" t="e">
        <f t="shared" si="201"/>
        <v>#DIV/0!</v>
      </c>
      <c r="S1442" s="5" t="e">
        <f t="shared" si="201"/>
        <v>#DIV/0!</v>
      </c>
      <c r="T1442" s="5" t="e">
        <f t="shared" si="201"/>
        <v>#DIV/0!</v>
      </c>
      <c r="U1442" s="5" t="e">
        <f t="shared" si="201"/>
        <v>#DIV/0!</v>
      </c>
      <c r="V1442" s="5" t="e">
        <f t="shared" si="206"/>
        <v>#DIV/0!</v>
      </c>
      <c r="W1442" s="5" t="e">
        <f t="shared" si="206"/>
        <v>#DIV/0!</v>
      </c>
      <c r="X1442" s="5" t="e">
        <f t="shared" si="206"/>
        <v>#DIV/0!</v>
      </c>
      <c r="Y1442" s="5" t="e">
        <f t="shared" si="202"/>
        <v>#DIV/0!</v>
      </c>
      <c r="Z1442" s="5" t="e">
        <f t="shared" si="203"/>
        <v>#DIV/0!</v>
      </c>
      <c r="AA1442" s="5" t="e">
        <f t="shared" si="203"/>
        <v>#DIV/0!</v>
      </c>
      <c r="AM1442" s="6"/>
      <c r="AN1442" s="6"/>
    </row>
    <row r="1443" spans="2:40" s="5" customFormat="1" ht="20.100000000000001" hidden="1" customHeight="1">
      <c r="B1443" s="26"/>
      <c r="C1443" s="27">
        <f>3.14/180*C1442</f>
        <v>0</v>
      </c>
      <c r="D1443" s="27">
        <f>3.14/180*D1442</f>
        <v>4.1692222222222224</v>
      </c>
      <c r="E1443" s="28"/>
      <c r="F1443" s="28"/>
      <c r="G1443" s="28"/>
      <c r="H1443" s="28"/>
      <c r="I1443" s="28"/>
      <c r="J1443" s="28"/>
      <c r="K1443" s="28">
        <f>(3.14/180)*K1442</f>
        <v>4.1692222222222224</v>
      </c>
      <c r="L1443" s="14"/>
      <c r="M1443" s="14" t="e">
        <f t="shared" si="204"/>
        <v>#DIV/0!</v>
      </c>
      <c r="N1443" s="49"/>
      <c r="O1443" s="238"/>
      <c r="P1443" s="5" t="e">
        <f t="shared" si="201"/>
        <v>#DIV/0!</v>
      </c>
      <c r="Q1443" s="5" t="e">
        <f t="shared" si="201"/>
        <v>#DIV/0!</v>
      </c>
      <c r="R1443" s="5" t="e">
        <f t="shared" si="201"/>
        <v>#DIV/0!</v>
      </c>
      <c r="S1443" s="5" t="e">
        <f t="shared" si="201"/>
        <v>#DIV/0!</v>
      </c>
      <c r="T1443" s="5" t="e">
        <f t="shared" si="201"/>
        <v>#DIV/0!</v>
      </c>
      <c r="U1443" s="5" t="e">
        <f t="shared" si="201"/>
        <v>#DIV/0!</v>
      </c>
      <c r="V1443" s="5" t="e">
        <f t="shared" si="206"/>
        <v>#DIV/0!</v>
      </c>
      <c r="W1443" s="5" t="e">
        <f t="shared" si="206"/>
        <v>#DIV/0!</v>
      </c>
      <c r="X1443" s="5" t="e">
        <f t="shared" si="206"/>
        <v>#DIV/0!</v>
      </c>
      <c r="Y1443" s="5" t="e">
        <f t="shared" si="202"/>
        <v>#DIV/0!</v>
      </c>
      <c r="Z1443" s="5" t="e">
        <f t="shared" si="203"/>
        <v>#DIV/0!</v>
      </c>
      <c r="AA1443" s="5" t="e">
        <f t="shared" si="203"/>
        <v>#DIV/0!</v>
      </c>
      <c r="AM1443" s="6"/>
      <c r="AN1443" s="6"/>
    </row>
    <row r="1444" spans="2:40" s="5" customFormat="1" ht="20.100000000000001" hidden="1" customHeight="1">
      <c r="B1444" s="15"/>
      <c r="C1444" s="13"/>
      <c r="D1444" s="13"/>
      <c r="E1444" s="13"/>
      <c r="F1444" s="13"/>
      <c r="G1444" s="13"/>
      <c r="H1444" s="13"/>
      <c r="I1444" s="13"/>
      <c r="J1444" s="13"/>
      <c r="K1444" s="15"/>
      <c r="L1444" s="14"/>
      <c r="M1444" s="14" t="e">
        <f t="shared" si="204"/>
        <v>#DIV/0!</v>
      </c>
      <c r="N1444" s="49"/>
      <c r="O1444" s="238"/>
      <c r="P1444" s="5" t="e">
        <f t="shared" ref="P1444:U1486" si="207">IF(AND(B1444=MIN($B1444:$M1444),B1444=MIN($O$176:$O$234)),AB1443,0)</f>
        <v>#DIV/0!</v>
      </c>
      <c r="Q1444" s="5" t="e">
        <f t="shared" si="207"/>
        <v>#DIV/0!</v>
      </c>
      <c r="R1444" s="5" t="e">
        <f t="shared" si="207"/>
        <v>#DIV/0!</v>
      </c>
      <c r="S1444" s="5" t="e">
        <f t="shared" si="207"/>
        <v>#DIV/0!</v>
      </c>
      <c r="T1444" s="5" t="e">
        <f t="shared" si="207"/>
        <v>#DIV/0!</v>
      </c>
      <c r="U1444" s="5" t="e">
        <f t="shared" si="207"/>
        <v>#DIV/0!</v>
      </c>
      <c r="V1444" s="5" t="e">
        <f t="shared" si="206"/>
        <v>#DIV/0!</v>
      </c>
      <c r="W1444" s="5" t="e">
        <f t="shared" si="206"/>
        <v>#DIV/0!</v>
      </c>
      <c r="X1444" s="5" t="e">
        <f t="shared" si="206"/>
        <v>#DIV/0!</v>
      </c>
      <c r="Y1444" s="5" t="e">
        <f t="shared" si="202"/>
        <v>#DIV/0!</v>
      </c>
      <c r="Z1444" s="5" t="e">
        <f t="shared" si="203"/>
        <v>#DIV/0!</v>
      </c>
      <c r="AA1444" s="5" t="e">
        <f t="shared" si="203"/>
        <v>#DIV/0!</v>
      </c>
      <c r="AM1444" s="6"/>
      <c r="AN1444" s="6"/>
    </row>
    <row r="1445" spans="2:40" s="5" customFormat="1" ht="20.100000000000001" hidden="1" customHeight="1">
      <c r="B1445" s="22" t="str">
        <f>+$B$11</f>
        <v xml:space="preserve"> Α' ΠΛΑΝΗΤΗΣ</v>
      </c>
      <c r="C1445" s="15">
        <f>+$C$11</f>
        <v>0</v>
      </c>
      <c r="D1445" s="13">
        <f>+D1440+1</f>
        <v>240</v>
      </c>
      <c r="E1445" s="15">
        <f>+(H1445+I1445)/2</f>
        <v>0</v>
      </c>
      <c r="F1445" s="15">
        <f>+SQRT(E1445*E1445-G1445*G1445)</f>
        <v>0</v>
      </c>
      <c r="G1445" s="15">
        <f>+(-H1445+I1445)/2</f>
        <v>0</v>
      </c>
      <c r="H1445" s="15">
        <f>+$J$40</f>
        <v>0</v>
      </c>
      <c r="I1445" s="15">
        <f>+$J$39</f>
        <v>0</v>
      </c>
      <c r="J1445" s="15">
        <f>+$D$22</f>
        <v>0</v>
      </c>
      <c r="K1445" s="15">
        <f>+ABS( C1445-D1445)</f>
        <v>240</v>
      </c>
      <c r="L1445" s="15" t="e">
        <f>(+F1445*F1445/E1445)/( 1- J1445*COS(K1446))</f>
        <v>#DIV/0!</v>
      </c>
      <c r="M1445" s="14" t="e">
        <f t="shared" si="204"/>
        <v>#DIV/0!</v>
      </c>
      <c r="N1445" s="49"/>
      <c r="O1445" s="238">
        <f t="shared" si="205"/>
        <v>0</v>
      </c>
      <c r="P1445" s="5" t="e">
        <f t="shared" si="207"/>
        <v>#DIV/0!</v>
      </c>
      <c r="Q1445" s="5" t="e">
        <f t="shared" si="207"/>
        <v>#DIV/0!</v>
      </c>
      <c r="R1445" s="5" t="e">
        <f t="shared" si="207"/>
        <v>#DIV/0!</v>
      </c>
      <c r="S1445" s="5" t="e">
        <f t="shared" si="207"/>
        <v>#DIV/0!</v>
      </c>
      <c r="T1445" s="5" t="e">
        <f t="shared" si="207"/>
        <v>#DIV/0!</v>
      </c>
      <c r="U1445" s="5" t="e">
        <f t="shared" si="207"/>
        <v>#DIV/0!</v>
      </c>
      <c r="V1445" s="5" t="e">
        <f t="shared" si="206"/>
        <v>#DIV/0!</v>
      </c>
      <c r="W1445" s="5" t="e">
        <f t="shared" si="206"/>
        <v>#DIV/0!</v>
      </c>
      <c r="X1445" s="5" t="e">
        <f t="shared" si="206"/>
        <v>#DIV/0!</v>
      </c>
      <c r="Y1445" s="5" t="e">
        <f t="shared" si="202"/>
        <v>#DIV/0!</v>
      </c>
      <c r="Z1445" s="5" t="e">
        <f t="shared" si="203"/>
        <v>#DIV/0!</v>
      </c>
      <c r="AA1445" s="5" t="e">
        <f t="shared" si="203"/>
        <v>#DIV/0!</v>
      </c>
      <c r="AM1445" s="6"/>
      <c r="AN1445" s="6"/>
    </row>
    <row r="1446" spans="2:40" s="5" customFormat="1" ht="20.100000000000001" hidden="1" customHeight="1">
      <c r="B1446" s="23" t="s">
        <v>32</v>
      </c>
      <c r="C1446" s="24">
        <f>3.14/180*C1445</f>
        <v>0</v>
      </c>
      <c r="D1446" s="24">
        <v>240</v>
      </c>
      <c r="E1446" s="25"/>
      <c r="F1446" s="25"/>
      <c r="G1446" s="25"/>
      <c r="H1446" s="25"/>
      <c r="I1446" s="25"/>
      <c r="J1446" s="25"/>
      <c r="K1446" s="25">
        <f>(3.14/180)*K1445</f>
        <v>4.1866666666666674</v>
      </c>
      <c r="L1446" s="14"/>
      <c r="M1446" s="14" t="e">
        <f t="shared" si="204"/>
        <v>#DIV/0!</v>
      </c>
      <c r="N1446" s="49"/>
      <c r="O1446" s="238" t="e">
        <f t="shared" si="205"/>
        <v>#DIV/0!</v>
      </c>
      <c r="P1446" s="5" t="e">
        <f t="shared" si="207"/>
        <v>#DIV/0!</v>
      </c>
      <c r="Q1446" s="5" t="e">
        <f t="shared" si="207"/>
        <v>#DIV/0!</v>
      </c>
      <c r="R1446" s="5" t="e">
        <f t="shared" si="207"/>
        <v>#DIV/0!</v>
      </c>
      <c r="S1446" s="5" t="e">
        <f t="shared" si="207"/>
        <v>#DIV/0!</v>
      </c>
      <c r="T1446" s="5" t="e">
        <f t="shared" si="207"/>
        <v>#DIV/0!</v>
      </c>
      <c r="U1446" s="5" t="e">
        <f t="shared" si="207"/>
        <v>#DIV/0!</v>
      </c>
      <c r="V1446" s="5" t="e">
        <f t="shared" si="206"/>
        <v>#DIV/0!</v>
      </c>
      <c r="W1446" s="5" t="e">
        <f t="shared" si="206"/>
        <v>#DIV/0!</v>
      </c>
      <c r="X1446" s="5" t="e">
        <f t="shared" si="206"/>
        <v>#DIV/0!</v>
      </c>
      <c r="Y1446" s="5" t="e">
        <f t="shared" si="202"/>
        <v>#DIV/0!</v>
      </c>
      <c r="Z1446" s="5" t="e">
        <f t="shared" si="203"/>
        <v>#DIV/0!</v>
      </c>
      <c r="AA1446" s="5" t="e">
        <f t="shared" si="203"/>
        <v>#DIV/0!</v>
      </c>
      <c r="AM1446" s="6"/>
      <c r="AN1446" s="6"/>
    </row>
    <row r="1447" spans="2:40" s="5" customFormat="1" ht="20.100000000000001" hidden="1" customHeight="1">
      <c r="B1447" s="22" t="str">
        <f>+$B$13</f>
        <v xml:space="preserve"> Β' ΠΛΑΝΗΤΗΣ</v>
      </c>
      <c r="C1447" s="15">
        <f>+$C$13</f>
        <v>0</v>
      </c>
      <c r="D1447" s="13">
        <f>+D1442+1</f>
        <v>240</v>
      </c>
      <c r="E1447" s="15">
        <f>+(H1447+I1447)/2</f>
        <v>0</v>
      </c>
      <c r="F1447" s="15">
        <f>+SQRT(E1447*E1447-G1447*G1447)</f>
        <v>0</v>
      </c>
      <c r="G1447" s="15">
        <f>+(-H1447+I1447)/2</f>
        <v>0</v>
      </c>
      <c r="H1447" s="15">
        <f>+$J$42</f>
        <v>0</v>
      </c>
      <c r="I1447" s="15">
        <f>+$J$41</f>
        <v>0</v>
      </c>
      <c r="J1447" s="15">
        <f>+$D$24</f>
        <v>0</v>
      </c>
      <c r="K1447" s="15">
        <f>+ABS( C1447-D1447)</f>
        <v>240</v>
      </c>
      <c r="L1447" s="15" t="e">
        <f>+F1447*F1447/E1447/( 1- J1447*COS(K1448))</f>
        <v>#DIV/0!</v>
      </c>
      <c r="M1447" s="14" t="e">
        <f t="shared" si="204"/>
        <v>#DIV/0!</v>
      </c>
      <c r="N1447" s="49"/>
      <c r="O1447" s="238">
        <f t="shared" si="205"/>
        <v>0</v>
      </c>
      <c r="P1447" s="5" t="e">
        <f t="shared" si="207"/>
        <v>#DIV/0!</v>
      </c>
      <c r="Q1447" s="5" t="e">
        <f t="shared" si="207"/>
        <v>#DIV/0!</v>
      </c>
      <c r="R1447" s="5" t="e">
        <f t="shared" si="207"/>
        <v>#DIV/0!</v>
      </c>
      <c r="S1447" s="5" t="e">
        <f t="shared" si="207"/>
        <v>#DIV/0!</v>
      </c>
      <c r="T1447" s="5" t="e">
        <f t="shared" si="207"/>
        <v>#DIV/0!</v>
      </c>
      <c r="U1447" s="5" t="e">
        <f t="shared" si="207"/>
        <v>#DIV/0!</v>
      </c>
      <c r="V1447" s="5" t="e">
        <f t="shared" si="206"/>
        <v>#DIV/0!</v>
      </c>
      <c r="W1447" s="5" t="e">
        <f t="shared" si="206"/>
        <v>#DIV/0!</v>
      </c>
      <c r="X1447" s="5" t="e">
        <f t="shared" si="206"/>
        <v>#DIV/0!</v>
      </c>
      <c r="Y1447" s="5" t="e">
        <f t="shared" si="202"/>
        <v>#DIV/0!</v>
      </c>
      <c r="Z1447" s="5" t="e">
        <f t="shared" si="203"/>
        <v>#DIV/0!</v>
      </c>
      <c r="AA1447" s="5" t="e">
        <f t="shared" si="203"/>
        <v>#DIV/0!</v>
      </c>
      <c r="AM1447" s="6"/>
      <c r="AN1447" s="6"/>
    </row>
    <row r="1448" spans="2:40" s="5" customFormat="1" ht="20.100000000000001" hidden="1" customHeight="1">
      <c r="B1448" s="26"/>
      <c r="C1448" s="27">
        <f>3.14/180*C1447</f>
        <v>0</v>
      </c>
      <c r="D1448" s="27">
        <f>3.14/180*D1447</f>
        <v>4.1866666666666674</v>
      </c>
      <c r="E1448" s="28"/>
      <c r="F1448" s="28"/>
      <c r="G1448" s="28"/>
      <c r="H1448" s="28"/>
      <c r="I1448" s="28"/>
      <c r="J1448" s="28"/>
      <c r="K1448" s="28">
        <f>(3.14/180)*K1447</f>
        <v>4.1866666666666674</v>
      </c>
      <c r="L1448" s="14"/>
      <c r="M1448" s="14" t="e">
        <f t="shared" si="204"/>
        <v>#DIV/0!</v>
      </c>
      <c r="N1448" s="49"/>
      <c r="O1448" s="238"/>
      <c r="P1448" s="5" t="e">
        <f t="shared" si="207"/>
        <v>#DIV/0!</v>
      </c>
      <c r="Q1448" s="5" t="e">
        <f t="shared" si="207"/>
        <v>#DIV/0!</v>
      </c>
      <c r="R1448" s="5" t="e">
        <f t="shared" si="207"/>
        <v>#DIV/0!</v>
      </c>
      <c r="S1448" s="5" t="e">
        <f t="shared" si="207"/>
        <v>#DIV/0!</v>
      </c>
      <c r="T1448" s="5" t="e">
        <f t="shared" si="207"/>
        <v>#DIV/0!</v>
      </c>
      <c r="U1448" s="5" t="e">
        <f t="shared" si="207"/>
        <v>#DIV/0!</v>
      </c>
      <c r="V1448" s="5" t="e">
        <f t="shared" si="206"/>
        <v>#DIV/0!</v>
      </c>
      <c r="W1448" s="5" t="e">
        <f t="shared" si="206"/>
        <v>#DIV/0!</v>
      </c>
      <c r="X1448" s="5" t="e">
        <f t="shared" si="206"/>
        <v>#DIV/0!</v>
      </c>
      <c r="Y1448" s="5" t="e">
        <f t="shared" si="202"/>
        <v>#DIV/0!</v>
      </c>
      <c r="Z1448" s="5" t="e">
        <f t="shared" si="203"/>
        <v>#DIV/0!</v>
      </c>
      <c r="AA1448" s="5" t="e">
        <f t="shared" si="203"/>
        <v>#DIV/0!</v>
      </c>
      <c r="AM1448" s="6"/>
      <c r="AN1448" s="6"/>
    </row>
    <row r="1449" spans="2:40" s="5" customFormat="1" ht="20.100000000000001" hidden="1" customHeight="1">
      <c r="B1449" s="15"/>
      <c r="C1449" s="13"/>
      <c r="D1449" s="13"/>
      <c r="E1449" s="13"/>
      <c r="F1449" s="13"/>
      <c r="G1449" s="13"/>
      <c r="H1449" s="13"/>
      <c r="I1449" s="13"/>
      <c r="J1449" s="13"/>
      <c r="K1449" s="15"/>
      <c r="L1449" s="14"/>
      <c r="M1449" s="14" t="e">
        <f t="shared" si="204"/>
        <v>#DIV/0!</v>
      </c>
      <c r="N1449" s="49"/>
      <c r="O1449" s="238"/>
      <c r="P1449" s="5" t="e">
        <f t="shared" si="207"/>
        <v>#DIV/0!</v>
      </c>
      <c r="Q1449" s="5" t="e">
        <f t="shared" si="207"/>
        <v>#DIV/0!</v>
      </c>
      <c r="R1449" s="5" t="e">
        <f t="shared" si="207"/>
        <v>#DIV/0!</v>
      </c>
      <c r="S1449" s="5" t="e">
        <f t="shared" si="207"/>
        <v>#DIV/0!</v>
      </c>
      <c r="T1449" s="5" t="e">
        <f t="shared" si="207"/>
        <v>#DIV/0!</v>
      </c>
      <c r="U1449" s="5" t="e">
        <f t="shared" si="207"/>
        <v>#DIV/0!</v>
      </c>
      <c r="V1449" s="5" t="e">
        <f t="shared" si="206"/>
        <v>#DIV/0!</v>
      </c>
      <c r="W1449" s="5" t="e">
        <f t="shared" si="206"/>
        <v>#DIV/0!</v>
      </c>
      <c r="X1449" s="5" t="e">
        <f t="shared" si="206"/>
        <v>#DIV/0!</v>
      </c>
      <c r="Y1449" s="5" t="e">
        <f t="shared" si="202"/>
        <v>#DIV/0!</v>
      </c>
      <c r="Z1449" s="5" t="e">
        <f t="shared" si="203"/>
        <v>#DIV/0!</v>
      </c>
      <c r="AA1449" s="5" t="e">
        <f t="shared" si="203"/>
        <v>#DIV/0!</v>
      </c>
      <c r="AM1449" s="6"/>
      <c r="AN1449" s="6"/>
    </row>
    <row r="1450" spans="2:40" s="5" customFormat="1" ht="20.100000000000001" hidden="1" customHeight="1">
      <c r="B1450" s="22" t="str">
        <f>+$B$11</f>
        <v xml:space="preserve"> Α' ΠΛΑΝΗΤΗΣ</v>
      </c>
      <c r="C1450" s="15">
        <f>+$C$11</f>
        <v>0</v>
      </c>
      <c r="D1450" s="13">
        <f>+D1445+1</f>
        <v>241</v>
      </c>
      <c r="E1450" s="15">
        <f>+(H1450+I1450)/2</f>
        <v>0</v>
      </c>
      <c r="F1450" s="15">
        <f>+SQRT(E1450*E1450-G1450*G1450)</f>
        <v>0</v>
      </c>
      <c r="G1450" s="15">
        <f>+(-H1450+I1450)/2</f>
        <v>0</v>
      </c>
      <c r="H1450" s="15">
        <f>+$J$40</f>
        <v>0</v>
      </c>
      <c r="I1450" s="15">
        <f>+$J$39</f>
        <v>0</v>
      </c>
      <c r="J1450" s="15">
        <f>+$D$22</f>
        <v>0</v>
      </c>
      <c r="K1450" s="15">
        <f>+ABS( C1450-D1450)</f>
        <v>241</v>
      </c>
      <c r="L1450" s="15" t="e">
        <f>(+F1450*F1450/E1450)/( 1- J1450*COS(K1451))</f>
        <v>#DIV/0!</v>
      </c>
      <c r="M1450" s="14" t="e">
        <f t="shared" si="204"/>
        <v>#DIV/0!</v>
      </c>
      <c r="N1450" s="49"/>
      <c r="O1450" s="238">
        <f t="shared" si="205"/>
        <v>0</v>
      </c>
      <c r="P1450" s="5" t="e">
        <f t="shared" si="207"/>
        <v>#DIV/0!</v>
      </c>
      <c r="Q1450" s="5" t="e">
        <f t="shared" si="207"/>
        <v>#DIV/0!</v>
      </c>
      <c r="R1450" s="5" t="e">
        <f t="shared" si="207"/>
        <v>#DIV/0!</v>
      </c>
      <c r="S1450" s="5" t="e">
        <f t="shared" si="207"/>
        <v>#DIV/0!</v>
      </c>
      <c r="T1450" s="5" t="e">
        <f t="shared" si="207"/>
        <v>#DIV/0!</v>
      </c>
      <c r="U1450" s="5" t="e">
        <f t="shared" si="207"/>
        <v>#DIV/0!</v>
      </c>
      <c r="V1450" s="5" t="e">
        <f t="shared" si="206"/>
        <v>#DIV/0!</v>
      </c>
      <c r="W1450" s="5" t="e">
        <f t="shared" si="206"/>
        <v>#DIV/0!</v>
      </c>
      <c r="X1450" s="5" t="e">
        <f t="shared" si="206"/>
        <v>#DIV/0!</v>
      </c>
      <c r="Y1450" s="5" t="e">
        <f t="shared" si="202"/>
        <v>#DIV/0!</v>
      </c>
      <c r="Z1450" s="5" t="e">
        <f t="shared" si="203"/>
        <v>#DIV/0!</v>
      </c>
      <c r="AA1450" s="5" t="e">
        <f t="shared" si="203"/>
        <v>#DIV/0!</v>
      </c>
      <c r="AM1450" s="6"/>
      <c r="AN1450" s="6"/>
    </row>
    <row r="1451" spans="2:40" s="5" customFormat="1" ht="20.100000000000001" hidden="1" customHeight="1">
      <c r="B1451" s="23" t="s">
        <v>32</v>
      </c>
      <c r="C1451" s="24">
        <f>3.14/180*C1450</f>
        <v>0</v>
      </c>
      <c r="D1451" s="24">
        <v>241</v>
      </c>
      <c r="E1451" s="25"/>
      <c r="F1451" s="25"/>
      <c r="G1451" s="25"/>
      <c r="H1451" s="25"/>
      <c r="I1451" s="25"/>
      <c r="J1451" s="25"/>
      <c r="K1451" s="25">
        <f>(3.14/180)*K1450</f>
        <v>4.2041111111111116</v>
      </c>
      <c r="L1451" s="14"/>
      <c r="M1451" s="14" t="e">
        <f t="shared" si="204"/>
        <v>#DIV/0!</v>
      </c>
      <c r="N1451" s="49"/>
      <c r="O1451" s="238" t="e">
        <f t="shared" si="205"/>
        <v>#DIV/0!</v>
      </c>
      <c r="P1451" s="5" t="e">
        <f t="shared" si="207"/>
        <v>#DIV/0!</v>
      </c>
      <c r="Q1451" s="5" t="e">
        <f t="shared" si="207"/>
        <v>#DIV/0!</v>
      </c>
      <c r="R1451" s="5" t="e">
        <f t="shared" si="207"/>
        <v>#DIV/0!</v>
      </c>
      <c r="S1451" s="5" t="e">
        <f t="shared" si="207"/>
        <v>#DIV/0!</v>
      </c>
      <c r="T1451" s="5" t="e">
        <f t="shared" si="207"/>
        <v>#DIV/0!</v>
      </c>
      <c r="U1451" s="5" t="e">
        <f t="shared" si="207"/>
        <v>#DIV/0!</v>
      </c>
      <c r="V1451" s="5" t="e">
        <f t="shared" si="206"/>
        <v>#DIV/0!</v>
      </c>
      <c r="W1451" s="5" t="e">
        <f t="shared" si="206"/>
        <v>#DIV/0!</v>
      </c>
      <c r="X1451" s="5" t="e">
        <f t="shared" si="206"/>
        <v>#DIV/0!</v>
      </c>
      <c r="Y1451" s="5" t="e">
        <f t="shared" si="202"/>
        <v>#DIV/0!</v>
      </c>
      <c r="Z1451" s="5" t="e">
        <f t="shared" si="203"/>
        <v>#DIV/0!</v>
      </c>
      <c r="AA1451" s="5" t="e">
        <f t="shared" si="203"/>
        <v>#DIV/0!</v>
      </c>
      <c r="AM1451" s="6"/>
      <c r="AN1451" s="6"/>
    </row>
    <row r="1452" spans="2:40" s="5" customFormat="1" ht="20.100000000000001" hidden="1" customHeight="1">
      <c r="B1452" s="22" t="str">
        <f>+$B$13</f>
        <v xml:space="preserve"> Β' ΠΛΑΝΗΤΗΣ</v>
      </c>
      <c r="C1452" s="15">
        <f>+$C$13</f>
        <v>0</v>
      </c>
      <c r="D1452" s="13">
        <f>+D1447+1</f>
        <v>241</v>
      </c>
      <c r="E1452" s="15">
        <f>+(H1452+I1452)/2</f>
        <v>0</v>
      </c>
      <c r="F1452" s="15">
        <f>+SQRT(E1452*E1452-G1452*G1452)</f>
        <v>0</v>
      </c>
      <c r="G1452" s="15">
        <f>+(-H1452+I1452)/2</f>
        <v>0</v>
      </c>
      <c r="H1452" s="15">
        <f>+$J$42</f>
        <v>0</v>
      </c>
      <c r="I1452" s="15">
        <f>+$J$41</f>
        <v>0</v>
      </c>
      <c r="J1452" s="15">
        <f>+$D$24</f>
        <v>0</v>
      </c>
      <c r="K1452" s="15">
        <f>+ABS( C1452-D1452)</f>
        <v>241</v>
      </c>
      <c r="L1452" s="15" t="e">
        <f>+F1452*F1452/E1452/( 1- J1452*COS(K1453))</f>
        <v>#DIV/0!</v>
      </c>
      <c r="M1452" s="14" t="e">
        <f t="shared" si="204"/>
        <v>#DIV/0!</v>
      </c>
      <c r="N1452" s="49"/>
      <c r="O1452" s="238">
        <f t="shared" si="205"/>
        <v>0</v>
      </c>
      <c r="P1452" s="5" t="e">
        <f t="shared" si="207"/>
        <v>#DIV/0!</v>
      </c>
      <c r="Q1452" s="5" t="e">
        <f t="shared" si="207"/>
        <v>#DIV/0!</v>
      </c>
      <c r="R1452" s="5" t="e">
        <f t="shared" si="207"/>
        <v>#DIV/0!</v>
      </c>
      <c r="S1452" s="5" t="e">
        <f t="shared" si="207"/>
        <v>#DIV/0!</v>
      </c>
      <c r="T1452" s="5" t="e">
        <f t="shared" si="207"/>
        <v>#DIV/0!</v>
      </c>
      <c r="U1452" s="5" t="e">
        <f t="shared" si="207"/>
        <v>#DIV/0!</v>
      </c>
      <c r="V1452" s="5" t="e">
        <f t="shared" si="206"/>
        <v>#DIV/0!</v>
      </c>
      <c r="W1452" s="5" t="e">
        <f t="shared" si="206"/>
        <v>#DIV/0!</v>
      </c>
      <c r="X1452" s="5" t="e">
        <f t="shared" si="206"/>
        <v>#DIV/0!</v>
      </c>
      <c r="Y1452" s="5" t="e">
        <f t="shared" si="202"/>
        <v>#DIV/0!</v>
      </c>
      <c r="Z1452" s="5" t="e">
        <f t="shared" si="203"/>
        <v>#DIV/0!</v>
      </c>
      <c r="AA1452" s="5" t="e">
        <f t="shared" si="203"/>
        <v>#DIV/0!</v>
      </c>
      <c r="AM1452" s="6"/>
      <c r="AN1452" s="6"/>
    </row>
    <row r="1453" spans="2:40" s="5" customFormat="1" ht="20.100000000000001" hidden="1" customHeight="1">
      <c r="B1453" s="26"/>
      <c r="C1453" s="27">
        <f>3.14/180*C1452</f>
        <v>0</v>
      </c>
      <c r="D1453" s="27">
        <f>3.14/180*D1452</f>
        <v>4.2041111111111116</v>
      </c>
      <c r="E1453" s="28"/>
      <c r="F1453" s="28"/>
      <c r="G1453" s="28"/>
      <c r="H1453" s="28"/>
      <c r="I1453" s="28"/>
      <c r="J1453" s="28"/>
      <c r="K1453" s="28">
        <f>(3.14/180)*K1452</f>
        <v>4.2041111111111116</v>
      </c>
      <c r="L1453" s="14"/>
      <c r="M1453" s="14" t="e">
        <f t="shared" si="204"/>
        <v>#DIV/0!</v>
      </c>
      <c r="N1453" s="49"/>
      <c r="O1453" s="238"/>
      <c r="P1453" s="5" t="e">
        <f t="shared" si="207"/>
        <v>#DIV/0!</v>
      </c>
      <c r="Q1453" s="5" t="e">
        <f t="shared" si="207"/>
        <v>#DIV/0!</v>
      </c>
      <c r="R1453" s="5" t="e">
        <f t="shared" si="207"/>
        <v>#DIV/0!</v>
      </c>
      <c r="S1453" s="5" t="e">
        <f t="shared" si="207"/>
        <v>#DIV/0!</v>
      </c>
      <c r="T1453" s="5" t="e">
        <f t="shared" si="207"/>
        <v>#DIV/0!</v>
      </c>
      <c r="U1453" s="5" t="e">
        <f t="shared" si="207"/>
        <v>#DIV/0!</v>
      </c>
      <c r="V1453" s="5" t="e">
        <f t="shared" si="206"/>
        <v>#DIV/0!</v>
      </c>
      <c r="W1453" s="5" t="e">
        <f t="shared" si="206"/>
        <v>#DIV/0!</v>
      </c>
      <c r="X1453" s="5" t="e">
        <f t="shared" si="206"/>
        <v>#DIV/0!</v>
      </c>
      <c r="Y1453" s="5" t="e">
        <f t="shared" ref="Y1453:Y1516" si="208">IF(AND(K1453=MIN($B1453:$M1453),K1453=MIN($O$176:$O$234)),AK1452,0)</f>
        <v>#DIV/0!</v>
      </c>
      <c r="Z1453" s="5" t="e">
        <f t="shared" ref="Z1453:AA1516" si="209">IF(AND(L1453=MIN($B1453:$M1453),L1453=MIN($O$176:$O$234)),AL1452,0)</f>
        <v>#DIV/0!</v>
      </c>
      <c r="AA1453" s="5" t="e">
        <f t="shared" si="209"/>
        <v>#DIV/0!</v>
      </c>
      <c r="AM1453" s="6"/>
      <c r="AN1453" s="6"/>
    </row>
    <row r="1454" spans="2:40" s="5" customFormat="1" ht="20.100000000000001" hidden="1" customHeight="1">
      <c r="B1454" s="15"/>
      <c r="C1454" s="13"/>
      <c r="D1454" s="13"/>
      <c r="E1454" s="13"/>
      <c r="F1454" s="13"/>
      <c r="G1454" s="13"/>
      <c r="H1454" s="13"/>
      <c r="I1454" s="13"/>
      <c r="J1454" s="13"/>
      <c r="K1454" s="15"/>
      <c r="L1454" s="14"/>
      <c r="M1454" s="14" t="e">
        <f t="shared" si="204"/>
        <v>#DIV/0!</v>
      </c>
      <c r="N1454" s="49"/>
      <c r="O1454" s="238"/>
      <c r="P1454" s="5" t="e">
        <f t="shared" si="207"/>
        <v>#DIV/0!</v>
      </c>
      <c r="Q1454" s="5" t="e">
        <f t="shared" si="207"/>
        <v>#DIV/0!</v>
      </c>
      <c r="R1454" s="5" t="e">
        <f t="shared" si="207"/>
        <v>#DIV/0!</v>
      </c>
      <c r="S1454" s="5" t="e">
        <f t="shared" si="207"/>
        <v>#DIV/0!</v>
      </c>
      <c r="T1454" s="5" t="e">
        <f t="shared" si="207"/>
        <v>#DIV/0!</v>
      </c>
      <c r="U1454" s="5" t="e">
        <f t="shared" si="207"/>
        <v>#DIV/0!</v>
      </c>
      <c r="V1454" s="5" t="e">
        <f t="shared" si="206"/>
        <v>#DIV/0!</v>
      </c>
      <c r="W1454" s="5" t="e">
        <f t="shared" si="206"/>
        <v>#DIV/0!</v>
      </c>
      <c r="X1454" s="5" t="e">
        <f t="shared" si="206"/>
        <v>#DIV/0!</v>
      </c>
      <c r="Y1454" s="5" t="e">
        <f t="shared" si="208"/>
        <v>#DIV/0!</v>
      </c>
      <c r="Z1454" s="5" t="e">
        <f t="shared" si="209"/>
        <v>#DIV/0!</v>
      </c>
      <c r="AA1454" s="5" t="e">
        <f t="shared" si="209"/>
        <v>#DIV/0!</v>
      </c>
      <c r="AM1454" s="6"/>
      <c r="AN1454" s="6"/>
    </row>
    <row r="1455" spans="2:40" s="5" customFormat="1" ht="20.100000000000001" hidden="1" customHeight="1">
      <c r="B1455" s="22" t="str">
        <f>+$B$11</f>
        <v xml:space="preserve"> Α' ΠΛΑΝΗΤΗΣ</v>
      </c>
      <c r="C1455" s="15">
        <f>+$C$11</f>
        <v>0</v>
      </c>
      <c r="D1455" s="13">
        <f>+D1450+1</f>
        <v>242</v>
      </c>
      <c r="E1455" s="15">
        <f>+(H1455+I1455)/2</f>
        <v>0</v>
      </c>
      <c r="F1455" s="15">
        <f>+SQRT(E1455*E1455-G1455*G1455)</f>
        <v>0</v>
      </c>
      <c r="G1455" s="15">
        <f>+(-H1455+I1455)/2</f>
        <v>0</v>
      </c>
      <c r="H1455" s="15">
        <f>+$J$40</f>
        <v>0</v>
      </c>
      <c r="I1455" s="15">
        <f>+$J$39</f>
        <v>0</v>
      </c>
      <c r="J1455" s="15">
        <f>+$D$22</f>
        <v>0</v>
      </c>
      <c r="K1455" s="15">
        <f>+ABS( C1455-D1455)</f>
        <v>242</v>
      </c>
      <c r="L1455" s="15" t="e">
        <f>(+F1455*F1455/E1455)/( 1- J1455*COS(K1456))</f>
        <v>#DIV/0!</v>
      </c>
      <c r="M1455" s="14" t="e">
        <f t="shared" si="204"/>
        <v>#DIV/0!</v>
      </c>
      <c r="N1455" s="49"/>
      <c r="O1455" s="238">
        <f t="shared" si="205"/>
        <v>0</v>
      </c>
      <c r="P1455" s="5" t="e">
        <f t="shared" si="207"/>
        <v>#DIV/0!</v>
      </c>
      <c r="Q1455" s="5" t="e">
        <f t="shared" si="207"/>
        <v>#DIV/0!</v>
      </c>
      <c r="R1455" s="5" t="e">
        <f t="shared" si="207"/>
        <v>#DIV/0!</v>
      </c>
      <c r="S1455" s="5" t="e">
        <f t="shared" si="207"/>
        <v>#DIV/0!</v>
      </c>
      <c r="T1455" s="5" t="e">
        <f t="shared" si="207"/>
        <v>#DIV/0!</v>
      </c>
      <c r="U1455" s="5" t="e">
        <f t="shared" si="207"/>
        <v>#DIV/0!</v>
      </c>
      <c r="V1455" s="5" t="e">
        <f t="shared" si="206"/>
        <v>#DIV/0!</v>
      </c>
      <c r="W1455" s="5" t="e">
        <f t="shared" si="206"/>
        <v>#DIV/0!</v>
      </c>
      <c r="X1455" s="5" t="e">
        <f t="shared" si="206"/>
        <v>#DIV/0!</v>
      </c>
      <c r="Y1455" s="5" t="e">
        <f t="shared" si="208"/>
        <v>#DIV/0!</v>
      </c>
      <c r="Z1455" s="5" t="e">
        <f t="shared" si="209"/>
        <v>#DIV/0!</v>
      </c>
      <c r="AA1455" s="5" t="e">
        <f t="shared" si="209"/>
        <v>#DIV/0!</v>
      </c>
      <c r="AM1455" s="6"/>
      <c r="AN1455" s="6"/>
    </row>
    <row r="1456" spans="2:40" s="5" customFormat="1" ht="20.100000000000001" hidden="1" customHeight="1">
      <c r="B1456" s="23" t="s">
        <v>32</v>
      </c>
      <c r="C1456" s="24">
        <f>3.14/180*C1455</f>
        <v>0</v>
      </c>
      <c r="D1456" s="24">
        <v>242</v>
      </c>
      <c r="E1456" s="25"/>
      <c r="F1456" s="25"/>
      <c r="G1456" s="25"/>
      <c r="H1456" s="25"/>
      <c r="I1456" s="25"/>
      <c r="J1456" s="25"/>
      <c r="K1456" s="25">
        <f>(3.14/180)*K1455</f>
        <v>4.2215555555555557</v>
      </c>
      <c r="L1456" s="14"/>
      <c r="M1456" s="14" t="e">
        <f t="shared" si="204"/>
        <v>#DIV/0!</v>
      </c>
      <c r="N1456" s="49"/>
      <c r="O1456" s="238" t="e">
        <f t="shared" si="205"/>
        <v>#DIV/0!</v>
      </c>
      <c r="P1456" s="5" t="e">
        <f t="shared" si="207"/>
        <v>#DIV/0!</v>
      </c>
      <c r="Q1456" s="5" t="e">
        <f t="shared" si="207"/>
        <v>#DIV/0!</v>
      </c>
      <c r="R1456" s="5" t="e">
        <f t="shared" si="207"/>
        <v>#DIV/0!</v>
      </c>
      <c r="S1456" s="5" t="e">
        <f t="shared" si="207"/>
        <v>#DIV/0!</v>
      </c>
      <c r="T1456" s="5" t="e">
        <f t="shared" si="207"/>
        <v>#DIV/0!</v>
      </c>
      <c r="U1456" s="5" t="e">
        <f t="shared" si="207"/>
        <v>#DIV/0!</v>
      </c>
      <c r="V1456" s="5" t="e">
        <f t="shared" si="206"/>
        <v>#DIV/0!</v>
      </c>
      <c r="W1456" s="5" t="e">
        <f t="shared" si="206"/>
        <v>#DIV/0!</v>
      </c>
      <c r="X1456" s="5" t="e">
        <f t="shared" si="206"/>
        <v>#DIV/0!</v>
      </c>
      <c r="Y1456" s="5" t="e">
        <f t="shared" si="208"/>
        <v>#DIV/0!</v>
      </c>
      <c r="Z1456" s="5" t="e">
        <f t="shared" si="209"/>
        <v>#DIV/0!</v>
      </c>
      <c r="AA1456" s="5" t="e">
        <f t="shared" si="209"/>
        <v>#DIV/0!</v>
      </c>
      <c r="AM1456" s="6"/>
      <c r="AN1456" s="6"/>
    </row>
    <row r="1457" spans="2:40" s="5" customFormat="1" ht="20.100000000000001" hidden="1" customHeight="1">
      <c r="B1457" s="22" t="str">
        <f>+$B$13</f>
        <v xml:space="preserve"> Β' ΠΛΑΝΗΤΗΣ</v>
      </c>
      <c r="C1457" s="15">
        <f>+$C$13</f>
        <v>0</v>
      </c>
      <c r="D1457" s="13">
        <f>+D1452+1</f>
        <v>242</v>
      </c>
      <c r="E1457" s="15">
        <f>+(H1457+I1457)/2</f>
        <v>0</v>
      </c>
      <c r="F1457" s="15">
        <f>+SQRT(E1457*E1457-G1457*G1457)</f>
        <v>0</v>
      </c>
      <c r="G1457" s="15">
        <f>+(-H1457+I1457)/2</f>
        <v>0</v>
      </c>
      <c r="H1457" s="15">
        <f>+$J$42</f>
        <v>0</v>
      </c>
      <c r="I1457" s="15">
        <f>+$J$41</f>
        <v>0</v>
      </c>
      <c r="J1457" s="15">
        <f>+$D$24</f>
        <v>0</v>
      </c>
      <c r="K1457" s="15">
        <f>+ABS( C1457-D1457)</f>
        <v>242</v>
      </c>
      <c r="L1457" s="15" t="e">
        <f>+F1457*F1457/E1457/( 1- J1457*COS(K1458))</f>
        <v>#DIV/0!</v>
      </c>
      <c r="M1457" s="14" t="e">
        <f t="shared" si="204"/>
        <v>#DIV/0!</v>
      </c>
      <c r="N1457" s="49"/>
      <c r="O1457" s="238">
        <f t="shared" si="205"/>
        <v>0</v>
      </c>
      <c r="P1457" s="5" t="e">
        <f t="shared" si="207"/>
        <v>#DIV/0!</v>
      </c>
      <c r="Q1457" s="5" t="e">
        <f t="shared" si="207"/>
        <v>#DIV/0!</v>
      </c>
      <c r="R1457" s="5" t="e">
        <f t="shared" si="207"/>
        <v>#DIV/0!</v>
      </c>
      <c r="S1457" s="5" t="e">
        <f t="shared" si="207"/>
        <v>#DIV/0!</v>
      </c>
      <c r="T1457" s="5" t="e">
        <f t="shared" si="207"/>
        <v>#DIV/0!</v>
      </c>
      <c r="U1457" s="5" t="e">
        <f t="shared" si="207"/>
        <v>#DIV/0!</v>
      </c>
      <c r="V1457" s="5" t="e">
        <f t="shared" si="206"/>
        <v>#DIV/0!</v>
      </c>
      <c r="W1457" s="5" t="e">
        <f t="shared" si="206"/>
        <v>#DIV/0!</v>
      </c>
      <c r="X1457" s="5" t="e">
        <f t="shared" si="206"/>
        <v>#DIV/0!</v>
      </c>
      <c r="Y1457" s="5" t="e">
        <f t="shared" si="208"/>
        <v>#DIV/0!</v>
      </c>
      <c r="Z1457" s="5" t="e">
        <f t="shared" si="209"/>
        <v>#DIV/0!</v>
      </c>
      <c r="AA1457" s="5" t="e">
        <f t="shared" si="209"/>
        <v>#DIV/0!</v>
      </c>
      <c r="AM1457" s="6"/>
      <c r="AN1457" s="6"/>
    </row>
    <row r="1458" spans="2:40" s="5" customFormat="1" ht="20.100000000000001" hidden="1" customHeight="1">
      <c r="B1458" s="26"/>
      <c r="C1458" s="27">
        <f>3.14/180*C1457</f>
        <v>0</v>
      </c>
      <c r="D1458" s="27">
        <f>3.14/180*D1457</f>
        <v>4.2215555555555557</v>
      </c>
      <c r="E1458" s="28"/>
      <c r="F1458" s="28"/>
      <c r="G1458" s="28"/>
      <c r="H1458" s="28"/>
      <c r="I1458" s="28"/>
      <c r="J1458" s="28"/>
      <c r="K1458" s="28">
        <f>(3.14/180)*K1457</f>
        <v>4.2215555555555557</v>
      </c>
      <c r="L1458" s="14"/>
      <c r="M1458" s="14" t="e">
        <f t="shared" si="204"/>
        <v>#DIV/0!</v>
      </c>
      <c r="N1458" s="49"/>
      <c r="O1458" s="238"/>
      <c r="P1458" s="5" t="e">
        <f t="shared" si="207"/>
        <v>#DIV/0!</v>
      </c>
      <c r="Q1458" s="5" t="e">
        <f t="shared" si="207"/>
        <v>#DIV/0!</v>
      </c>
      <c r="R1458" s="5" t="e">
        <f t="shared" si="207"/>
        <v>#DIV/0!</v>
      </c>
      <c r="S1458" s="5" t="e">
        <f t="shared" si="207"/>
        <v>#DIV/0!</v>
      </c>
      <c r="T1458" s="5" t="e">
        <f t="shared" si="207"/>
        <v>#DIV/0!</v>
      </c>
      <c r="U1458" s="5" t="e">
        <f t="shared" si="207"/>
        <v>#DIV/0!</v>
      </c>
      <c r="V1458" s="5" t="e">
        <f t="shared" si="206"/>
        <v>#DIV/0!</v>
      </c>
      <c r="W1458" s="5" t="e">
        <f t="shared" si="206"/>
        <v>#DIV/0!</v>
      </c>
      <c r="X1458" s="5" t="e">
        <f t="shared" si="206"/>
        <v>#DIV/0!</v>
      </c>
      <c r="Y1458" s="5" t="e">
        <f t="shared" si="208"/>
        <v>#DIV/0!</v>
      </c>
      <c r="Z1458" s="5" t="e">
        <f t="shared" si="209"/>
        <v>#DIV/0!</v>
      </c>
      <c r="AA1458" s="5" t="e">
        <f t="shared" si="209"/>
        <v>#DIV/0!</v>
      </c>
      <c r="AM1458" s="6"/>
      <c r="AN1458" s="6"/>
    </row>
    <row r="1459" spans="2:40" s="5" customFormat="1" ht="20.100000000000001" hidden="1" customHeight="1">
      <c r="B1459" s="15"/>
      <c r="C1459" s="13"/>
      <c r="D1459" s="13"/>
      <c r="E1459" s="13"/>
      <c r="F1459" s="13"/>
      <c r="G1459" s="13"/>
      <c r="H1459" s="13"/>
      <c r="I1459" s="13"/>
      <c r="J1459" s="13"/>
      <c r="K1459" s="15"/>
      <c r="L1459" s="14"/>
      <c r="M1459" s="14" t="e">
        <f t="shared" si="204"/>
        <v>#DIV/0!</v>
      </c>
      <c r="N1459" s="49"/>
      <c r="O1459" s="238"/>
      <c r="P1459" s="5" t="e">
        <f t="shared" si="207"/>
        <v>#DIV/0!</v>
      </c>
      <c r="Q1459" s="5" t="e">
        <f t="shared" si="207"/>
        <v>#DIV/0!</v>
      </c>
      <c r="R1459" s="5" t="e">
        <f t="shared" si="207"/>
        <v>#DIV/0!</v>
      </c>
      <c r="S1459" s="5" t="e">
        <f t="shared" si="207"/>
        <v>#DIV/0!</v>
      </c>
      <c r="T1459" s="5" t="e">
        <f t="shared" si="207"/>
        <v>#DIV/0!</v>
      </c>
      <c r="U1459" s="5" t="e">
        <f t="shared" si="207"/>
        <v>#DIV/0!</v>
      </c>
      <c r="V1459" s="5" t="e">
        <f t="shared" si="206"/>
        <v>#DIV/0!</v>
      </c>
      <c r="W1459" s="5" t="e">
        <f t="shared" si="206"/>
        <v>#DIV/0!</v>
      </c>
      <c r="X1459" s="5" t="e">
        <f t="shared" si="206"/>
        <v>#DIV/0!</v>
      </c>
      <c r="Y1459" s="5" t="e">
        <f t="shared" si="208"/>
        <v>#DIV/0!</v>
      </c>
      <c r="Z1459" s="5" t="e">
        <f t="shared" si="209"/>
        <v>#DIV/0!</v>
      </c>
      <c r="AA1459" s="5" t="e">
        <f t="shared" si="209"/>
        <v>#DIV/0!</v>
      </c>
      <c r="AM1459" s="6"/>
      <c r="AN1459" s="6"/>
    </row>
    <row r="1460" spans="2:40" s="5" customFormat="1" ht="20.100000000000001" hidden="1" customHeight="1">
      <c r="B1460" s="22" t="str">
        <f>+$B$11</f>
        <v xml:space="preserve"> Α' ΠΛΑΝΗΤΗΣ</v>
      </c>
      <c r="C1460" s="15">
        <f>+$C$11</f>
        <v>0</v>
      </c>
      <c r="D1460" s="13">
        <f>+D1455+1</f>
        <v>243</v>
      </c>
      <c r="E1460" s="15">
        <f>+(H1460+I1460)/2</f>
        <v>0</v>
      </c>
      <c r="F1460" s="15">
        <f>+SQRT(E1460*E1460-G1460*G1460)</f>
        <v>0</v>
      </c>
      <c r="G1460" s="15">
        <f>+(-H1460+I1460)/2</f>
        <v>0</v>
      </c>
      <c r="H1460" s="15">
        <f>+$J$40</f>
        <v>0</v>
      </c>
      <c r="I1460" s="15">
        <f>+$J$39</f>
        <v>0</v>
      </c>
      <c r="J1460" s="15">
        <f>+$D$22</f>
        <v>0</v>
      </c>
      <c r="K1460" s="15">
        <f>+ABS( C1460-D1460)</f>
        <v>243</v>
      </c>
      <c r="L1460" s="15" t="e">
        <f>(+F1460*F1460/E1460)/( 1- J1460*COS(K1461))</f>
        <v>#DIV/0!</v>
      </c>
      <c r="M1460" s="14" t="e">
        <f t="shared" si="204"/>
        <v>#DIV/0!</v>
      </c>
      <c r="N1460" s="49"/>
      <c r="O1460" s="238">
        <f t="shared" si="205"/>
        <v>0</v>
      </c>
      <c r="P1460" s="5" t="e">
        <f t="shared" si="207"/>
        <v>#DIV/0!</v>
      </c>
      <c r="Q1460" s="5" t="e">
        <f t="shared" si="207"/>
        <v>#DIV/0!</v>
      </c>
      <c r="R1460" s="5" t="e">
        <f t="shared" si="207"/>
        <v>#DIV/0!</v>
      </c>
      <c r="S1460" s="5" t="e">
        <f t="shared" si="207"/>
        <v>#DIV/0!</v>
      </c>
      <c r="T1460" s="5" t="e">
        <f t="shared" si="207"/>
        <v>#DIV/0!</v>
      </c>
      <c r="U1460" s="5" t="e">
        <f t="shared" si="207"/>
        <v>#DIV/0!</v>
      </c>
      <c r="V1460" s="5" t="e">
        <f t="shared" si="206"/>
        <v>#DIV/0!</v>
      </c>
      <c r="W1460" s="5" t="e">
        <f t="shared" si="206"/>
        <v>#DIV/0!</v>
      </c>
      <c r="X1460" s="5" t="e">
        <f t="shared" si="206"/>
        <v>#DIV/0!</v>
      </c>
      <c r="Y1460" s="5" t="e">
        <f t="shared" si="208"/>
        <v>#DIV/0!</v>
      </c>
      <c r="Z1460" s="5" t="e">
        <f t="shared" si="209"/>
        <v>#DIV/0!</v>
      </c>
      <c r="AA1460" s="5" t="e">
        <f t="shared" si="209"/>
        <v>#DIV/0!</v>
      </c>
      <c r="AM1460" s="6"/>
      <c r="AN1460" s="6"/>
    </row>
    <row r="1461" spans="2:40" s="5" customFormat="1" ht="20.100000000000001" hidden="1" customHeight="1">
      <c r="B1461" s="23" t="s">
        <v>32</v>
      </c>
      <c r="C1461" s="24">
        <f>3.14/180*C1460</f>
        <v>0</v>
      </c>
      <c r="D1461" s="24">
        <v>243</v>
      </c>
      <c r="E1461" s="25"/>
      <c r="F1461" s="25"/>
      <c r="G1461" s="25"/>
      <c r="H1461" s="25"/>
      <c r="I1461" s="25"/>
      <c r="J1461" s="25"/>
      <c r="K1461" s="25">
        <f>(3.14/180)*K1460</f>
        <v>4.2390000000000008</v>
      </c>
      <c r="L1461" s="14"/>
      <c r="M1461" s="14" t="e">
        <f t="shared" si="204"/>
        <v>#DIV/0!</v>
      </c>
      <c r="N1461" s="49"/>
      <c r="O1461" s="238" t="e">
        <f t="shared" si="205"/>
        <v>#DIV/0!</v>
      </c>
      <c r="P1461" s="5" t="e">
        <f t="shared" si="207"/>
        <v>#DIV/0!</v>
      </c>
      <c r="Q1461" s="5" t="e">
        <f t="shared" si="207"/>
        <v>#DIV/0!</v>
      </c>
      <c r="R1461" s="5" t="e">
        <f t="shared" si="207"/>
        <v>#DIV/0!</v>
      </c>
      <c r="S1461" s="5" t="e">
        <f t="shared" si="207"/>
        <v>#DIV/0!</v>
      </c>
      <c r="T1461" s="5" t="e">
        <f t="shared" si="207"/>
        <v>#DIV/0!</v>
      </c>
      <c r="U1461" s="5" t="e">
        <f t="shared" si="207"/>
        <v>#DIV/0!</v>
      </c>
      <c r="V1461" s="5" t="e">
        <f t="shared" si="206"/>
        <v>#DIV/0!</v>
      </c>
      <c r="W1461" s="5" t="e">
        <f t="shared" si="206"/>
        <v>#DIV/0!</v>
      </c>
      <c r="X1461" s="5" t="e">
        <f t="shared" si="206"/>
        <v>#DIV/0!</v>
      </c>
      <c r="Y1461" s="5" t="e">
        <f t="shared" si="208"/>
        <v>#DIV/0!</v>
      </c>
      <c r="Z1461" s="5" t="e">
        <f t="shared" si="209"/>
        <v>#DIV/0!</v>
      </c>
      <c r="AA1461" s="5" t="e">
        <f t="shared" si="209"/>
        <v>#DIV/0!</v>
      </c>
      <c r="AM1461" s="6"/>
      <c r="AN1461" s="6"/>
    </row>
    <row r="1462" spans="2:40" s="5" customFormat="1" ht="20.100000000000001" hidden="1" customHeight="1">
      <c r="B1462" s="22" t="str">
        <f>+$B$13</f>
        <v xml:space="preserve"> Β' ΠΛΑΝΗΤΗΣ</v>
      </c>
      <c r="C1462" s="15">
        <f>+$C$13</f>
        <v>0</v>
      </c>
      <c r="D1462" s="13">
        <f>+D1457+1</f>
        <v>243</v>
      </c>
      <c r="E1462" s="15">
        <f>+(H1462+I1462)/2</f>
        <v>0</v>
      </c>
      <c r="F1462" s="15">
        <f>+SQRT(E1462*E1462-G1462*G1462)</f>
        <v>0</v>
      </c>
      <c r="G1462" s="15">
        <f>+(-H1462+I1462)/2</f>
        <v>0</v>
      </c>
      <c r="H1462" s="15">
        <f>+$J$42</f>
        <v>0</v>
      </c>
      <c r="I1462" s="15">
        <f>+$J$41</f>
        <v>0</v>
      </c>
      <c r="J1462" s="15">
        <f>+$D$24</f>
        <v>0</v>
      </c>
      <c r="K1462" s="15">
        <f>+ABS( C1462-D1462)</f>
        <v>243</v>
      </c>
      <c r="L1462" s="15" t="e">
        <f>+F1462*F1462/E1462/( 1- J1462*COS(K1463))</f>
        <v>#DIV/0!</v>
      </c>
      <c r="M1462" s="14" t="e">
        <f t="shared" si="204"/>
        <v>#DIV/0!</v>
      </c>
      <c r="N1462" s="49"/>
      <c r="O1462" s="238">
        <f t="shared" si="205"/>
        <v>0</v>
      </c>
      <c r="P1462" s="5" t="e">
        <f t="shared" si="207"/>
        <v>#DIV/0!</v>
      </c>
      <c r="Q1462" s="5" t="e">
        <f t="shared" si="207"/>
        <v>#DIV/0!</v>
      </c>
      <c r="R1462" s="5" t="e">
        <f t="shared" si="207"/>
        <v>#DIV/0!</v>
      </c>
      <c r="S1462" s="5" t="e">
        <f t="shared" si="207"/>
        <v>#DIV/0!</v>
      </c>
      <c r="T1462" s="5" t="e">
        <f t="shared" si="207"/>
        <v>#DIV/0!</v>
      </c>
      <c r="U1462" s="5" t="e">
        <f t="shared" si="207"/>
        <v>#DIV/0!</v>
      </c>
      <c r="V1462" s="5" t="e">
        <f t="shared" si="206"/>
        <v>#DIV/0!</v>
      </c>
      <c r="W1462" s="5" t="e">
        <f t="shared" si="206"/>
        <v>#DIV/0!</v>
      </c>
      <c r="X1462" s="5" t="e">
        <f t="shared" si="206"/>
        <v>#DIV/0!</v>
      </c>
      <c r="Y1462" s="5" t="e">
        <f t="shared" si="208"/>
        <v>#DIV/0!</v>
      </c>
      <c r="Z1462" s="5" t="e">
        <f t="shared" si="209"/>
        <v>#DIV/0!</v>
      </c>
      <c r="AA1462" s="5" t="e">
        <f t="shared" si="209"/>
        <v>#DIV/0!</v>
      </c>
      <c r="AM1462" s="6"/>
      <c r="AN1462" s="6"/>
    </row>
    <row r="1463" spans="2:40" s="5" customFormat="1" ht="20.100000000000001" hidden="1" customHeight="1">
      <c r="B1463" s="26"/>
      <c r="C1463" s="27">
        <f>3.14/180*C1462</f>
        <v>0</v>
      </c>
      <c r="D1463" s="27">
        <f>3.14/180*D1462</f>
        <v>4.2390000000000008</v>
      </c>
      <c r="E1463" s="28"/>
      <c r="F1463" s="28"/>
      <c r="G1463" s="28"/>
      <c r="H1463" s="28"/>
      <c r="I1463" s="28"/>
      <c r="J1463" s="28"/>
      <c r="K1463" s="28">
        <f>(3.14/180)*K1462</f>
        <v>4.2390000000000008</v>
      </c>
      <c r="L1463" s="14"/>
      <c r="M1463" s="14" t="e">
        <f t="shared" ref="M1463:M1526" si="210">IF(O1463=$O$2051,$D1462,0)</f>
        <v>#DIV/0!</v>
      </c>
      <c r="N1463" s="49"/>
      <c r="O1463" s="238"/>
      <c r="P1463" s="5" t="e">
        <f t="shared" si="207"/>
        <v>#DIV/0!</v>
      </c>
      <c r="Q1463" s="5" t="e">
        <f t="shared" si="207"/>
        <v>#DIV/0!</v>
      </c>
      <c r="R1463" s="5" t="e">
        <f t="shared" si="207"/>
        <v>#DIV/0!</v>
      </c>
      <c r="S1463" s="5" t="e">
        <f t="shared" si="207"/>
        <v>#DIV/0!</v>
      </c>
      <c r="T1463" s="5" t="e">
        <f t="shared" si="207"/>
        <v>#DIV/0!</v>
      </c>
      <c r="U1463" s="5" t="e">
        <f t="shared" si="207"/>
        <v>#DIV/0!</v>
      </c>
      <c r="V1463" s="5" t="e">
        <f t="shared" si="206"/>
        <v>#DIV/0!</v>
      </c>
      <c r="W1463" s="5" t="e">
        <f t="shared" si="206"/>
        <v>#DIV/0!</v>
      </c>
      <c r="X1463" s="5" t="e">
        <f t="shared" si="206"/>
        <v>#DIV/0!</v>
      </c>
      <c r="Y1463" s="5" t="e">
        <f t="shared" si="208"/>
        <v>#DIV/0!</v>
      </c>
      <c r="Z1463" s="5" t="e">
        <f t="shared" si="209"/>
        <v>#DIV/0!</v>
      </c>
      <c r="AA1463" s="5" t="e">
        <f t="shared" si="209"/>
        <v>#DIV/0!</v>
      </c>
      <c r="AM1463" s="6"/>
      <c r="AN1463" s="6"/>
    </row>
    <row r="1464" spans="2:40" s="5" customFormat="1" ht="20.100000000000001" hidden="1" customHeight="1">
      <c r="B1464" s="15"/>
      <c r="C1464" s="13"/>
      <c r="D1464" s="13"/>
      <c r="E1464" s="13"/>
      <c r="F1464" s="13"/>
      <c r="G1464" s="13"/>
      <c r="H1464" s="13"/>
      <c r="I1464" s="13"/>
      <c r="J1464" s="13"/>
      <c r="K1464" s="15"/>
      <c r="L1464" s="14"/>
      <c r="M1464" s="14" t="e">
        <f t="shared" si="210"/>
        <v>#DIV/0!</v>
      </c>
      <c r="N1464" s="49"/>
      <c r="O1464" s="238"/>
      <c r="P1464" s="5" t="e">
        <f t="shared" si="207"/>
        <v>#DIV/0!</v>
      </c>
      <c r="Q1464" s="5" t="e">
        <f t="shared" si="207"/>
        <v>#DIV/0!</v>
      </c>
      <c r="R1464" s="5" t="e">
        <f t="shared" si="207"/>
        <v>#DIV/0!</v>
      </c>
      <c r="S1464" s="5" t="e">
        <f t="shared" si="207"/>
        <v>#DIV/0!</v>
      </c>
      <c r="T1464" s="5" t="e">
        <f t="shared" si="207"/>
        <v>#DIV/0!</v>
      </c>
      <c r="U1464" s="5" t="e">
        <f t="shared" si="207"/>
        <v>#DIV/0!</v>
      </c>
      <c r="V1464" s="5" t="e">
        <f t="shared" si="206"/>
        <v>#DIV/0!</v>
      </c>
      <c r="W1464" s="5" t="e">
        <f t="shared" si="206"/>
        <v>#DIV/0!</v>
      </c>
      <c r="X1464" s="5" t="e">
        <f t="shared" si="206"/>
        <v>#DIV/0!</v>
      </c>
      <c r="Y1464" s="5" t="e">
        <f t="shared" si="208"/>
        <v>#DIV/0!</v>
      </c>
      <c r="Z1464" s="5" t="e">
        <f t="shared" si="209"/>
        <v>#DIV/0!</v>
      </c>
      <c r="AA1464" s="5" t="e">
        <f t="shared" si="209"/>
        <v>#DIV/0!</v>
      </c>
      <c r="AM1464" s="6"/>
      <c r="AN1464" s="6"/>
    </row>
    <row r="1465" spans="2:40" s="5" customFormat="1" ht="20.100000000000001" hidden="1" customHeight="1">
      <c r="B1465" s="22" t="str">
        <f>+$B$11</f>
        <v xml:space="preserve"> Α' ΠΛΑΝΗΤΗΣ</v>
      </c>
      <c r="C1465" s="15">
        <f>+$C$11</f>
        <v>0</v>
      </c>
      <c r="D1465" s="13">
        <f>+D1460+1</f>
        <v>244</v>
      </c>
      <c r="E1465" s="15">
        <f>+(H1465+I1465)/2</f>
        <v>0</v>
      </c>
      <c r="F1465" s="15">
        <f>+SQRT(E1465*E1465-G1465*G1465)</f>
        <v>0</v>
      </c>
      <c r="G1465" s="15">
        <f>+(-H1465+I1465)/2</f>
        <v>0</v>
      </c>
      <c r="H1465" s="15">
        <f>+$J$40</f>
        <v>0</v>
      </c>
      <c r="I1465" s="15">
        <f>+$J$39</f>
        <v>0</v>
      </c>
      <c r="J1465" s="15">
        <f>+$D$22</f>
        <v>0</v>
      </c>
      <c r="K1465" s="15">
        <f>+ABS( C1465-D1465)</f>
        <v>244</v>
      </c>
      <c r="L1465" s="15" t="e">
        <f>(+F1465*F1465/E1465)/( 1- J1465*COS(K1466))</f>
        <v>#DIV/0!</v>
      </c>
      <c r="M1465" s="14" t="e">
        <f t="shared" si="210"/>
        <v>#DIV/0!</v>
      </c>
      <c r="N1465" s="49"/>
      <c r="O1465" s="238">
        <f t="shared" ref="O1465:O1526" si="211">+ABS(L1464-L1466)</f>
        <v>0</v>
      </c>
      <c r="P1465" s="5" t="e">
        <f t="shared" si="207"/>
        <v>#DIV/0!</v>
      </c>
      <c r="Q1465" s="5" t="e">
        <f t="shared" si="207"/>
        <v>#DIV/0!</v>
      </c>
      <c r="R1465" s="5" t="e">
        <f t="shared" si="207"/>
        <v>#DIV/0!</v>
      </c>
      <c r="S1465" s="5" t="e">
        <f t="shared" si="207"/>
        <v>#DIV/0!</v>
      </c>
      <c r="T1465" s="5" t="e">
        <f t="shared" si="207"/>
        <v>#DIV/0!</v>
      </c>
      <c r="U1465" s="5" t="e">
        <f t="shared" si="207"/>
        <v>#DIV/0!</v>
      </c>
      <c r="V1465" s="5" t="e">
        <f t="shared" si="206"/>
        <v>#DIV/0!</v>
      </c>
      <c r="W1465" s="5" t="e">
        <f t="shared" si="206"/>
        <v>#DIV/0!</v>
      </c>
      <c r="X1465" s="5" t="e">
        <f t="shared" si="206"/>
        <v>#DIV/0!</v>
      </c>
      <c r="Y1465" s="5" t="e">
        <f t="shared" si="208"/>
        <v>#DIV/0!</v>
      </c>
      <c r="Z1465" s="5" t="e">
        <f t="shared" si="209"/>
        <v>#DIV/0!</v>
      </c>
      <c r="AA1465" s="5" t="e">
        <f t="shared" si="209"/>
        <v>#DIV/0!</v>
      </c>
      <c r="AM1465" s="6"/>
      <c r="AN1465" s="6"/>
    </row>
    <row r="1466" spans="2:40" s="5" customFormat="1" ht="20.100000000000001" hidden="1" customHeight="1">
      <c r="B1466" s="23" t="s">
        <v>32</v>
      </c>
      <c r="C1466" s="24">
        <f>3.14/180*C1465</f>
        <v>0</v>
      </c>
      <c r="D1466" s="24">
        <v>244</v>
      </c>
      <c r="E1466" s="25"/>
      <c r="F1466" s="25"/>
      <c r="G1466" s="25"/>
      <c r="H1466" s="25"/>
      <c r="I1466" s="25"/>
      <c r="J1466" s="25"/>
      <c r="K1466" s="25">
        <f>(3.14/180)*K1465</f>
        <v>4.2564444444444449</v>
      </c>
      <c r="L1466" s="14"/>
      <c r="M1466" s="14" t="e">
        <f t="shared" si="210"/>
        <v>#DIV/0!</v>
      </c>
      <c r="N1466" s="49"/>
      <c r="O1466" s="238" t="e">
        <f t="shared" si="211"/>
        <v>#DIV/0!</v>
      </c>
      <c r="P1466" s="5" t="e">
        <f t="shared" si="207"/>
        <v>#DIV/0!</v>
      </c>
      <c r="Q1466" s="5" t="e">
        <f t="shared" si="207"/>
        <v>#DIV/0!</v>
      </c>
      <c r="R1466" s="5" t="e">
        <f t="shared" si="207"/>
        <v>#DIV/0!</v>
      </c>
      <c r="S1466" s="5" t="e">
        <f t="shared" si="207"/>
        <v>#DIV/0!</v>
      </c>
      <c r="T1466" s="5" t="e">
        <f t="shared" si="207"/>
        <v>#DIV/0!</v>
      </c>
      <c r="U1466" s="5" t="e">
        <f t="shared" si="207"/>
        <v>#DIV/0!</v>
      </c>
      <c r="V1466" s="5" t="e">
        <f t="shared" si="206"/>
        <v>#DIV/0!</v>
      </c>
      <c r="W1466" s="5" t="e">
        <f t="shared" si="206"/>
        <v>#DIV/0!</v>
      </c>
      <c r="X1466" s="5" t="e">
        <f t="shared" si="206"/>
        <v>#DIV/0!</v>
      </c>
      <c r="Y1466" s="5" t="e">
        <f t="shared" si="208"/>
        <v>#DIV/0!</v>
      </c>
      <c r="Z1466" s="5" t="e">
        <f t="shared" si="209"/>
        <v>#DIV/0!</v>
      </c>
      <c r="AA1466" s="5" t="e">
        <f t="shared" si="209"/>
        <v>#DIV/0!</v>
      </c>
      <c r="AM1466" s="6"/>
      <c r="AN1466" s="6"/>
    </row>
    <row r="1467" spans="2:40" s="5" customFormat="1" ht="20.100000000000001" hidden="1" customHeight="1">
      <c r="B1467" s="22" t="str">
        <f>+$B$13</f>
        <v xml:space="preserve"> Β' ΠΛΑΝΗΤΗΣ</v>
      </c>
      <c r="C1467" s="15">
        <f>+$C$13</f>
        <v>0</v>
      </c>
      <c r="D1467" s="13">
        <f>+D1462+1</f>
        <v>244</v>
      </c>
      <c r="E1467" s="15">
        <f>+(H1467+I1467)/2</f>
        <v>0</v>
      </c>
      <c r="F1467" s="15">
        <f>+SQRT(E1467*E1467-G1467*G1467)</f>
        <v>0</v>
      </c>
      <c r="G1467" s="15">
        <f>+(-H1467+I1467)/2</f>
        <v>0</v>
      </c>
      <c r="H1467" s="15">
        <f>+$J$42</f>
        <v>0</v>
      </c>
      <c r="I1467" s="15">
        <f>+$J$41</f>
        <v>0</v>
      </c>
      <c r="J1467" s="15">
        <f>+$D$24</f>
        <v>0</v>
      </c>
      <c r="K1467" s="15">
        <f>+ABS( C1467-D1467)</f>
        <v>244</v>
      </c>
      <c r="L1467" s="15" t="e">
        <f>+F1467*F1467/E1467/( 1- J1467*COS(K1468))</f>
        <v>#DIV/0!</v>
      </c>
      <c r="M1467" s="14" t="e">
        <f t="shared" si="210"/>
        <v>#DIV/0!</v>
      </c>
      <c r="N1467" s="49"/>
      <c r="O1467" s="238">
        <f t="shared" si="211"/>
        <v>0</v>
      </c>
      <c r="P1467" s="5" t="e">
        <f t="shared" si="207"/>
        <v>#DIV/0!</v>
      </c>
      <c r="Q1467" s="5" t="e">
        <f t="shared" si="207"/>
        <v>#DIV/0!</v>
      </c>
      <c r="R1467" s="5" t="e">
        <f t="shared" si="207"/>
        <v>#DIV/0!</v>
      </c>
      <c r="S1467" s="5" t="e">
        <f t="shared" si="207"/>
        <v>#DIV/0!</v>
      </c>
      <c r="T1467" s="5" t="e">
        <f t="shared" si="207"/>
        <v>#DIV/0!</v>
      </c>
      <c r="U1467" s="5" t="e">
        <f t="shared" si="207"/>
        <v>#DIV/0!</v>
      </c>
      <c r="V1467" s="5" t="e">
        <f t="shared" si="206"/>
        <v>#DIV/0!</v>
      </c>
      <c r="W1467" s="5" t="e">
        <f t="shared" si="206"/>
        <v>#DIV/0!</v>
      </c>
      <c r="X1467" s="5" t="e">
        <f t="shared" si="206"/>
        <v>#DIV/0!</v>
      </c>
      <c r="Y1467" s="5" t="e">
        <f t="shared" si="208"/>
        <v>#DIV/0!</v>
      </c>
      <c r="Z1467" s="5" t="e">
        <f t="shared" si="209"/>
        <v>#DIV/0!</v>
      </c>
      <c r="AA1467" s="5" t="e">
        <f t="shared" si="209"/>
        <v>#DIV/0!</v>
      </c>
      <c r="AM1467" s="6"/>
      <c r="AN1467" s="6"/>
    </row>
    <row r="1468" spans="2:40" s="5" customFormat="1" ht="20.100000000000001" hidden="1" customHeight="1">
      <c r="B1468" s="26"/>
      <c r="C1468" s="27">
        <f>3.14/180*C1467</f>
        <v>0</v>
      </c>
      <c r="D1468" s="27">
        <f>3.14/180*D1467</f>
        <v>4.2564444444444449</v>
      </c>
      <c r="E1468" s="28"/>
      <c r="F1468" s="28"/>
      <c r="G1468" s="28"/>
      <c r="H1468" s="28"/>
      <c r="I1468" s="28"/>
      <c r="J1468" s="28"/>
      <c r="K1468" s="28">
        <f>(3.14/180)*K1467</f>
        <v>4.2564444444444449</v>
      </c>
      <c r="L1468" s="14"/>
      <c r="M1468" s="14" t="e">
        <f t="shared" si="210"/>
        <v>#DIV/0!</v>
      </c>
      <c r="N1468" s="49"/>
      <c r="O1468" s="238"/>
      <c r="P1468" s="5" t="e">
        <f t="shared" si="207"/>
        <v>#DIV/0!</v>
      </c>
      <c r="Q1468" s="5" t="e">
        <f t="shared" si="207"/>
        <v>#DIV/0!</v>
      </c>
      <c r="R1468" s="5" t="e">
        <f t="shared" si="207"/>
        <v>#DIV/0!</v>
      </c>
      <c r="S1468" s="5" t="e">
        <f t="shared" si="207"/>
        <v>#DIV/0!</v>
      </c>
      <c r="T1468" s="5" t="e">
        <f t="shared" si="207"/>
        <v>#DIV/0!</v>
      </c>
      <c r="U1468" s="5" t="e">
        <f t="shared" si="207"/>
        <v>#DIV/0!</v>
      </c>
      <c r="V1468" s="5" t="e">
        <f t="shared" si="206"/>
        <v>#DIV/0!</v>
      </c>
      <c r="W1468" s="5" t="e">
        <f t="shared" si="206"/>
        <v>#DIV/0!</v>
      </c>
      <c r="X1468" s="5" t="e">
        <f t="shared" si="206"/>
        <v>#DIV/0!</v>
      </c>
      <c r="Y1468" s="5" t="e">
        <f t="shared" si="208"/>
        <v>#DIV/0!</v>
      </c>
      <c r="Z1468" s="5" t="e">
        <f t="shared" si="209"/>
        <v>#DIV/0!</v>
      </c>
      <c r="AA1468" s="5" t="e">
        <f t="shared" si="209"/>
        <v>#DIV/0!</v>
      </c>
      <c r="AM1468" s="6"/>
      <c r="AN1468" s="6"/>
    </row>
    <row r="1469" spans="2:40" s="5" customFormat="1" ht="20.100000000000001" hidden="1" customHeight="1">
      <c r="B1469" s="15"/>
      <c r="C1469" s="13"/>
      <c r="D1469" s="13"/>
      <c r="E1469" s="13"/>
      <c r="F1469" s="13"/>
      <c r="G1469" s="13"/>
      <c r="H1469" s="13"/>
      <c r="I1469" s="13"/>
      <c r="J1469" s="13"/>
      <c r="K1469" s="15"/>
      <c r="L1469" s="14"/>
      <c r="M1469" s="14" t="e">
        <f t="shared" si="210"/>
        <v>#DIV/0!</v>
      </c>
      <c r="N1469" s="49"/>
      <c r="O1469" s="238"/>
      <c r="P1469" s="5" t="e">
        <f t="shared" si="207"/>
        <v>#DIV/0!</v>
      </c>
      <c r="Q1469" s="5" t="e">
        <f t="shared" si="207"/>
        <v>#DIV/0!</v>
      </c>
      <c r="R1469" s="5" t="e">
        <f t="shared" si="207"/>
        <v>#DIV/0!</v>
      </c>
      <c r="S1469" s="5" t="e">
        <f t="shared" si="207"/>
        <v>#DIV/0!</v>
      </c>
      <c r="T1469" s="5" t="e">
        <f t="shared" si="207"/>
        <v>#DIV/0!</v>
      </c>
      <c r="U1469" s="5" t="e">
        <f t="shared" si="207"/>
        <v>#DIV/0!</v>
      </c>
      <c r="V1469" s="5" t="e">
        <f t="shared" si="206"/>
        <v>#DIV/0!</v>
      </c>
      <c r="W1469" s="5" t="e">
        <f t="shared" si="206"/>
        <v>#DIV/0!</v>
      </c>
      <c r="X1469" s="5" t="e">
        <f t="shared" si="206"/>
        <v>#DIV/0!</v>
      </c>
      <c r="Y1469" s="5" t="e">
        <f t="shared" si="208"/>
        <v>#DIV/0!</v>
      </c>
      <c r="Z1469" s="5" t="e">
        <f t="shared" si="209"/>
        <v>#DIV/0!</v>
      </c>
      <c r="AA1469" s="5" t="e">
        <f t="shared" si="209"/>
        <v>#DIV/0!</v>
      </c>
      <c r="AM1469" s="6"/>
      <c r="AN1469" s="6"/>
    </row>
    <row r="1470" spans="2:40" s="5" customFormat="1" ht="20.100000000000001" hidden="1" customHeight="1">
      <c r="B1470" s="22" t="str">
        <f>+$B$11</f>
        <v xml:space="preserve"> Α' ΠΛΑΝΗΤΗΣ</v>
      </c>
      <c r="C1470" s="15">
        <f>+$C$11</f>
        <v>0</v>
      </c>
      <c r="D1470" s="13">
        <f>+D1465+1</f>
        <v>245</v>
      </c>
      <c r="E1470" s="15">
        <f>+(H1470+I1470)/2</f>
        <v>0</v>
      </c>
      <c r="F1470" s="15">
        <f>+SQRT(E1470*E1470-G1470*G1470)</f>
        <v>0</v>
      </c>
      <c r="G1470" s="15">
        <f>+(-H1470+I1470)/2</f>
        <v>0</v>
      </c>
      <c r="H1470" s="15">
        <f>+$J$40</f>
        <v>0</v>
      </c>
      <c r="I1470" s="15">
        <f>+$J$39</f>
        <v>0</v>
      </c>
      <c r="J1470" s="15">
        <f>+$D$22</f>
        <v>0</v>
      </c>
      <c r="K1470" s="15">
        <f>+ABS( C1470-D1470)</f>
        <v>245</v>
      </c>
      <c r="L1470" s="15" t="e">
        <f>(+F1470*F1470/E1470)/( 1- J1470*COS(K1471))</f>
        <v>#DIV/0!</v>
      </c>
      <c r="M1470" s="14" t="e">
        <f t="shared" si="210"/>
        <v>#DIV/0!</v>
      </c>
      <c r="N1470" s="49"/>
      <c r="O1470" s="238">
        <f t="shared" si="211"/>
        <v>0</v>
      </c>
      <c r="P1470" s="5" t="e">
        <f t="shared" si="207"/>
        <v>#DIV/0!</v>
      </c>
      <c r="Q1470" s="5" t="e">
        <f t="shared" si="207"/>
        <v>#DIV/0!</v>
      </c>
      <c r="R1470" s="5" t="e">
        <f t="shared" si="207"/>
        <v>#DIV/0!</v>
      </c>
      <c r="S1470" s="5" t="e">
        <f t="shared" si="207"/>
        <v>#DIV/0!</v>
      </c>
      <c r="T1470" s="5" t="e">
        <f t="shared" si="207"/>
        <v>#DIV/0!</v>
      </c>
      <c r="U1470" s="5" t="e">
        <f t="shared" si="207"/>
        <v>#DIV/0!</v>
      </c>
      <c r="V1470" s="5" t="e">
        <f t="shared" si="206"/>
        <v>#DIV/0!</v>
      </c>
      <c r="W1470" s="5" t="e">
        <f t="shared" si="206"/>
        <v>#DIV/0!</v>
      </c>
      <c r="X1470" s="5" t="e">
        <f t="shared" si="206"/>
        <v>#DIV/0!</v>
      </c>
      <c r="Y1470" s="5" t="e">
        <f t="shared" si="208"/>
        <v>#DIV/0!</v>
      </c>
      <c r="Z1470" s="5" t="e">
        <f t="shared" si="209"/>
        <v>#DIV/0!</v>
      </c>
      <c r="AA1470" s="5" t="e">
        <f t="shared" si="209"/>
        <v>#DIV/0!</v>
      </c>
      <c r="AM1470" s="6"/>
      <c r="AN1470" s="6"/>
    </row>
    <row r="1471" spans="2:40" s="5" customFormat="1" ht="20.100000000000001" hidden="1" customHeight="1">
      <c r="B1471" s="23" t="s">
        <v>32</v>
      </c>
      <c r="C1471" s="24">
        <f>3.14/180*C1470</f>
        <v>0</v>
      </c>
      <c r="D1471" s="24">
        <v>245</v>
      </c>
      <c r="E1471" s="25"/>
      <c r="F1471" s="25"/>
      <c r="G1471" s="25"/>
      <c r="H1471" s="25"/>
      <c r="I1471" s="25"/>
      <c r="J1471" s="25"/>
      <c r="K1471" s="25">
        <f>(3.14/180)*K1470</f>
        <v>4.2738888888888891</v>
      </c>
      <c r="L1471" s="14"/>
      <c r="M1471" s="14" t="e">
        <f t="shared" si="210"/>
        <v>#DIV/0!</v>
      </c>
      <c r="N1471" s="49"/>
      <c r="O1471" s="238" t="e">
        <f t="shared" si="211"/>
        <v>#DIV/0!</v>
      </c>
      <c r="P1471" s="5" t="e">
        <f t="shared" si="207"/>
        <v>#DIV/0!</v>
      </c>
      <c r="Q1471" s="5" t="e">
        <f t="shared" si="207"/>
        <v>#DIV/0!</v>
      </c>
      <c r="R1471" s="5" t="e">
        <f t="shared" si="207"/>
        <v>#DIV/0!</v>
      </c>
      <c r="S1471" s="5" t="e">
        <f t="shared" si="207"/>
        <v>#DIV/0!</v>
      </c>
      <c r="T1471" s="5" t="e">
        <f t="shared" si="207"/>
        <v>#DIV/0!</v>
      </c>
      <c r="U1471" s="5" t="e">
        <f t="shared" si="207"/>
        <v>#DIV/0!</v>
      </c>
      <c r="V1471" s="5" t="e">
        <f t="shared" si="206"/>
        <v>#DIV/0!</v>
      </c>
      <c r="W1471" s="5" t="e">
        <f t="shared" si="206"/>
        <v>#DIV/0!</v>
      </c>
      <c r="X1471" s="5" t="e">
        <f t="shared" si="206"/>
        <v>#DIV/0!</v>
      </c>
      <c r="Y1471" s="5" t="e">
        <f t="shared" si="208"/>
        <v>#DIV/0!</v>
      </c>
      <c r="Z1471" s="5" t="e">
        <f t="shared" si="209"/>
        <v>#DIV/0!</v>
      </c>
      <c r="AA1471" s="5" t="e">
        <f t="shared" si="209"/>
        <v>#DIV/0!</v>
      </c>
      <c r="AM1471" s="6"/>
      <c r="AN1471" s="6"/>
    </row>
    <row r="1472" spans="2:40" s="5" customFormat="1" ht="20.100000000000001" hidden="1" customHeight="1">
      <c r="B1472" s="22" t="str">
        <f>+$B$13</f>
        <v xml:space="preserve"> Β' ΠΛΑΝΗΤΗΣ</v>
      </c>
      <c r="C1472" s="15">
        <f>+$C$13</f>
        <v>0</v>
      </c>
      <c r="D1472" s="13">
        <f>+D1467+1</f>
        <v>245</v>
      </c>
      <c r="E1472" s="15">
        <f>+(H1472+I1472)/2</f>
        <v>0</v>
      </c>
      <c r="F1472" s="15">
        <f>+SQRT(E1472*E1472-G1472*G1472)</f>
        <v>0</v>
      </c>
      <c r="G1472" s="15">
        <f>+(-H1472+I1472)/2</f>
        <v>0</v>
      </c>
      <c r="H1472" s="15">
        <f>+$J$42</f>
        <v>0</v>
      </c>
      <c r="I1472" s="15">
        <f>+$J$41</f>
        <v>0</v>
      </c>
      <c r="J1472" s="15">
        <f>+$D$24</f>
        <v>0</v>
      </c>
      <c r="K1472" s="15">
        <f>+ABS( C1472-D1472)</f>
        <v>245</v>
      </c>
      <c r="L1472" s="15" t="e">
        <f>+F1472*F1472/E1472/( 1- J1472*COS(K1473))</f>
        <v>#DIV/0!</v>
      </c>
      <c r="M1472" s="14" t="e">
        <f t="shared" si="210"/>
        <v>#DIV/0!</v>
      </c>
      <c r="N1472" s="49"/>
      <c r="O1472" s="238">
        <f t="shared" si="211"/>
        <v>0</v>
      </c>
      <c r="P1472" s="5" t="e">
        <f t="shared" si="207"/>
        <v>#DIV/0!</v>
      </c>
      <c r="Q1472" s="5" t="e">
        <f t="shared" si="207"/>
        <v>#DIV/0!</v>
      </c>
      <c r="R1472" s="5" t="e">
        <f t="shared" si="207"/>
        <v>#DIV/0!</v>
      </c>
      <c r="S1472" s="5" t="e">
        <f t="shared" si="207"/>
        <v>#DIV/0!</v>
      </c>
      <c r="T1472" s="5" t="e">
        <f t="shared" si="207"/>
        <v>#DIV/0!</v>
      </c>
      <c r="U1472" s="5" t="e">
        <f t="shared" si="207"/>
        <v>#DIV/0!</v>
      </c>
      <c r="V1472" s="5" t="e">
        <f t="shared" si="206"/>
        <v>#DIV/0!</v>
      </c>
      <c r="W1472" s="5" t="e">
        <f t="shared" si="206"/>
        <v>#DIV/0!</v>
      </c>
      <c r="X1472" s="5" t="e">
        <f t="shared" si="206"/>
        <v>#DIV/0!</v>
      </c>
      <c r="Y1472" s="5" t="e">
        <f t="shared" si="208"/>
        <v>#DIV/0!</v>
      </c>
      <c r="Z1472" s="5" t="e">
        <f t="shared" si="209"/>
        <v>#DIV/0!</v>
      </c>
      <c r="AA1472" s="5" t="e">
        <f t="shared" si="209"/>
        <v>#DIV/0!</v>
      </c>
      <c r="AM1472" s="6"/>
      <c r="AN1472" s="6"/>
    </row>
    <row r="1473" spans="2:40" s="5" customFormat="1" ht="20.100000000000001" hidden="1" customHeight="1">
      <c r="B1473" s="26"/>
      <c r="C1473" s="27">
        <f>3.14/180*C1472</f>
        <v>0</v>
      </c>
      <c r="D1473" s="27">
        <f>3.14/180*D1472</f>
        <v>4.2738888888888891</v>
      </c>
      <c r="E1473" s="28"/>
      <c r="F1473" s="28"/>
      <c r="G1473" s="28"/>
      <c r="H1473" s="28"/>
      <c r="I1473" s="28"/>
      <c r="J1473" s="28"/>
      <c r="K1473" s="28">
        <f>(3.14/180)*K1472</f>
        <v>4.2738888888888891</v>
      </c>
      <c r="L1473" s="14"/>
      <c r="M1473" s="14" t="e">
        <f t="shared" si="210"/>
        <v>#DIV/0!</v>
      </c>
      <c r="N1473" s="49"/>
      <c r="O1473" s="238"/>
      <c r="P1473" s="5" t="e">
        <f t="shared" si="207"/>
        <v>#DIV/0!</v>
      </c>
      <c r="Q1473" s="5" t="e">
        <f t="shared" si="207"/>
        <v>#DIV/0!</v>
      </c>
      <c r="R1473" s="5" t="e">
        <f t="shared" si="207"/>
        <v>#DIV/0!</v>
      </c>
      <c r="S1473" s="5" t="e">
        <f t="shared" si="207"/>
        <v>#DIV/0!</v>
      </c>
      <c r="T1473" s="5" t="e">
        <f t="shared" si="207"/>
        <v>#DIV/0!</v>
      </c>
      <c r="U1473" s="5" t="e">
        <f t="shared" si="207"/>
        <v>#DIV/0!</v>
      </c>
      <c r="V1473" s="5" t="e">
        <f t="shared" si="206"/>
        <v>#DIV/0!</v>
      </c>
      <c r="W1473" s="5" t="e">
        <f t="shared" si="206"/>
        <v>#DIV/0!</v>
      </c>
      <c r="X1473" s="5" t="e">
        <f t="shared" si="206"/>
        <v>#DIV/0!</v>
      </c>
      <c r="Y1473" s="5" t="e">
        <f t="shared" si="208"/>
        <v>#DIV/0!</v>
      </c>
      <c r="Z1473" s="5" t="e">
        <f t="shared" si="209"/>
        <v>#DIV/0!</v>
      </c>
      <c r="AA1473" s="5" t="e">
        <f t="shared" si="209"/>
        <v>#DIV/0!</v>
      </c>
      <c r="AM1473" s="6"/>
      <c r="AN1473" s="6"/>
    </row>
    <row r="1474" spans="2:40" s="5" customFormat="1" ht="20.100000000000001" hidden="1" customHeight="1">
      <c r="B1474" s="15"/>
      <c r="C1474" s="13"/>
      <c r="D1474" s="13"/>
      <c r="E1474" s="13"/>
      <c r="F1474" s="13"/>
      <c r="G1474" s="13"/>
      <c r="H1474" s="13"/>
      <c r="I1474" s="13"/>
      <c r="J1474" s="13"/>
      <c r="K1474" s="15"/>
      <c r="L1474" s="14"/>
      <c r="M1474" s="14" t="e">
        <f t="shared" si="210"/>
        <v>#DIV/0!</v>
      </c>
      <c r="N1474" s="49"/>
      <c r="O1474" s="238"/>
      <c r="P1474" s="5" t="e">
        <f t="shared" si="207"/>
        <v>#DIV/0!</v>
      </c>
      <c r="Q1474" s="5" t="e">
        <f t="shared" si="207"/>
        <v>#DIV/0!</v>
      </c>
      <c r="R1474" s="5" t="e">
        <f t="shared" si="207"/>
        <v>#DIV/0!</v>
      </c>
      <c r="S1474" s="5" t="e">
        <f t="shared" si="207"/>
        <v>#DIV/0!</v>
      </c>
      <c r="T1474" s="5" t="e">
        <f t="shared" si="207"/>
        <v>#DIV/0!</v>
      </c>
      <c r="U1474" s="5" t="e">
        <f t="shared" si="207"/>
        <v>#DIV/0!</v>
      </c>
      <c r="V1474" s="5" t="e">
        <f t="shared" si="206"/>
        <v>#DIV/0!</v>
      </c>
      <c r="W1474" s="5" t="e">
        <f t="shared" si="206"/>
        <v>#DIV/0!</v>
      </c>
      <c r="X1474" s="5" t="e">
        <f t="shared" si="206"/>
        <v>#DIV/0!</v>
      </c>
      <c r="Y1474" s="5" t="e">
        <f t="shared" si="208"/>
        <v>#DIV/0!</v>
      </c>
      <c r="Z1474" s="5" t="e">
        <f t="shared" si="209"/>
        <v>#DIV/0!</v>
      </c>
      <c r="AA1474" s="5" t="e">
        <f t="shared" si="209"/>
        <v>#DIV/0!</v>
      </c>
      <c r="AM1474" s="6"/>
      <c r="AN1474" s="6"/>
    </row>
    <row r="1475" spans="2:40" s="5" customFormat="1" ht="20.100000000000001" hidden="1" customHeight="1">
      <c r="B1475" s="22" t="str">
        <f>+$B$11</f>
        <v xml:space="preserve"> Α' ΠΛΑΝΗΤΗΣ</v>
      </c>
      <c r="C1475" s="15">
        <f>+$C$11</f>
        <v>0</v>
      </c>
      <c r="D1475" s="13">
        <f>+D1470+1</f>
        <v>246</v>
      </c>
      <c r="E1475" s="15">
        <f>+(H1475+I1475)/2</f>
        <v>0</v>
      </c>
      <c r="F1475" s="15">
        <f>+SQRT(E1475*E1475-G1475*G1475)</f>
        <v>0</v>
      </c>
      <c r="G1475" s="15">
        <f>+(-H1475+I1475)/2</f>
        <v>0</v>
      </c>
      <c r="H1475" s="15">
        <f>+$J$40</f>
        <v>0</v>
      </c>
      <c r="I1475" s="15">
        <f>+$J$39</f>
        <v>0</v>
      </c>
      <c r="J1475" s="15">
        <f>+$D$22</f>
        <v>0</v>
      </c>
      <c r="K1475" s="15">
        <f>+ABS( C1475-D1475)</f>
        <v>246</v>
      </c>
      <c r="L1475" s="15" t="e">
        <f>(+F1475*F1475/E1475)/( 1- J1475*COS(K1476))</f>
        <v>#DIV/0!</v>
      </c>
      <c r="M1475" s="14" t="e">
        <f t="shared" si="210"/>
        <v>#DIV/0!</v>
      </c>
      <c r="N1475" s="49"/>
      <c r="O1475" s="238">
        <f t="shared" si="211"/>
        <v>0</v>
      </c>
      <c r="P1475" s="5" t="e">
        <f t="shared" si="207"/>
        <v>#DIV/0!</v>
      </c>
      <c r="Q1475" s="5" t="e">
        <f t="shared" si="207"/>
        <v>#DIV/0!</v>
      </c>
      <c r="R1475" s="5" t="e">
        <f t="shared" si="207"/>
        <v>#DIV/0!</v>
      </c>
      <c r="S1475" s="5" t="e">
        <f t="shared" si="207"/>
        <v>#DIV/0!</v>
      </c>
      <c r="T1475" s="5" t="e">
        <f t="shared" si="207"/>
        <v>#DIV/0!</v>
      </c>
      <c r="U1475" s="5" t="e">
        <f t="shared" si="207"/>
        <v>#DIV/0!</v>
      </c>
      <c r="V1475" s="5" t="e">
        <f t="shared" si="206"/>
        <v>#DIV/0!</v>
      </c>
      <c r="W1475" s="5" t="e">
        <f t="shared" si="206"/>
        <v>#DIV/0!</v>
      </c>
      <c r="X1475" s="5" t="e">
        <f t="shared" si="206"/>
        <v>#DIV/0!</v>
      </c>
      <c r="Y1475" s="5" t="e">
        <f t="shared" si="208"/>
        <v>#DIV/0!</v>
      </c>
      <c r="Z1475" s="5" t="e">
        <f t="shared" si="209"/>
        <v>#DIV/0!</v>
      </c>
      <c r="AA1475" s="5" t="e">
        <f t="shared" si="209"/>
        <v>#DIV/0!</v>
      </c>
      <c r="AM1475" s="6"/>
      <c r="AN1475" s="6"/>
    </row>
    <row r="1476" spans="2:40" s="5" customFormat="1" ht="20.100000000000001" hidden="1" customHeight="1">
      <c r="B1476" s="23" t="s">
        <v>32</v>
      </c>
      <c r="C1476" s="24">
        <f>3.14/180*C1475</f>
        <v>0</v>
      </c>
      <c r="D1476" s="24">
        <v>246</v>
      </c>
      <c r="E1476" s="25"/>
      <c r="F1476" s="25"/>
      <c r="G1476" s="25"/>
      <c r="H1476" s="25"/>
      <c r="I1476" s="25"/>
      <c r="J1476" s="25"/>
      <c r="K1476" s="25">
        <f>(3.14/180)*K1475</f>
        <v>4.2913333333333341</v>
      </c>
      <c r="L1476" s="14"/>
      <c r="M1476" s="14" t="e">
        <f t="shared" si="210"/>
        <v>#DIV/0!</v>
      </c>
      <c r="N1476" s="49"/>
      <c r="O1476" s="238" t="e">
        <f t="shared" si="211"/>
        <v>#DIV/0!</v>
      </c>
      <c r="P1476" s="5" t="e">
        <f t="shared" si="207"/>
        <v>#DIV/0!</v>
      </c>
      <c r="Q1476" s="5" t="e">
        <f t="shared" si="207"/>
        <v>#DIV/0!</v>
      </c>
      <c r="R1476" s="5" t="e">
        <f t="shared" si="207"/>
        <v>#DIV/0!</v>
      </c>
      <c r="S1476" s="5" t="e">
        <f t="shared" si="207"/>
        <v>#DIV/0!</v>
      </c>
      <c r="T1476" s="5" t="e">
        <f t="shared" si="207"/>
        <v>#DIV/0!</v>
      </c>
      <c r="U1476" s="5" t="e">
        <f t="shared" si="207"/>
        <v>#DIV/0!</v>
      </c>
      <c r="V1476" s="5" t="e">
        <f t="shared" si="206"/>
        <v>#DIV/0!</v>
      </c>
      <c r="W1476" s="5" t="e">
        <f t="shared" si="206"/>
        <v>#DIV/0!</v>
      </c>
      <c r="X1476" s="5" t="e">
        <f t="shared" si="206"/>
        <v>#DIV/0!</v>
      </c>
      <c r="Y1476" s="5" t="e">
        <f t="shared" si="208"/>
        <v>#DIV/0!</v>
      </c>
      <c r="Z1476" s="5" t="e">
        <f t="shared" si="209"/>
        <v>#DIV/0!</v>
      </c>
      <c r="AA1476" s="5" t="e">
        <f t="shared" si="209"/>
        <v>#DIV/0!</v>
      </c>
      <c r="AM1476" s="6"/>
      <c r="AN1476" s="6"/>
    </row>
    <row r="1477" spans="2:40" s="5" customFormat="1" ht="20.100000000000001" hidden="1" customHeight="1">
      <c r="B1477" s="22" t="str">
        <f>+$B$13</f>
        <v xml:space="preserve"> Β' ΠΛΑΝΗΤΗΣ</v>
      </c>
      <c r="C1477" s="15">
        <f>+$C$13</f>
        <v>0</v>
      </c>
      <c r="D1477" s="13">
        <f>+D1472+1</f>
        <v>246</v>
      </c>
      <c r="E1477" s="15">
        <f>+(H1477+I1477)/2</f>
        <v>0</v>
      </c>
      <c r="F1477" s="15">
        <f>+SQRT(E1477*E1477-G1477*G1477)</f>
        <v>0</v>
      </c>
      <c r="G1477" s="15">
        <f>+(-H1477+I1477)/2</f>
        <v>0</v>
      </c>
      <c r="H1477" s="15">
        <f>+$J$42</f>
        <v>0</v>
      </c>
      <c r="I1477" s="15">
        <f>+$J$41</f>
        <v>0</v>
      </c>
      <c r="J1477" s="15">
        <f>+$D$24</f>
        <v>0</v>
      </c>
      <c r="K1477" s="15">
        <f>+ABS( C1477-D1477)</f>
        <v>246</v>
      </c>
      <c r="L1477" s="15" t="e">
        <f>+F1477*F1477/E1477/( 1- J1477*COS(K1478))</f>
        <v>#DIV/0!</v>
      </c>
      <c r="M1477" s="14" t="e">
        <f t="shared" si="210"/>
        <v>#DIV/0!</v>
      </c>
      <c r="N1477" s="49"/>
      <c r="O1477" s="238">
        <f t="shared" si="211"/>
        <v>0</v>
      </c>
      <c r="P1477" s="5" t="e">
        <f t="shared" si="207"/>
        <v>#DIV/0!</v>
      </c>
      <c r="Q1477" s="5" t="e">
        <f t="shared" si="207"/>
        <v>#DIV/0!</v>
      </c>
      <c r="R1477" s="5" t="e">
        <f t="shared" si="207"/>
        <v>#DIV/0!</v>
      </c>
      <c r="S1477" s="5" t="e">
        <f t="shared" si="207"/>
        <v>#DIV/0!</v>
      </c>
      <c r="T1477" s="5" t="e">
        <f t="shared" si="207"/>
        <v>#DIV/0!</v>
      </c>
      <c r="U1477" s="5" t="e">
        <f t="shared" si="207"/>
        <v>#DIV/0!</v>
      </c>
      <c r="V1477" s="5" t="e">
        <f t="shared" si="206"/>
        <v>#DIV/0!</v>
      </c>
      <c r="W1477" s="5" t="e">
        <f t="shared" si="206"/>
        <v>#DIV/0!</v>
      </c>
      <c r="X1477" s="5" t="e">
        <f t="shared" si="206"/>
        <v>#DIV/0!</v>
      </c>
      <c r="Y1477" s="5" t="e">
        <f t="shared" si="208"/>
        <v>#DIV/0!</v>
      </c>
      <c r="Z1477" s="5" t="e">
        <f t="shared" si="209"/>
        <v>#DIV/0!</v>
      </c>
      <c r="AA1477" s="5" t="e">
        <f t="shared" si="209"/>
        <v>#DIV/0!</v>
      </c>
      <c r="AM1477" s="6"/>
      <c r="AN1477" s="6"/>
    </row>
    <row r="1478" spans="2:40" s="5" customFormat="1" ht="20.100000000000001" hidden="1" customHeight="1">
      <c r="B1478" s="26"/>
      <c r="C1478" s="27">
        <f>3.14/180*C1477</f>
        <v>0</v>
      </c>
      <c r="D1478" s="27">
        <f>3.14/180*D1477</f>
        <v>4.2913333333333341</v>
      </c>
      <c r="E1478" s="28"/>
      <c r="F1478" s="28"/>
      <c r="G1478" s="28"/>
      <c r="H1478" s="28"/>
      <c r="I1478" s="28"/>
      <c r="J1478" s="28"/>
      <c r="K1478" s="28">
        <f>(3.14/180)*K1477</f>
        <v>4.2913333333333341</v>
      </c>
      <c r="L1478" s="14"/>
      <c r="M1478" s="14" t="e">
        <f t="shared" si="210"/>
        <v>#DIV/0!</v>
      </c>
      <c r="N1478" s="49"/>
      <c r="O1478" s="238"/>
      <c r="P1478" s="5" t="e">
        <f t="shared" si="207"/>
        <v>#DIV/0!</v>
      </c>
      <c r="Q1478" s="5" t="e">
        <f t="shared" si="207"/>
        <v>#DIV/0!</v>
      </c>
      <c r="R1478" s="5" t="e">
        <f t="shared" si="207"/>
        <v>#DIV/0!</v>
      </c>
      <c r="S1478" s="5" t="e">
        <f t="shared" si="207"/>
        <v>#DIV/0!</v>
      </c>
      <c r="T1478" s="5" t="e">
        <f t="shared" si="207"/>
        <v>#DIV/0!</v>
      </c>
      <c r="U1478" s="5" t="e">
        <f t="shared" si="207"/>
        <v>#DIV/0!</v>
      </c>
      <c r="V1478" s="5" t="e">
        <f t="shared" si="206"/>
        <v>#DIV/0!</v>
      </c>
      <c r="W1478" s="5" t="e">
        <f t="shared" si="206"/>
        <v>#DIV/0!</v>
      </c>
      <c r="X1478" s="5" t="e">
        <f t="shared" si="206"/>
        <v>#DIV/0!</v>
      </c>
      <c r="Y1478" s="5" t="e">
        <f t="shared" si="208"/>
        <v>#DIV/0!</v>
      </c>
      <c r="Z1478" s="5" t="e">
        <f t="shared" si="209"/>
        <v>#DIV/0!</v>
      </c>
      <c r="AA1478" s="5" t="e">
        <f t="shared" si="209"/>
        <v>#DIV/0!</v>
      </c>
      <c r="AM1478" s="6"/>
      <c r="AN1478" s="6"/>
    </row>
    <row r="1479" spans="2:40" s="5" customFormat="1" ht="20.100000000000001" hidden="1" customHeight="1">
      <c r="B1479" s="15"/>
      <c r="C1479" s="13"/>
      <c r="D1479" s="13"/>
      <c r="E1479" s="13"/>
      <c r="F1479" s="13"/>
      <c r="G1479" s="13"/>
      <c r="H1479" s="13"/>
      <c r="I1479" s="13"/>
      <c r="J1479" s="13"/>
      <c r="K1479" s="15"/>
      <c r="L1479" s="14"/>
      <c r="M1479" s="14" t="e">
        <f t="shared" si="210"/>
        <v>#DIV/0!</v>
      </c>
      <c r="N1479" s="49"/>
      <c r="O1479" s="238"/>
      <c r="P1479" s="5" t="e">
        <f t="shared" si="207"/>
        <v>#DIV/0!</v>
      </c>
      <c r="Q1479" s="5" t="e">
        <f t="shared" si="207"/>
        <v>#DIV/0!</v>
      </c>
      <c r="R1479" s="5" t="e">
        <f t="shared" si="207"/>
        <v>#DIV/0!</v>
      </c>
      <c r="S1479" s="5" t="e">
        <f t="shared" si="207"/>
        <v>#DIV/0!</v>
      </c>
      <c r="T1479" s="5" t="e">
        <f t="shared" si="207"/>
        <v>#DIV/0!</v>
      </c>
      <c r="U1479" s="5" t="e">
        <f t="shared" si="207"/>
        <v>#DIV/0!</v>
      </c>
      <c r="V1479" s="5" t="e">
        <f t="shared" si="206"/>
        <v>#DIV/0!</v>
      </c>
      <c r="W1479" s="5" t="e">
        <f t="shared" si="206"/>
        <v>#DIV/0!</v>
      </c>
      <c r="X1479" s="5" t="e">
        <f t="shared" si="206"/>
        <v>#DIV/0!</v>
      </c>
      <c r="Y1479" s="5" t="e">
        <f t="shared" si="208"/>
        <v>#DIV/0!</v>
      </c>
      <c r="Z1479" s="5" t="e">
        <f t="shared" si="209"/>
        <v>#DIV/0!</v>
      </c>
      <c r="AA1479" s="5" t="e">
        <f t="shared" si="209"/>
        <v>#DIV/0!</v>
      </c>
      <c r="AM1479" s="6"/>
      <c r="AN1479" s="6"/>
    </row>
    <row r="1480" spans="2:40" s="5" customFormat="1" ht="20.100000000000001" hidden="1" customHeight="1">
      <c r="B1480" s="22" t="str">
        <f>+$B$11</f>
        <v xml:space="preserve"> Α' ΠΛΑΝΗΤΗΣ</v>
      </c>
      <c r="C1480" s="15">
        <f>+$C$11</f>
        <v>0</v>
      </c>
      <c r="D1480" s="13">
        <f>+D1475+1</f>
        <v>247</v>
      </c>
      <c r="E1480" s="15">
        <f>+(H1480+I1480)/2</f>
        <v>0</v>
      </c>
      <c r="F1480" s="15">
        <f>+SQRT(E1480*E1480-G1480*G1480)</f>
        <v>0</v>
      </c>
      <c r="G1480" s="15">
        <f>+(-H1480+I1480)/2</f>
        <v>0</v>
      </c>
      <c r="H1480" s="15">
        <f>+$J$40</f>
        <v>0</v>
      </c>
      <c r="I1480" s="15">
        <f>+$J$39</f>
        <v>0</v>
      </c>
      <c r="J1480" s="15">
        <f>+$D$22</f>
        <v>0</v>
      </c>
      <c r="K1480" s="15">
        <f>+ABS( C1480-D1480)</f>
        <v>247</v>
      </c>
      <c r="L1480" s="15" t="e">
        <f>(+F1480*F1480/E1480)/( 1- J1480*COS(K1481))</f>
        <v>#DIV/0!</v>
      </c>
      <c r="M1480" s="14" t="e">
        <f t="shared" si="210"/>
        <v>#DIV/0!</v>
      </c>
      <c r="N1480" s="49"/>
      <c r="O1480" s="238">
        <f t="shared" si="211"/>
        <v>0</v>
      </c>
      <c r="P1480" s="5" t="e">
        <f t="shared" si="207"/>
        <v>#DIV/0!</v>
      </c>
      <c r="Q1480" s="5" t="e">
        <f t="shared" si="207"/>
        <v>#DIV/0!</v>
      </c>
      <c r="R1480" s="5" t="e">
        <f t="shared" si="207"/>
        <v>#DIV/0!</v>
      </c>
      <c r="S1480" s="5" t="e">
        <f t="shared" si="207"/>
        <v>#DIV/0!</v>
      </c>
      <c r="T1480" s="5" t="e">
        <f t="shared" si="207"/>
        <v>#DIV/0!</v>
      </c>
      <c r="U1480" s="5" t="e">
        <f t="shared" si="207"/>
        <v>#DIV/0!</v>
      </c>
      <c r="V1480" s="5" t="e">
        <f t="shared" si="206"/>
        <v>#DIV/0!</v>
      </c>
      <c r="W1480" s="5" t="e">
        <f t="shared" si="206"/>
        <v>#DIV/0!</v>
      </c>
      <c r="X1480" s="5" t="e">
        <f t="shared" si="206"/>
        <v>#DIV/0!</v>
      </c>
      <c r="Y1480" s="5" t="e">
        <f t="shared" si="208"/>
        <v>#DIV/0!</v>
      </c>
      <c r="Z1480" s="5" t="e">
        <f t="shared" si="209"/>
        <v>#DIV/0!</v>
      </c>
      <c r="AA1480" s="5" t="e">
        <f t="shared" si="209"/>
        <v>#DIV/0!</v>
      </c>
      <c r="AM1480" s="6"/>
      <c r="AN1480" s="6"/>
    </row>
    <row r="1481" spans="2:40" s="5" customFormat="1" ht="20.100000000000001" hidden="1" customHeight="1">
      <c r="B1481" s="23" t="s">
        <v>32</v>
      </c>
      <c r="C1481" s="24">
        <f>3.14/180*C1480</f>
        <v>0</v>
      </c>
      <c r="D1481" s="24">
        <v>247</v>
      </c>
      <c r="E1481" s="25"/>
      <c r="F1481" s="25"/>
      <c r="G1481" s="25"/>
      <c r="H1481" s="25"/>
      <c r="I1481" s="25"/>
      <c r="J1481" s="25"/>
      <c r="K1481" s="25">
        <f>(3.14/180)*K1480</f>
        <v>4.3087777777777783</v>
      </c>
      <c r="L1481" s="14"/>
      <c r="M1481" s="14" t="e">
        <f t="shared" si="210"/>
        <v>#DIV/0!</v>
      </c>
      <c r="N1481" s="49"/>
      <c r="O1481" s="238" t="e">
        <f t="shared" si="211"/>
        <v>#DIV/0!</v>
      </c>
      <c r="P1481" s="5" t="e">
        <f t="shared" si="207"/>
        <v>#DIV/0!</v>
      </c>
      <c r="Q1481" s="5" t="e">
        <f t="shared" si="207"/>
        <v>#DIV/0!</v>
      </c>
      <c r="R1481" s="5" t="e">
        <f t="shared" si="207"/>
        <v>#DIV/0!</v>
      </c>
      <c r="S1481" s="5" t="e">
        <f t="shared" si="207"/>
        <v>#DIV/0!</v>
      </c>
      <c r="T1481" s="5" t="e">
        <f t="shared" si="207"/>
        <v>#DIV/0!</v>
      </c>
      <c r="U1481" s="5" t="e">
        <f t="shared" si="207"/>
        <v>#DIV/0!</v>
      </c>
      <c r="V1481" s="5" t="e">
        <f t="shared" si="206"/>
        <v>#DIV/0!</v>
      </c>
      <c r="W1481" s="5" t="e">
        <f t="shared" si="206"/>
        <v>#DIV/0!</v>
      </c>
      <c r="X1481" s="5" t="e">
        <f t="shared" si="206"/>
        <v>#DIV/0!</v>
      </c>
      <c r="Y1481" s="5" t="e">
        <f t="shared" si="208"/>
        <v>#DIV/0!</v>
      </c>
      <c r="Z1481" s="5" t="e">
        <f t="shared" si="209"/>
        <v>#DIV/0!</v>
      </c>
      <c r="AA1481" s="5" t="e">
        <f t="shared" si="209"/>
        <v>#DIV/0!</v>
      </c>
      <c r="AM1481" s="6"/>
      <c r="AN1481" s="6"/>
    </row>
    <row r="1482" spans="2:40" s="5" customFormat="1" ht="20.100000000000001" hidden="1" customHeight="1">
      <c r="B1482" s="22" t="str">
        <f>+$B$13</f>
        <v xml:space="preserve"> Β' ΠΛΑΝΗΤΗΣ</v>
      </c>
      <c r="C1482" s="15">
        <f>+$C$13</f>
        <v>0</v>
      </c>
      <c r="D1482" s="13">
        <f>+D1477+1</f>
        <v>247</v>
      </c>
      <c r="E1482" s="15">
        <f>+(H1482+I1482)/2</f>
        <v>0</v>
      </c>
      <c r="F1482" s="15">
        <f>+SQRT(E1482*E1482-G1482*G1482)</f>
        <v>0</v>
      </c>
      <c r="G1482" s="15">
        <f>+(-H1482+I1482)/2</f>
        <v>0</v>
      </c>
      <c r="H1482" s="15">
        <f>+$J$42</f>
        <v>0</v>
      </c>
      <c r="I1482" s="15">
        <f>+$J$41</f>
        <v>0</v>
      </c>
      <c r="J1482" s="15">
        <f>+$D$24</f>
        <v>0</v>
      </c>
      <c r="K1482" s="15">
        <f>+ABS( C1482-D1482)</f>
        <v>247</v>
      </c>
      <c r="L1482" s="15" t="e">
        <f>+F1482*F1482/E1482/( 1- J1482*COS(K1483))</f>
        <v>#DIV/0!</v>
      </c>
      <c r="M1482" s="14" t="e">
        <f t="shared" si="210"/>
        <v>#DIV/0!</v>
      </c>
      <c r="N1482" s="49"/>
      <c r="O1482" s="238">
        <f t="shared" si="211"/>
        <v>0</v>
      </c>
      <c r="P1482" s="5" t="e">
        <f t="shared" si="207"/>
        <v>#DIV/0!</v>
      </c>
      <c r="Q1482" s="5" t="e">
        <f t="shared" si="207"/>
        <v>#DIV/0!</v>
      </c>
      <c r="R1482" s="5" t="e">
        <f t="shared" si="207"/>
        <v>#DIV/0!</v>
      </c>
      <c r="S1482" s="5" t="e">
        <f t="shared" si="207"/>
        <v>#DIV/0!</v>
      </c>
      <c r="T1482" s="5" t="e">
        <f t="shared" si="207"/>
        <v>#DIV/0!</v>
      </c>
      <c r="U1482" s="5" t="e">
        <f t="shared" si="207"/>
        <v>#DIV/0!</v>
      </c>
      <c r="V1482" s="5" t="e">
        <f t="shared" si="206"/>
        <v>#DIV/0!</v>
      </c>
      <c r="W1482" s="5" t="e">
        <f t="shared" si="206"/>
        <v>#DIV/0!</v>
      </c>
      <c r="X1482" s="5" t="e">
        <f t="shared" si="206"/>
        <v>#DIV/0!</v>
      </c>
      <c r="Y1482" s="5" t="e">
        <f t="shared" si="208"/>
        <v>#DIV/0!</v>
      </c>
      <c r="Z1482" s="5" t="e">
        <f t="shared" si="209"/>
        <v>#DIV/0!</v>
      </c>
      <c r="AA1482" s="5" t="e">
        <f t="shared" si="209"/>
        <v>#DIV/0!</v>
      </c>
      <c r="AM1482" s="6"/>
      <c r="AN1482" s="6"/>
    </row>
    <row r="1483" spans="2:40" s="5" customFormat="1" ht="20.100000000000001" hidden="1" customHeight="1">
      <c r="B1483" s="26"/>
      <c r="C1483" s="27">
        <f>3.14/180*C1482</f>
        <v>0</v>
      </c>
      <c r="D1483" s="27">
        <f>3.14/180*D1482</f>
        <v>4.3087777777777783</v>
      </c>
      <c r="E1483" s="28"/>
      <c r="F1483" s="28"/>
      <c r="G1483" s="28"/>
      <c r="H1483" s="28"/>
      <c r="I1483" s="28"/>
      <c r="J1483" s="28"/>
      <c r="K1483" s="28">
        <f>(3.14/180)*K1482</f>
        <v>4.3087777777777783</v>
      </c>
      <c r="L1483" s="14"/>
      <c r="M1483" s="14" t="e">
        <f t="shared" si="210"/>
        <v>#DIV/0!</v>
      </c>
      <c r="N1483" s="49"/>
      <c r="O1483" s="238"/>
      <c r="P1483" s="5" t="e">
        <f t="shared" si="207"/>
        <v>#DIV/0!</v>
      </c>
      <c r="Q1483" s="5" t="e">
        <f t="shared" si="207"/>
        <v>#DIV/0!</v>
      </c>
      <c r="R1483" s="5" t="e">
        <f t="shared" si="207"/>
        <v>#DIV/0!</v>
      </c>
      <c r="S1483" s="5" t="e">
        <f t="shared" si="207"/>
        <v>#DIV/0!</v>
      </c>
      <c r="T1483" s="5" t="e">
        <f t="shared" si="207"/>
        <v>#DIV/0!</v>
      </c>
      <c r="U1483" s="5" t="e">
        <f t="shared" si="207"/>
        <v>#DIV/0!</v>
      </c>
      <c r="V1483" s="5" t="e">
        <f t="shared" si="206"/>
        <v>#DIV/0!</v>
      </c>
      <c r="W1483" s="5" t="e">
        <f t="shared" si="206"/>
        <v>#DIV/0!</v>
      </c>
      <c r="X1483" s="5" t="e">
        <f t="shared" si="206"/>
        <v>#DIV/0!</v>
      </c>
      <c r="Y1483" s="5" t="e">
        <f t="shared" si="208"/>
        <v>#DIV/0!</v>
      </c>
      <c r="Z1483" s="5" t="e">
        <f t="shared" si="209"/>
        <v>#DIV/0!</v>
      </c>
      <c r="AA1483" s="5" t="e">
        <f t="shared" si="209"/>
        <v>#DIV/0!</v>
      </c>
      <c r="AM1483" s="6"/>
      <c r="AN1483" s="6"/>
    </row>
    <row r="1484" spans="2:40" s="5" customFormat="1" ht="20.100000000000001" hidden="1" customHeight="1">
      <c r="B1484" s="15"/>
      <c r="C1484" s="13"/>
      <c r="D1484" s="13"/>
      <c r="E1484" s="13"/>
      <c r="F1484" s="13"/>
      <c r="G1484" s="13"/>
      <c r="H1484" s="13"/>
      <c r="I1484" s="13"/>
      <c r="J1484" s="13"/>
      <c r="K1484" s="15"/>
      <c r="L1484" s="14"/>
      <c r="M1484" s="14" t="e">
        <f t="shared" si="210"/>
        <v>#DIV/0!</v>
      </c>
      <c r="N1484" s="49"/>
      <c r="O1484" s="238"/>
      <c r="P1484" s="5" t="e">
        <f t="shared" si="207"/>
        <v>#DIV/0!</v>
      </c>
      <c r="Q1484" s="5" t="e">
        <f t="shared" si="207"/>
        <v>#DIV/0!</v>
      </c>
      <c r="R1484" s="5" t="e">
        <f t="shared" si="207"/>
        <v>#DIV/0!</v>
      </c>
      <c r="S1484" s="5" t="e">
        <f t="shared" si="207"/>
        <v>#DIV/0!</v>
      </c>
      <c r="T1484" s="5" t="e">
        <f t="shared" si="207"/>
        <v>#DIV/0!</v>
      </c>
      <c r="U1484" s="5" t="e">
        <f t="shared" si="207"/>
        <v>#DIV/0!</v>
      </c>
      <c r="V1484" s="5" t="e">
        <f t="shared" si="206"/>
        <v>#DIV/0!</v>
      </c>
      <c r="W1484" s="5" t="e">
        <f t="shared" si="206"/>
        <v>#DIV/0!</v>
      </c>
      <c r="X1484" s="5" t="e">
        <f t="shared" si="206"/>
        <v>#DIV/0!</v>
      </c>
      <c r="Y1484" s="5" t="e">
        <f t="shared" si="208"/>
        <v>#DIV/0!</v>
      </c>
      <c r="Z1484" s="5" t="e">
        <f t="shared" si="209"/>
        <v>#DIV/0!</v>
      </c>
      <c r="AA1484" s="5" t="e">
        <f t="shared" si="209"/>
        <v>#DIV/0!</v>
      </c>
      <c r="AM1484" s="6"/>
      <c r="AN1484" s="6"/>
    </row>
    <row r="1485" spans="2:40" s="5" customFormat="1" ht="20.100000000000001" hidden="1" customHeight="1">
      <c r="B1485" s="22" t="str">
        <f>+$B$11</f>
        <v xml:space="preserve"> Α' ΠΛΑΝΗΤΗΣ</v>
      </c>
      <c r="C1485" s="15">
        <f>+$C$11</f>
        <v>0</v>
      </c>
      <c r="D1485" s="13">
        <f>+D1480+1</f>
        <v>248</v>
      </c>
      <c r="E1485" s="15">
        <f>+(H1485+I1485)/2</f>
        <v>0</v>
      </c>
      <c r="F1485" s="15">
        <f>+SQRT(E1485*E1485-G1485*G1485)</f>
        <v>0</v>
      </c>
      <c r="G1485" s="15">
        <f>+(-H1485+I1485)/2</f>
        <v>0</v>
      </c>
      <c r="H1485" s="15">
        <f>+$J$40</f>
        <v>0</v>
      </c>
      <c r="I1485" s="15">
        <f>+$J$39</f>
        <v>0</v>
      </c>
      <c r="J1485" s="15">
        <f>+$D$22</f>
        <v>0</v>
      </c>
      <c r="K1485" s="15">
        <f>+ABS( C1485-D1485)</f>
        <v>248</v>
      </c>
      <c r="L1485" s="15" t="e">
        <f>(+F1485*F1485/E1485)/( 1- J1485*COS(K1486))</f>
        <v>#DIV/0!</v>
      </c>
      <c r="M1485" s="14" t="e">
        <f t="shared" si="210"/>
        <v>#DIV/0!</v>
      </c>
      <c r="N1485" s="49"/>
      <c r="O1485" s="238">
        <f t="shared" si="211"/>
        <v>0</v>
      </c>
      <c r="P1485" s="5" t="e">
        <f t="shared" si="207"/>
        <v>#DIV/0!</v>
      </c>
      <c r="Q1485" s="5" t="e">
        <f t="shared" si="207"/>
        <v>#DIV/0!</v>
      </c>
      <c r="R1485" s="5" t="e">
        <f t="shared" si="207"/>
        <v>#DIV/0!</v>
      </c>
      <c r="S1485" s="5" t="e">
        <f t="shared" si="207"/>
        <v>#DIV/0!</v>
      </c>
      <c r="T1485" s="5" t="e">
        <f t="shared" si="207"/>
        <v>#DIV/0!</v>
      </c>
      <c r="U1485" s="5" t="e">
        <f t="shared" si="207"/>
        <v>#DIV/0!</v>
      </c>
      <c r="V1485" s="5" t="e">
        <f t="shared" si="206"/>
        <v>#DIV/0!</v>
      </c>
      <c r="W1485" s="5" t="e">
        <f t="shared" si="206"/>
        <v>#DIV/0!</v>
      </c>
      <c r="X1485" s="5" t="e">
        <f t="shared" si="206"/>
        <v>#DIV/0!</v>
      </c>
      <c r="Y1485" s="5" t="e">
        <f t="shared" si="208"/>
        <v>#DIV/0!</v>
      </c>
      <c r="Z1485" s="5" t="e">
        <f t="shared" si="209"/>
        <v>#DIV/0!</v>
      </c>
      <c r="AA1485" s="5" t="e">
        <f t="shared" si="209"/>
        <v>#DIV/0!</v>
      </c>
      <c r="AM1485" s="6"/>
      <c r="AN1485" s="6"/>
    </row>
    <row r="1486" spans="2:40" s="5" customFormat="1" ht="20.100000000000001" hidden="1" customHeight="1">
      <c r="B1486" s="23" t="s">
        <v>32</v>
      </c>
      <c r="C1486" s="24">
        <f>3.14/180*C1485</f>
        <v>0</v>
      </c>
      <c r="D1486" s="24">
        <v>248</v>
      </c>
      <c r="E1486" s="25"/>
      <c r="F1486" s="25"/>
      <c r="G1486" s="25"/>
      <c r="H1486" s="25"/>
      <c r="I1486" s="25"/>
      <c r="J1486" s="25"/>
      <c r="K1486" s="25">
        <f>(3.14/180)*K1485</f>
        <v>4.3262222222222224</v>
      </c>
      <c r="L1486" s="14"/>
      <c r="M1486" s="14" t="e">
        <f t="shared" si="210"/>
        <v>#DIV/0!</v>
      </c>
      <c r="N1486" s="49"/>
      <c r="O1486" s="238" t="e">
        <f t="shared" si="211"/>
        <v>#DIV/0!</v>
      </c>
      <c r="P1486" s="5" t="e">
        <f t="shared" si="207"/>
        <v>#DIV/0!</v>
      </c>
      <c r="Q1486" s="5" t="e">
        <f t="shared" si="207"/>
        <v>#DIV/0!</v>
      </c>
      <c r="R1486" s="5" t="e">
        <f t="shared" si="207"/>
        <v>#DIV/0!</v>
      </c>
      <c r="S1486" s="5" t="e">
        <f t="shared" ref="S1486:X1532" si="212">IF(AND(E1486=MIN($B1486:$M1486),E1486=MIN($O$176:$O$234)),AE1485,0)</f>
        <v>#DIV/0!</v>
      </c>
      <c r="T1486" s="5" t="e">
        <f t="shared" si="212"/>
        <v>#DIV/0!</v>
      </c>
      <c r="U1486" s="5" t="e">
        <f t="shared" si="212"/>
        <v>#DIV/0!</v>
      </c>
      <c r="V1486" s="5" t="e">
        <f t="shared" si="206"/>
        <v>#DIV/0!</v>
      </c>
      <c r="W1486" s="5" t="e">
        <f t="shared" si="206"/>
        <v>#DIV/0!</v>
      </c>
      <c r="X1486" s="5" t="e">
        <f t="shared" si="206"/>
        <v>#DIV/0!</v>
      </c>
      <c r="Y1486" s="5" t="e">
        <f t="shared" si="208"/>
        <v>#DIV/0!</v>
      </c>
      <c r="Z1486" s="5" t="e">
        <f t="shared" si="209"/>
        <v>#DIV/0!</v>
      </c>
      <c r="AA1486" s="5" t="e">
        <f t="shared" si="209"/>
        <v>#DIV/0!</v>
      </c>
      <c r="AM1486" s="6"/>
      <c r="AN1486" s="6"/>
    </row>
    <row r="1487" spans="2:40" s="5" customFormat="1" ht="20.100000000000001" hidden="1" customHeight="1">
      <c r="B1487" s="22" t="str">
        <f>+$B$13</f>
        <v xml:space="preserve"> Β' ΠΛΑΝΗΤΗΣ</v>
      </c>
      <c r="C1487" s="15">
        <f>+$C$13</f>
        <v>0</v>
      </c>
      <c r="D1487" s="13">
        <f>+D1482+1</f>
        <v>248</v>
      </c>
      <c r="E1487" s="15">
        <f>+(H1487+I1487)/2</f>
        <v>0</v>
      </c>
      <c r="F1487" s="15">
        <f>+SQRT(E1487*E1487-G1487*G1487)</f>
        <v>0</v>
      </c>
      <c r="G1487" s="15">
        <f>+(-H1487+I1487)/2</f>
        <v>0</v>
      </c>
      <c r="H1487" s="15">
        <f>+$J$42</f>
        <v>0</v>
      </c>
      <c r="I1487" s="15">
        <f>+$J$41</f>
        <v>0</v>
      </c>
      <c r="J1487" s="15">
        <f>+$D$24</f>
        <v>0</v>
      </c>
      <c r="K1487" s="15">
        <f>+ABS( C1487-D1487)</f>
        <v>248</v>
      </c>
      <c r="L1487" s="15" t="e">
        <f>+F1487*F1487/E1487/( 1- J1487*COS(K1488))</f>
        <v>#DIV/0!</v>
      </c>
      <c r="M1487" s="14" t="e">
        <f t="shared" si="210"/>
        <v>#DIV/0!</v>
      </c>
      <c r="N1487" s="49"/>
      <c r="O1487" s="238">
        <f t="shared" si="211"/>
        <v>0</v>
      </c>
      <c r="P1487" s="5" t="e">
        <f t="shared" ref="P1487:X1545" si="213">IF(AND(B1487=MIN($B1487:$M1487),B1487=MIN($O$176:$O$234)),AB1486,0)</f>
        <v>#DIV/0!</v>
      </c>
      <c r="Q1487" s="5" t="e">
        <f t="shared" si="213"/>
        <v>#DIV/0!</v>
      </c>
      <c r="R1487" s="5" t="e">
        <f t="shared" si="213"/>
        <v>#DIV/0!</v>
      </c>
      <c r="S1487" s="5" t="e">
        <f t="shared" si="212"/>
        <v>#DIV/0!</v>
      </c>
      <c r="T1487" s="5" t="e">
        <f t="shared" si="212"/>
        <v>#DIV/0!</v>
      </c>
      <c r="U1487" s="5" t="e">
        <f t="shared" si="212"/>
        <v>#DIV/0!</v>
      </c>
      <c r="V1487" s="5" t="e">
        <f t="shared" si="206"/>
        <v>#DIV/0!</v>
      </c>
      <c r="W1487" s="5" t="e">
        <f t="shared" si="206"/>
        <v>#DIV/0!</v>
      </c>
      <c r="X1487" s="5" t="e">
        <f t="shared" si="206"/>
        <v>#DIV/0!</v>
      </c>
      <c r="Y1487" s="5" t="e">
        <f t="shared" si="208"/>
        <v>#DIV/0!</v>
      </c>
      <c r="Z1487" s="5" t="e">
        <f t="shared" si="209"/>
        <v>#DIV/0!</v>
      </c>
      <c r="AA1487" s="5" t="e">
        <f t="shared" si="209"/>
        <v>#DIV/0!</v>
      </c>
      <c r="AM1487" s="6"/>
      <c r="AN1487" s="6"/>
    </row>
    <row r="1488" spans="2:40" s="5" customFormat="1" ht="20.100000000000001" hidden="1" customHeight="1">
      <c r="B1488" s="26"/>
      <c r="C1488" s="27">
        <f>3.14/180*C1487</f>
        <v>0</v>
      </c>
      <c r="D1488" s="27">
        <f>3.14/180*D1487</f>
        <v>4.3262222222222224</v>
      </c>
      <c r="E1488" s="28"/>
      <c r="F1488" s="28"/>
      <c r="G1488" s="28"/>
      <c r="H1488" s="28"/>
      <c r="I1488" s="28"/>
      <c r="J1488" s="28"/>
      <c r="K1488" s="28">
        <f>(3.14/180)*K1487</f>
        <v>4.3262222222222224</v>
      </c>
      <c r="L1488" s="14"/>
      <c r="M1488" s="14" t="e">
        <f t="shared" si="210"/>
        <v>#DIV/0!</v>
      </c>
      <c r="N1488" s="49"/>
      <c r="O1488" s="238"/>
      <c r="P1488" s="5" t="e">
        <f t="shared" si="213"/>
        <v>#DIV/0!</v>
      </c>
      <c r="Q1488" s="5" t="e">
        <f t="shared" si="213"/>
        <v>#DIV/0!</v>
      </c>
      <c r="R1488" s="5" t="e">
        <f t="shared" si="213"/>
        <v>#DIV/0!</v>
      </c>
      <c r="S1488" s="5" t="e">
        <f t="shared" si="212"/>
        <v>#DIV/0!</v>
      </c>
      <c r="T1488" s="5" t="e">
        <f t="shared" si="212"/>
        <v>#DIV/0!</v>
      </c>
      <c r="U1488" s="5" t="e">
        <f t="shared" si="212"/>
        <v>#DIV/0!</v>
      </c>
      <c r="V1488" s="5" t="e">
        <f t="shared" si="206"/>
        <v>#DIV/0!</v>
      </c>
      <c r="W1488" s="5" t="e">
        <f t="shared" si="206"/>
        <v>#DIV/0!</v>
      </c>
      <c r="X1488" s="5" t="e">
        <f t="shared" si="206"/>
        <v>#DIV/0!</v>
      </c>
      <c r="Y1488" s="5" t="e">
        <f t="shared" si="208"/>
        <v>#DIV/0!</v>
      </c>
      <c r="Z1488" s="5" t="e">
        <f t="shared" si="209"/>
        <v>#DIV/0!</v>
      </c>
      <c r="AA1488" s="5" t="e">
        <f t="shared" si="209"/>
        <v>#DIV/0!</v>
      </c>
      <c r="AM1488" s="6"/>
      <c r="AN1488" s="6"/>
    </row>
    <row r="1489" spans="2:40" s="5" customFormat="1" ht="20.100000000000001" hidden="1" customHeight="1">
      <c r="B1489" s="15"/>
      <c r="C1489" s="13"/>
      <c r="D1489" s="13"/>
      <c r="E1489" s="13"/>
      <c r="F1489" s="13"/>
      <c r="G1489" s="13"/>
      <c r="H1489" s="13"/>
      <c r="I1489" s="13"/>
      <c r="J1489" s="13"/>
      <c r="K1489" s="15"/>
      <c r="L1489" s="14"/>
      <c r="M1489" s="14" t="e">
        <f t="shared" si="210"/>
        <v>#DIV/0!</v>
      </c>
      <c r="N1489" s="49"/>
      <c r="O1489" s="238"/>
      <c r="P1489" s="5" t="e">
        <f t="shared" si="213"/>
        <v>#DIV/0!</v>
      </c>
      <c r="Q1489" s="5" t="e">
        <f t="shared" si="213"/>
        <v>#DIV/0!</v>
      </c>
      <c r="R1489" s="5" t="e">
        <f t="shared" si="213"/>
        <v>#DIV/0!</v>
      </c>
      <c r="S1489" s="5" t="e">
        <f t="shared" si="212"/>
        <v>#DIV/0!</v>
      </c>
      <c r="T1489" s="5" t="e">
        <f t="shared" si="212"/>
        <v>#DIV/0!</v>
      </c>
      <c r="U1489" s="5" t="e">
        <f t="shared" si="212"/>
        <v>#DIV/0!</v>
      </c>
      <c r="V1489" s="5" t="e">
        <f t="shared" si="206"/>
        <v>#DIV/0!</v>
      </c>
      <c r="W1489" s="5" t="e">
        <f t="shared" si="206"/>
        <v>#DIV/0!</v>
      </c>
      <c r="X1489" s="5" t="e">
        <f t="shared" si="206"/>
        <v>#DIV/0!</v>
      </c>
      <c r="Y1489" s="5" t="e">
        <f t="shared" si="208"/>
        <v>#DIV/0!</v>
      </c>
      <c r="Z1489" s="5" t="e">
        <f t="shared" si="209"/>
        <v>#DIV/0!</v>
      </c>
      <c r="AA1489" s="5" t="e">
        <f t="shared" si="209"/>
        <v>#DIV/0!</v>
      </c>
      <c r="AM1489" s="6"/>
      <c r="AN1489" s="6"/>
    </row>
    <row r="1490" spans="2:40" s="5" customFormat="1" ht="20.100000000000001" hidden="1" customHeight="1">
      <c r="B1490" s="22" t="str">
        <f>+$B$11</f>
        <v xml:space="preserve"> Α' ΠΛΑΝΗΤΗΣ</v>
      </c>
      <c r="C1490" s="15">
        <f>+$C$11</f>
        <v>0</v>
      </c>
      <c r="D1490" s="13">
        <f>+D1485+1</f>
        <v>249</v>
      </c>
      <c r="E1490" s="15">
        <f>+(H1490+I1490)/2</f>
        <v>0</v>
      </c>
      <c r="F1490" s="15">
        <f>+SQRT(E1490*E1490-G1490*G1490)</f>
        <v>0</v>
      </c>
      <c r="G1490" s="15">
        <f>+(-H1490+I1490)/2</f>
        <v>0</v>
      </c>
      <c r="H1490" s="15">
        <f>+$J$40</f>
        <v>0</v>
      </c>
      <c r="I1490" s="15">
        <f>+$J$39</f>
        <v>0</v>
      </c>
      <c r="J1490" s="15">
        <f>+$D$22</f>
        <v>0</v>
      </c>
      <c r="K1490" s="15">
        <f>+ABS( C1490-D1490)</f>
        <v>249</v>
      </c>
      <c r="L1490" s="15" t="e">
        <f>(+F1490*F1490/E1490)/( 1- J1490*COS(K1491))</f>
        <v>#DIV/0!</v>
      </c>
      <c r="M1490" s="14" t="e">
        <f t="shared" si="210"/>
        <v>#DIV/0!</v>
      </c>
      <c r="N1490" s="49"/>
      <c r="O1490" s="238">
        <f t="shared" si="211"/>
        <v>0</v>
      </c>
      <c r="P1490" s="5" t="e">
        <f t="shared" si="213"/>
        <v>#DIV/0!</v>
      </c>
      <c r="Q1490" s="5" t="e">
        <f t="shared" si="213"/>
        <v>#DIV/0!</v>
      </c>
      <c r="R1490" s="5" t="e">
        <f t="shared" si="213"/>
        <v>#DIV/0!</v>
      </c>
      <c r="S1490" s="5" t="e">
        <f t="shared" si="212"/>
        <v>#DIV/0!</v>
      </c>
      <c r="T1490" s="5" t="e">
        <f t="shared" si="212"/>
        <v>#DIV/0!</v>
      </c>
      <c r="U1490" s="5" t="e">
        <f t="shared" si="212"/>
        <v>#DIV/0!</v>
      </c>
      <c r="V1490" s="5" t="e">
        <f t="shared" si="206"/>
        <v>#DIV/0!</v>
      </c>
      <c r="W1490" s="5" t="e">
        <f t="shared" si="206"/>
        <v>#DIV/0!</v>
      </c>
      <c r="X1490" s="5" t="e">
        <f t="shared" si="206"/>
        <v>#DIV/0!</v>
      </c>
      <c r="Y1490" s="5" t="e">
        <f t="shared" si="208"/>
        <v>#DIV/0!</v>
      </c>
      <c r="Z1490" s="5" t="e">
        <f t="shared" si="209"/>
        <v>#DIV/0!</v>
      </c>
      <c r="AA1490" s="5" t="e">
        <f t="shared" si="209"/>
        <v>#DIV/0!</v>
      </c>
      <c r="AM1490" s="6"/>
      <c r="AN1490" s="6"/>
    </row>
    <row r="1491" spans="2:40" s="5" customFormat="1" ht="20.100000000000001" hidden="1" customHeight="1">
      <c r="B1491" s="23" t="s">
        <v>32</v>
      </c>
      <c r="C1491" s="24">
        <f>3.14/180*C1490</f>
        <v>0</v>
      </c>
      <c r="D1491" s="24">
        <v>249</v>
      </c>
      <c r="E1491" s="25"/>
      <c r="F1491" s="25"/>
      <c r="G1491" s="25"/>
      <c r="H1491" s="25"/>
      <c r="I1491" s="25"/>
      <c r="J1491" s="25"/>
      <c r="K1491" s="25">
        <f>(3.14/180)*K1490</f>
        <v>4.3436666666666675</v>
      </c>
      <c r="L1491" s="14"/>
      <c r="M1491" s="14" t="e">
        <f t="shared" si="210"/>
        <v>#DIV/0!</v>
      </c>
      <c r="N1491" s="49"/>
      <c r="O1491" s="238" t="e">
        <f t="shared" si="211"/>
        <v>#DIV/0!</v>
      </c>
      <c r="P1491" s="5" t="e">
        <f t="shared" si="213"/>
        <v>#DIV/0!</v>
      </c>
      <c r="Q1491" s="5" t="e">
        <f t="shared" si="213"/>
        <v>#DIV/0!</v>
      </c>
      <c r="R1491" s="5" t="e">
        <f t="shared" si="213"/>
        <v>#DIV/0!</v>
      </c>
      <c r="S1491" s="5" t="e">
        <f t="shared" si="212"/>
        <v>#DIV/0!</v>
      </c>
      <c r="T1491" s="5" t="e">
        <f t="shared" si="212"/>
        <v>#DIV/0!</v>
      </c>
      <c r="U1491" s="5" t="e">
        <f t="shared" si="212"/>
        <v>#DIV/0!</v>
      </c>
      <c r="V1491" s="5" t="e">
        <f t="shared" si="206"/>
        <v>#DIV/0!</v>
      </c>
      <c r="W1491" s="5" t="e">
        <f t="shared" si="206"/>
        <v>#DIV/0!</v>
      </c>
      <c r="X1491" s="5" t="e">
        <f t="shared" si="206"/>
        <v>#DIV/0!</v>
      </c>
      <c r="Y1491" s="5" t="e">
        <f t="shared" si="208"/>
        <v>#DIV/0!</v>
      </c>
      <c r="Z1491" s="5" t="e">
        <f t="shared" si="209"/>
        <v>#DIV/0!</v>
      </c>
      <c r="AA1491" s="5" t="e">
        <f t="shared" si="209"/>
        <v>#DIV/0!</v>
      </c>
      <c r="AM1491" s="6"/>
      <c r="AN1491" s="6"/>
    </row>
    <row r="1492" spans="2:40" s="5" customFormat="1" ht="20.100000000000001" hidden="1" customHeight="1">
      <c r="B1492" s="22" t="str">
        <f>+$B$13</f>
        <v xml:space="preserve"> Β' ΠΛΑΝΗΤΗΣ</v>
      </c>
      <c r="C1492" s="15">
        <f>+$C$13</f>
        <v>0</v>
      </c>
      <c r="D1492" s="13">
        <f>+D1487+1</f>
        <v>249</v>
      </c>
      <c r="E1492" s="15">
        <f>+(H1492+I1492)/2</f>
        <v>0</v>
      </c>
      <c r="F1492" s="15">
        <f>+SQRT(E1492*E1492-G1492*G1492)</f>
        <v>0</v>
      </c>
      <c r="G1492" s="15">
        <f>+(-H1492+I1492)/2</f>
        <v>0</v>
      </c>
      <c r="H1492" s="15">
        <f>+$J$42</f>
        <v>0</v>
      </c>
      <c r="I1492" s="15">
        <f>+$J$41</f>
        <v>0</v>
      </c>
      <c r="J1492" s="15">
        <f>+$D$24</f>
        <v>0</v>
      </c>
      <c r="K1492" s="15">
        <f>+ABS( C1492-D1492)</f>
        <v>249</v>
      </c>
      <c r="L1492" s="15" t="e">
        <f>+F1492*F1492/E1492/( 1- J1492*COS(K1493))</f>
        <v>#DIV/0!</v>
      </c>
      <c r="M1492" s="14" t="e">
        <f t="shared" si="210"/>
        <v>#DIV/0!</v>
      </c>
      <c r="N1492" s="49"/>
      <c r="O1492" s="238">
        <f t="shared" si="211"/>
        <v>0</v>
      </c>
      <c r="P1492" s="5" t="e">
        <f t="shared" si="213"/>
        <v>#DIV/0!</v>
      </c>
      <c r="Q1492" s="5" t="e">
        <f t="shared" si="213"/>
        <v>#DIV/0!</v>
      </c>
      <c r="R1492" s="5" t="e">
        <f t="shared" si="213"/>
        <v>#DIV/0!</v>
      </c>
      <c r="S1492" s="5" t="e">
        <f t="shared" si="212"/>
        <v>#DIV/0!</v>
      </c>
      <c r="T1492" s="5" t="e">
        <f t="shared" si="212"/>
        <v>#DIV/0!</v>
      </c>
      <c r="U1492" s="5" t="e">
        <f t="shared" si="212"/>
        <v>#DIV/0!</v>
      </c>
      <c r="V1492" s="5" t="e">
        <f t="shared" si="206"/>
        <v>#DIV/0!</v>
      </c>
      <c r="W1492" s="5" t="e">
        <f t="shared" si="206"/>
        <v>#DIV/0!</v>
      </c>
      <c r="X1492" s="5" t="e">
        <f t="shared" si="206"/>
        <v>#DIV/0!</v>
      </c>
      <c r="Y1492" s="5" t="e">
        <f t="shared" si="208"/>
        <v>#DIV/0!</v>
      </c>
      <c r="Z1492" s="5" t="e">
        <f t="shared" si="209"/>
        <v>#DIV/0!</v>
      </c>
      <c r="AA1492" s="5" t="e">
        <f t="shared" si="209"/>
        <v>#DIV/0!</v>
      </c>
      <c r="AM1492" s="6"/>
      <c r="AN1492" s="6"/>
    </row>
    <row r="1493" spans="2:40" s="5" customFormat="1" ht="20.100000000000001" hidden="1" customHeight="1">
      <c r="B1493" s="26"/>
      <c r="C1493" s="27">
        <f>3.14/180*C1492</f>
        <v>0</v>
      </c>
      <c r="D1493" s="27">
        <f>3.14/180*D1492</f>
        <v>4.3436666666666675</v>
      </c>
      <c r="E1493" s="28"/>
      <c r="F1493" s="28"/>
      <c r="G1493" s="28"/>
      <c r="H1493" s="28"/>
      <c r="I1493" s="28"/>
      <c r="J1493" s="28"/>
      <c r="K1493" s="28">
        <f>(3.14/180)*K1492</f>
        <v>4.3436666666666675</v>
      </c>
      <c r="L1493" s="14"/>
      <c r="M1493" s="14" t="e">
        <f t="shared" si="210"/>
        <v>#DIV/0!</v>
      </c>
      <c r="N1493" s="49"/>
      <c r="O1493" s="238"/>
      <c r="P1493" s="5" t="e">
        <f t="shared" si="213"/>
        <v>#DIV/0!</v>
      </c>
      <c r="Q1493" s="5" t="e">
        <f t="shared" si="213"/>
        <v>#DIV/0!</v>
      </c>
      <c r="R1493" s="5" t="e">
        <f t="shared" si="213"/>
        <v>#DIV/0!</v>
      </c>
      <c r="S1493" s="5" t="e">
        <f t="shared" si="212"/>
        <v>#DIV/0!</v>
      </c>
      <c r="T1493" s="5" t="e">
        <f t="shared" si="212"/>
        <v>#DIV/0!</v>
      </c>
      <c r="U1493" s="5" t="e">
        <f t="shared" si="212"/>
        <v>#DIV/0!</v>
      </c>
      <c r="V1493" s="5" t="e">
        <f t="shared" si="206"/>
        <v>#DIV/0!</v>
      </c>
      <c r="W1493" s="5" t="e">
        <f t="shared" si="206"/>
        <v>#DIV/0!</v>
      </c>
      <c r="X1493" s="5" t="e">
        <f t="shared" si="206"/>
        <v>#DIV/0!</v>
      </c>
      <c r="Y1493" s="5" t="e">
        <f t="shared" si="208"/>
        <v>#DIV/0!</v>
      </c>
      <c r="Z1493" s="5" t="e">
        <f t="shared" si="209"/>
        <v>#DIV/0!</v>
      </c>
      <c r="AA1493" s="5" t="e">
        <f t="shared" si="209"/>
        <v>#DIV/0!</v>
      </c>
      <c r="AM1493" s="6"/>
      <c r="AN1493" s="6"/>
    </row>
    <row r="1494" spans="2:40" s="5" customFormat="1" ht="20.100000000000001" hidden="1" customHeight="1">
      <c r="B1494" s="15"/>
      <c r="C1494" s="13"/>
      <c r="D1494" s="13"/>
      <c r="E1494" s="13"/>
      <c r="F1494" s="13"/>
      <c r="G1494" s="13"/>
      <c r="H1494" s="13"/>
      <c r="I1494" s="13"/>
      <c r="J1494" s="13"/>
      <c r="K1494" s="15"/>
      <c r="L1494" s="14"/>
      <c r="M1494" s="14" t="e">
        <f t="shared" si="210"/>
        <v>#DIV/0!</v>
      </c>
      <c r="N1494" s="49"/>
      <c r="O1494" s="238"/>
      <c r="P1494" s="5" t="e">
        <f t="shared" si="213"/>
        <v>#DIV/0!</v>
      </c>
      <c r="Q1494" s="5" t="e">
        <f t="shared" si="213"/>
        <v>#DIV/0!</v>
      </c>
      <c r="R1494" s="5" t="e">
        <f t="shared" si="213"/>
        <v>#DIV/0!</v>
      </c>
      <c r="S1494" s="5" t="e">
        <f t="shared" si="212"/>
        <v>#DIV/0!</v>
      </c>
      <c r="T1494" s="5" t="e">
        <f t="shared" si="212"/>
        <v>#DIV/0!</v>
      </c>
      <c r="U1494" s="5" t="e">
        <f t="shared" si="212"/>
        <v>#DIV/0!</v>
      </c>
      <c r="V1494" s="5" t="e">
        <f t="shared" si="206"/>
        <v>#DIV/0!</v>
      </c>
      <c r="W1494" s="5" t="e">
        <f t="shared" si="206"/>
        <v>#DIV/0!</v>
      </c>
      <c r="X1494" s="5" t="e">
        <f t="shared" si="206"/>
        <v>#DIV/0!</v>
      </c>
      <c r="Y1494" s="5" t="e">
        <f t="shared" si="208"/>
        <v>#DIV/0!</v>
      </c>
      <c r="Z1494" s="5" t="e">
        <f t="shared" si="209"/>
        <v>#DIV/0!</v>
      </c>
      <c r="AA1494" s="5" t="e">
        <f t="shared" si="209"/>
        <v>#DIV/0!</v>
      </c>
      <c r="AM1494" s="6"/>
      <c r="AN1494" s="6"/>
    </row>
    <row r="1495" spans="2:40" s="5" customFormat="1" ht="20.100000000000001" hidden="1" customHeight="1">
      <c r="B1495" s="22" t="str">
        <f>+$B$11</f>
        <v xml:space="preserve"> Α' ΠΛΑΝΗΤΗΣ</v>
      </c>
      <c r="C1495" s="15">
        <f>+$C$11</f>
        <v>0</v>
      </c>
      <c r="D1495" s="13">
        <f>+D1490+1</f>
        <v>250</v>
      </c>
      <c r="E1495" s="15">
        <f>+(H1495+I1495)/2</f>
        <v>0</v>
      </c>
      <c r="F1495" s="15">
        <f>+SQRT(E1495*E1495-G1495*G1495)</f>
        <v>0</v>
      </c>
      <c r="G1495" s="15">
        <f>+(-H1495+I1495)/2</f>
        <v>0</v>
      </c>
      <c r="H1495" s="15">
        <f>+$J$40</f>
        <v>0</v>
      </c>
      <c r="I1495" s="15">
        <f>+$J$39</f>
        <v>0</v>
      </c>
      <c r="J1495" s="15">
        <f>+$D$22</f>
        <v>0</v>
      </c>
      <c r="K1495" s="15">
        <f>+ABS( C1495-D1495)</f>
        <v>250</v>
      </c>
      <c r="L1495" s="15" t="e">
        <f>(+F1495*F1495/E1495)/( 1- J1495*COS(K1496))</f>
        <v>#DIV/0!</v>
      </c>
      <c r="M1495" s="14" t="e">
        <f t="shared" si="210"/>
        <v>#DIV/0!</v>
      </c>
      <c r="N1495" s="49"/>
      <c r="O1495" s="238">
        <f t="shared" si="211"/>
        <v>0</v>
      </c>
      <c r="P1495" s="5" t="e">
        <f t="shared" si="213"/>
        <v>#DIV/0!</v>
      </c>
      <c r="Q1495" s="5" t="e">
        <f t="shared" si="213"/>
        <v>#DIV/0!</v>
      </c>
      <c r="R1495" s="5" t="e">
        <f t="shared" si="213"/>
        <v>#DIV/0!</v>
      </c>
      <c r="S1495" s="5" t="e">
        <f t="shared" si="212"/>
        <v>#DIV/0!</v>
      </c>
      <c r="T1495" s="5" t="e">
        <f t="shared" si="212"/>
        <v>#DIV/0!</v>
      </c>
      <c r="U1495" s="5" t="e">
        <f t="shared" si="212"/>
        <v>#DIV/0!</v>
      </c>
      <c r="V1495" s="5" t="e">
        <f t="shared" si="212"/>
        <v>#DIV/0!</v>
      </c>
      <c r="W1495" s="5" t="e">
        <f t="shared" si="212"/>
        <v>#DIV/0!</v>
      </c>
      <c r="X1495" s="5" t="e">
        <f t="shared" si="212"/>
        <v>#DIV/0!</v>
      </c>
      <c r="Y1495" s="5" t="e">
        <f t="shared" si="208"/>
        <v>#DIV/0!</v>
      </c>
      <c r="Z1495" s="5" t="e">
        <f t="shared" si="209"/>
        <v>#DIV/0!</v>
      </c>
      <c r="AA1495" s="5" t="e">
        <f t="shared" si="209"/>
        <v>#DIV/0!</v>
      </c>
      <c r="AM1495" s="6"/>
      <c r="AN1495" s="6"/>
    </row>
    <row r="1496" spans="2:40" s="5" customFormat="1" ht="20.100000000000001" hidden="1" customHeight="1">
      <c r="B1496" s="23" t="s">
        <v>32</v>
      </c>
      <c r="C1496" s="24">
        <f>3.14/180*C1495</f>
        <v>0</v>
      </c>
      <c r="D1496" s="24">
        <v>250</v>
      </c>
      <c r="E1496" s="25"/>
      <c r="F1496" s="25"/>
      <c r="G1496" s="25"/>
      <c r="H1496" s="25"/>
      <c r="I1496" s="25"/>
      <c r="J1496" s="25"/>
      <c r="K1496" s="25">
        <f>(3.14/180)*K1495</f>
        <v>4.3611111111111116</v>
      </c>
      <c r="L1496" s="14"/>
      <c r="M1496" s="14" t="e">
        <f t="shared" si="210"/>
        <v>#DIV/0!</v>
      </c>
      <c r="N1496" s="49"/>
      <c r="O1496" s="238" t="e">
        <f t="shared" si="211"/>
        <v>#DIV/0!</v>
      </c>
      <c r="P1496" s="5" t="e">
        <f t="shared" si="213"/>
        <v>#DIV/0!</v>
      </c>
      <c r="Q1496" s="5" t="e">
        <f t="shared" si="213"/>
        <v>#DIV/0!</v>
      </c>
      <c r="R1496" s="5" t="e">
        <f t="shared" si="213"/>
        <v>#DIV/0!</v>
      </c>
      <c r="S1496" s="5" t="e">
        <f t="shared" si="212"/>
        <v>#DIV/0!</v>
      </c>
      <c r="T1496" s="5" t="e">
        <f t="shared" si="212"/>
        <v>#DIV/0!</v>
      </c>
      <c r="U1496" s="5" t="e">
        <f t="shared" si="212"/>
        <v>#DIV/0!</v>
      </c>
      <c r="V1496" s="5" t="e">
        <f t="shared" si="212"/>
        <v>#DIV/0!</v>
      </c>
      <c r="W1496" s="5" t="e">
        <f t="shared" si="212"/>
        <v>#DIV/0!</v>
      </c>
      <c r="X1496" s="5" t="e">
        <f t="shared" si="212"/>
        <v>#DIV/0!</v>
      </c>
      <c r="Y1496" s="5" t="e">
        <f t="shared" si="208"/>
        <v>#DIV/0!</v>
      </c>
      <c r="Z1496" s="5" t="e">
        <f t="shared" si="209"/>
        <v>#DIV/0!</v>
      </c>
      <c r="AA1496" s="5" t="e">
        <f t="shared" si="209"/>
        <v>#DIV/0!</v>
      </c>
      <c r="AM1496" s="6"/>
      <c r="AN1496" s="6"/>
    </row>
    <row r="1497" spans="2:40" s="5" customFormat="1" ht="20.100000000000001" hidden="1" customHeight="1">
      <c r="B1497" s="22" t="str">
        <f>+$B$13</f>
        <v xml:space="preserve"> Β' ΠΛΑΝΗΤΗΣ</v>
      </c>
      <c r="C1497" s="15">
        <f>+$C$13</f>
        <v>0</v>
      </c>
      <c r="D1497" s="13">
        <f>+D1492+1</f>
        <v>250</v>
      </c>
      <c r="E1497" s="15">
        <f>+(H1497+I1497)/2</f>
        <v>0</v>
      </c>
      <c r="F1497" s="15">
        <f>+SQRT(E1497*E1497-G1497*G1497)</f>
        <v>0</v>
      </c>
      <c r="G1497" s="15">
        <f>+(-H1497+I1497)/2</f>
        <v>0</v>
      </c>
      <c r="H1497" s="15">
        <f>+$J$42</f>
        <v>0</v>
      </c>
      <c r="I1497" s="15">
        <f>+$J$41</f>
        <v>0</v>
      </c>
      <c r="J1497" s="15">
        <f>+$D$24</f>
        <v>0</v>
      </c>
      <c r="K1497" s="15">
        <f>+ABS( C1497-D1497)</f>
        <v>250</v>
      </c>
      <c r="L1497" s="15" t="e">
        <f>+F1497*F1497/E1497/( 1- J1497*COS(K1498))</f>
        <v>#DIV/0!</v>
      </c>
      <c r="M1497" s="14" t="e">
        <f t="shared" si="210"/>
        <v>#DIV/0!</v>
      </c>
      <c r="N1497" s="49"/>
      <c r="O1497" s="238">
        <f t="shared" si="211"/>
        <v>0</v>
      </c>
      <c r="P1497" s="5" t="e">
        <f t="shared" si="213"/>
        <v>#DIV/0!</v>
      </c>
      <c r="Q1497" s="5" t="e">
        <f t="shared" si="213"/>
        <v>#DIV/0!</v>
      </c>
      <c r="R1497" s="5" t="e">
        <f t="shared" si="213"/>
        <v>#DIV/0!</v>
      </c>
      <c r="S1497" s="5" t="e">
        <f t="shared" si="212"/>
        <v>#DIV/0!</v>
      </c>
      <c r="T1497" s="5" t="e">
        <f t="shared" si="212"/>
        <v>#DIV/0!</v>
      </c>
      <c r="U1497" s="5" t="e">
        <f t="shared" si="212"/>
        <v>#DIV/0!</v>
      </c>
      <c r="V1497" s="5" t="e">
        <f t="shared" si="212"/>
        <v>#DIV/0!</v>
      </c>
      <c r="W1497" s="5" t="e">
        <f t="shared" si="212"/>
        <v>#DIV/0!</v>
      </c>
      <c r="X1497" s="5" t="e">
        <f t="shared" si="212"/>
        <v>#DIV/0!</v>
      </c>
      <c r="Y1497" s="5" t="e">
        <f t="shared" si="208"/>
        <v>#DIV/0!</v>
      </c>
      <c r="Z1497" s="5" t="e">
        <f t="shared" si="209"/>
        <v>#DIV/0!</v>
      </c>
      <c r="AA1497" s="5" t="e">
        <f t="shared" si="209"/>
        <v>#DIV/0!</v>
      </c>
      <c r="AM1497" s="6"/>
      <c r="AN1497" s="6"/>
    </row>
    <row r="1498" spans="2:40" s="5" customFormat="1" ht="20.100000000000001" hidden="1" customHeight="1">
      <c r="B1498" s="26"/>
      <c r="C1498" s="27">
        <f>3.14/180*C1497</f>
        <v>0</v>
      </c>
      <c r="D1498" s="27">
        <f>3.14/180*D1497</f>
        <v>4.3611111111111116</v>
      </c>
      <c r="E1498" s="28"/>
      <c r="F1498" s="28"/>
      <c r="G1498" s="28"/>
      <c r="H1498" s="28"/>
      <c r="I1498" s="28"/>
      <c r="J1498" s="28"/>
      <c r="K1498" s="28">
        <f>(3.14/180)*K1497</f>
        <v>4.3611111111111116</v>
      </c>
      <c r="L1498" s="14"/>
      <c r="M1498" s="14" t="e">
        <f t="shared" si="210"/>
        <v>#DIV/0!</v>
      </c>
      <c r="N1498" s="49"/>
      <c r="O1498" s="238"/>
      <c r="P1498" s="5" t="e">
        <f t="shared" si="213"/>
        <v>#DIV/0!</v>
      </c>
      <c r="Q1498" s="5" t="e">
        <f t="shared" si="213"/>
        <v>#DIV/0!</v>
      </c>
      <c r="R1498" s="5" t="e">
        <f t="shared" si="213"/>
        <v>#DIV/0!</v>
      </c>
      <c r="S1498" s="5" t="e">
        <f t="shared" si="212"/>
        <v>#DIV/0!</v>
      </c>
      <c r="T1498" s="5" t="e">
        <f t="shared" si="212"/>
        <v>#DIV/0!</v>
      </c>
      <c r="U1498" s="5" t="e">
        <f t="shared" si="212"/>
        <v>#DIV/0!</v>
      </c>
      <c r="V1498" s="5" t="e">
        <f t="shared" si="212"/>
        <v>#DIV/0!</v>
      </c>
      <c r="W1498" s="5" t="e">
        <f t="shared" si="212"/>
        <v>#DIV/0!</v>
      </c>
      <c r="X1498" s="5" t="e">
        <f t="shared" si="212"/>
        <v>#DIV/0!</v>
      </c>
      <c r="Y1498" s="5" t="e">
        <f t="shared" si="208"/>
        <v>#DIV/0!</v>
      </c>
      <c r="Z1498" s="5" t="e">
        <f t="shared" si="209"/>
        <v>#DIV/0!</v>
      </c>
      <c r="AA1498" s="5" t="e">
        <f t="shared" si="209"/>
        <v>#DIV/0!</v>
      </c>
      <c r="AM1498" s="6"/>
      <c r="AN1498" s="6"/>
    </row>
    <row r="1499" spans="2:40" s="5" customFormat="1" ht="20.100000000000001" hidden="1" customHeight="1">
      <c r="B1499" s="15"/>
      <c r="C1499" s="13"/>
      <c r="D1499" s="13"/>
      <c r="E1499" s="13"/>
      <c r="F1499" s="13"/>
      <c r="G1499" s="13"/>
      <c r="H1499" s="13"/>
      <c r="I1499" s="13"/>
      <c r="J1499" s="13"/>
      <c r="K1499" s="15"/>
      <c r="L1499" s="14"/>
      <c r="M1499" s="14" t="e">
        <f t="shared" si="210"/>
        <v>#DIV/0!</v>
      </c>
      <c r="N1499" s="49"/>
      <c r="O1499" s="238"/>
      <c r="P1499" s="5" t="e">
        <f t="shared" si="213"/>
        <v>#DIV/0!</v>
      </c>
      <c r="Q1499" s="5" t="e">
        <f t="shared" si="213"/>
        <v>#DIV/0!</v>
      </c>
      <c r="R1499" s="5" t="e">
        <f t="shared" si="213"/>
        <v>#DIV/0!</v>
      </c>
      <c r="S1499" s="5" t="e">
        <f t="shared" si="212"/>
        <v>#DIV/0!</v>
      </c>
      <c r="T1499" s="5" t="e">
        <f t="shared" si="212"/>
        <v>#DIV/0!</v>
      </c>
      <c r="U1499" s="5" t="e">
        <f t="shared" si="212"/>
        <v>#DIV/0!</v>
      </c>
      <c r="V1499" s="5" t="e">
        <f t="shared" si="212"/>
        <v>#DIV/0!</v>
      </c>
      <c r="W1499" s="5" t="e">
        <f t="shared" si="212"/>
        <v>#DIV/0!</v>
      </c>
      <c r="X1499" s="5" t="e">
        <f t="shared" si="212"/>
        <v>#DIV/0!</v>
      </c>
      <c r="Y1499" s="5" t="e">
        <f t="shared" si="208"/>
        <v>#DIV/0!</v>
      </c>
      <c r="Z1499" s="5" t="e">
        <f t="shared" si="209"/>
        <v>#DIV/0!</v>
      </c>
      <c r="AA1499" s="5" t="e">
        <f t="shared" si="209"/>
        <v>#DIV/0!</v>
      </c>
      <c r="AM1499" s="6"/>
      <c r="AN1499" s="6"/>
    </row>
    <row r="1500" spans="2:40" s="5" customFormat="1" ht="20.100000000000001" hidden="1" customHeight="1">
      <c r="B1500" s="22" t="str">
        <f>+$B$11</f>
        <v xml:space="preserve"> Α' ΠΛΑΝΗΤΗΣ</v>
      </c>
      <c r="C1500" s="15">
        <f>+$C$11</f>
        <v>0</v>
      </c>
      <c r="D1500" s="13">
        <f>+D1495+1</f>
        <v>251</v>
      </c>
      <c r="E1500" s="15">
        <f>+(H1500+I1500)/2</f>
        <v>0</v>
      </c>
      <c r="F1500" s="15">
        <f>+SQRT(E1500*E1500-G1500*G1500)</f>
        <v>0</v>
      </c>
      <c r="G1500" s="15">
        <f>+(-H1500+I1500)/2</f>
        <v>0</v>
      </c>
      <c r="H1500" s="15">
        <f>+$J$40</f>
        <v>0</v>
      </c>
      <c r="I1500" s="15">
        <f>+$J$39</f>
        <v>0</v>
      </c>
      <c r="J1500" s="15">
        <f>+$D$22</f>
        <v>0</v>
      </c>
      <c r="K1500" s="15">
        <f>+ABS( C1500-D1500)</f>
        <v>251</v>
      </c>
      <c r="L1500" s="15" t="e">
        <f>(+F1500*F1500/E1500)/( 1- J1500*COS(K1501))</f>
        <v>#DIV/0!</v>
      </c>
      <c r="M1500" s="14" t="e">
        <f t="shared" si="210"/>
        <v>#DIV/0!</v>
      </c>
      <c r="N1500" s="49"/>
      <c r="O1500" s="238">
        <f t="shared" si="211"/>
        <v>0</v>
      </c>
      <c r="P1500" s="5" t="e">
        <f t="shared" si="213"/>
        <v>#DIV/0!</v>
      </c>
      <c r="Q1500" s="5" t="e">
        <f t="shared" si="213"/>
        <v>#DIV/0!</v>
      </c>
      <c r="R1500" s="5" t="e">
        <f t="shared" si="213"/>
        <v>#DIV/0!</v>
      </c>
      <c r="S1500" s="5" t="e">
        <f t="shared" si="212"/>
        <v>#DIV/0!</v>
      </c>
      <c r="T1500" s="5" t="e">
        <f t="shared" si="212"/>
        <v>#DIV/0!</v>
      </c>
      <c r="U1500" s="5" t="e">
        <f t="shared" si="212"/>
        <v>#DIV/0!</v>
      </c>
      <c r="V1500" s="5" t="e">
        <f t="shared" si="212"/>
        <v>#DIV/0!</v>
      </c>
      <c r="W1500" s="5" t="e">
        <f t="shared" si="212"/>
        <v>#DIV/0!</v>
      </c>
      <c r="X1500" s="5" t="e">
        <f t="shared" si="212"/>
        <v>#DIV/0!</v>
      </c>
      <c r="Y1500" s="5" t="e">
        <f t="shared" si="208"/>
        <v>#DIV/0!</v>
      </c>
      <c r="Z1500" s="5" t="e">
        <f t="shared" si="209"/>
        <v>#DIV/0!</v>
      </c>
      <c r="AA1500" s="5" t="e">
        <f t="shared" si="209"/>
        <v>#DIV/0!</v>
      </c>
      <c r="AM1500" s="6"/>
      <c r="AN1500" s="6"/>
    </row>
    <row r="1501" spans="2:40" s="5" customFormat="1" ht="20.100000000000001" hidden="1" customHeight="1">
      <c r="B1501" s="23" t="s">
        <v>32</v>
      </c>
      <c r="C1501" s="24">
        <f>3.14/180*C1500</f>
        <v>0</v>
      </c>
      <c r="D1501" s="24">
        <v>251</v>
      </c>
      <c r="E1501" s="25"/>
      <c r="F1501" s="25"/>
      <c r="G1501" s="25"/>
      <c r="H1501" s="25"/>
      <c r="I1501" s="25"/>
      <c r="J1501" s="25"/>
      <c r="K1501" s="25">
        <f>(3.14/180)*K1500</f>
        <v>4.3785555555555558</v>
      </c>
      <c r="L1501" s="14"/>
      <c r="M1501" s="14" t="e">
        <f t="shared" si="210"/>
        <v>#DIV/0!</v>
      </c>
      <c r="N1501" s="49"/>
      <c r="O1501" s="238" t="e">
        <f t="shared" si="211"/>
        <v>#DIV/0!</v>
      </c>
      <c r="P1501" s="5" t="e">
        <f t="shared" si="213"/>
        <v>#DIV/0!</v>
      </c>
      <c r="Q1501" s="5" t="e">
        <f t="shared" si="213"/>
        <v>#DIV/0!</v>
      </c>
      <c r="R1501" s="5" t="e">
        <f t="shared" si="213"/>
        <v>#DIV/0!</v>
      </c>
      <c r="S1501" s="5" t="e">
        <f t="shared" si="212"/>
        <v>#DIV/0!</v>
      </c>
      <c r="T1501" s="5" t="e">
        <f t="shared" si="212"/>
        <v>#DIV/0!</v>
      </c>
      <c r="U1501" s="5" t="e">
        <f t="shared" si="212"/>
        <v>#DIV/0!</v>
      </c>
      <c r="V1501" s="5" t="e">
        <f t="shared" si="212"/>
        <v>#DIV/0!</v>
      </c>
      <c r="W1501" s="5" t="e">
        <f t="shared" si="212"/>
        <v>#DIV/0!</v>
      </c>
      <c r="X1501" s="5" t="e">
        <f t="shared" si="212"/>
        <v>#DIV/0!</v>
      </c>
      <c r="Y1501" s="5" t="e">
        <f t="shared" si="208"/>
        <v>#DIV/0!</v>
      </c>
      <c r="Z1501" s="5" t="e">
        <f t="shared" si="209"/>
        <v>#DIV/0!</v>
      </c>
      <c r="AA1501" s="5" t="e">
        <f t="shared" si="209"/>
        <v>#DIV/0!</v>
      </c>
      <c r="AM1501" s="6"/>
      <c r="AN1501" s="6"/>
    </row>
    <row r="1502" spans="2:40" s="5" customFormat="1" ht="20.100000000000001" hidden="1" customHeight="1">
      <c r="B1502" s="22" t="str">
        <f>+$B$13</f>
        <v xml:space="preserve"> Β' ΠΛΑΝΗΤΗΣ</v>
      </c>
      <c r="C1502" s="15">
        <f>+$C$13</f>
        <v>0</v>
      </c>
      <c r="D1502" s="13">
        <f>+D1497+1</f>
        <v>251</v>
      </c>
      <c r="E1502" s="15">
        <f>+(H1502+I1502)/2</f>
        <v>0</v>
      </c>
      <c r="F1502" s="15">
        <f>+SQRT(E1502*E1502-G1502*G1502)</f>
        <v>0</v>
      </c>
      <c r="G1502" s="15">
        <f>+(-H1502+I1502)/2</f>
        <v>0</v>
      </c>
      <c r="H1502" s="15">
        <f>+$J$42</f>
        <v>0</v>
      </c>
      <c r="I1502" s="15">
        <f>+$J$41</f>
        <v>0</v>
      </c>
      <c r="J1502" s="15">
        <f>+$D$24</f>
        <v>0</v>
      </c>
      <c r="K1502" s="15">
        <f>+ABS( C1502-D1502)</f>
        <v>251</v>
      </c>
      <c r="L1502" s="15" t="e">
        <f>+F1502*F1502/E1502/( 1- J1502*COS(K1503))</f>
        <v>#DIV/0!</v>
      </c>
      <c r="M1502" s="14" t="e">
        <f t="shared" si="210"/>
        <v>#DIV/0!</v>
      </c>
      <c r="N1502" s="49"/>
      <c r="O1502" s="238"/>
      <c r="P1502" s="5" t="e">
        <f t="shared" si="213"/>
        <v>#DIV/0!</v>
      </c>
      <c r="Q1502" s="5" t="e">
        <f t="shared" si="213"/>
        <v>#DIV/0!</v>
      </c>
      <c r="R1502" s="5" t="e">
        <f t="shared" si="213"/>
        <v>#DIV/0!</v>
      </c>
      <c r="S1502" s="5" t="e">
        <f t="shared" si="212"/>
        <v>#DIV/0!</v>
      </c>
      <c r="T1502" s="5" t="e">
        <f t="shared" si="212"/>
        <v>#DIV/0!</v>
      </c>
      <c r="U1502" s="5" t="e">
        <f t="shared" si="212"/>
        <v>#DIV/0!</v>
      </c>
      <c r="V1502" s="5" t="e">
        <f t="shared" si="212"/>
        <v>#DIV/0!</v>
      </c>
      <c r="W1502" s="5" t="e">
        <f t="shared" si="212"/>
        <v>#DIV/0!</v>
      </c>
      <c r="X1502" s="5" t="e">
        <f t="shared" si="212"/>
        <v>#DIV/0!</v>
      </c>
      <c r="Y1502" s="5" t="e">
        <f t="shared" si="208"/>
        <v>#DIV/0!</v>
      </c>
      <c r="Z1502" s="5" t="e">
        <f t="shared" si="209"/>
        <v>#DIV/0!</v>
      </c>
      <c r="AA1502" s="5" t="e">
        <f t="shared" si="209"/>
        <v>#DIV/0!</v>
      </c>
      <c r="AM1502" s="6"/>
      <c r="AN1502" s="6"/>
    </row>
    <row r="1503" spans="2:40" s="5" customFormat="1" ht="20.100000000000001" hidden="1" customHeight="1">
      <c r="B1503" s="26"/>
      <c r="C1503" s="27">
        <f>3.14/180*C1502</f>
        <v>0</v>
      </c>
      <c r="D1503" s="27">
        <f>3.14/180*D1502</f>
        <v>4.3785555555555558</v>
      </c>
      <c r="E1503" s="28"/>
      <c r="F1503" s="28"/>
      <c r="G1503" s="28"/>
      <c r="H1503" s="28"/>
      <c r="I1503" s="28"/>
      <c r="J1503" s="28"/>
      <c r="K1503" s="28">
        <f>(3.14/180)*K1502</f>
        <v>4.3785555555555558</v>
      </c>
      <c r="L1503" s="14"/>
      <c r="M1503" s="14" t="e">
        <f t="shared" si="210"/>
        <v>#DIV/0!</v>
      </c>
      <c r="N1503" s="49"/>
      <c r="O1503" s="238"/>
      <c r="P1503" s="5" t="e">
        <f t="shared" si="213"/>
        <v>#DIV/0!</v>
      </c>
      <c r="Q1503" s="5" t="e">
        <f t="shared" si="213"/>
        <v>#DIV/0!</v>
      </c>
      <c r="R1503" s="5" t="e">
        <f t="shared" si="213"/>
        <v>#DIV/0!</v>
      </c>
      <c r="S1503" s="5" t="e">
        <f t="shared" si="212"/>
        <v>#DIV/0!</v>
      </c>
      <c r="T1503" s="5" t="e">
        <f t="shared" si="212"/>
        <v>#DIV/0!</v>
      </c>
      <c r="U1503" s="5" t="e">
        <f t="shared" si="212"/>
        <v>#DIV/0!</v>
      </c>
      <c r="V1503" s="5" t="e">
        <f t="shared" si="212"/>
        <v>#DIV/0!</v>
      </c>
      <c r="W1503" s="5" t="e">
        <f t="shared" si="212"/>
        <v>#DIV/0!</v>
      </c>
      <c r="X1503" s="5" t="e">
        <f t="shared" si="212"/>
        <v>#DIV/0!</v>
      </c>
      <c r="Y1503" s="5" t="e">
        <f t="shared" si="208"/>
        <v>#DIV/0!</v>
      </c>
      <c r="Z1503" s="5" t="e">
        <f t="shared" si="209"/>
        <v>#DIV/0!</v>
      </c>
      <c r="AA1503" s="5" t="e">
        <f t="shared" si="209"/>
        <v>#DIV/0!</v>
      </c>
      <c r="AM1503" s="6"/>
      <c r="AN1503" s="6"/>
    </row>
    <row r="1504" spans="2:40" s="5" customFormat="1" ht="20.100000000000001" hidden="1" customHeight="1">
      <c r="B1504" s="15"/>
      <c r="C1504" s="13"/>
      <c r="D1504" s="13"/>
      <c r="E1504" s="13"/>
      <c r="F1504" s="13"/>
      <c r="G1504" s="13"/>
      <c r="H1504" s="13"/>
      <c r="I1504" s="13"/>
      <c r="J1504" s="13"/>
      <c r="K1504" s="15"/>
      <c r="L1504" s="14"/>
      <c r="M1504" s="14" t="e">
        <f t="shared" si="210"/>
        <v>#DIV/0!</v>
      </c>
      <c r="N1504" s="49"/>
      <c r="O1504" s="238"/>
      <c r="P1504" s="5" t="e">
        <f t="shared" si="213"/>
        <v>#DIV/0!</v>
      </c>
      <c r="Q1504" s="5" t="e">
        <f t="shared" si="213"/>
        <v>#DIV/0!</v>
      </c>
      <c r="R1504" s="5" t="e">
        <f t="shared" si="213"/>
        <v>#DIV/0!</v>
      </c>
      <c r="S1504" s="5" t="e">
        <f t="shared" si="212"/>
        <v>#DIV/0!</v>
      </c>
      <c r="T1504" s="5" t="e">
        <f t="shared" si="212"/>
        <v>#DIV/0!</v>
      </c>
      <c r="U1504" s="5" t="e">
        <f t="shared" si="212"/>
        <v>#DIV/0!</v>
      </c>
      <c r="V1504" s="5" t="e">
        <f t="shared" si="212"/>
        <v>#DIV/0!</v>
      </c>
      <c r="W1504" s="5" t="e">
        <f t="shared" si="212"/>
        <v>#DIV/0!</v>
      </c>
      <c r="X1504" s="5" t="e">
        <f t="shared" si="212"/>
        <v>#DIV/0!</v>
      </c>
      <c r="Y1504" s="5" t="e">
        <f t="shared" si="208"/>
        <v>#DIV/0!</v>
      </c>
      <c r="Z1504" s="5" t="e">
        <f t="shared" si="209"/>
        <v>#DIV/0!</v>
      </c>
      <c r="AA1504" s="5" t="e">
        <f t="shared" si="209"/>
        <v>#DIV/0!</v>
      </c>
      <c r="AM1504" s="6"/>
      <c r="AN1504" s="6"/>
    </row>
    <row r="1505" spans="2:40" s="5" customFormat="1" ht="20.100000000000001" hidden="1" customHeight="1">
      <c r="B1505" s="22" t="str">
        <f>+$B$11</f>
        <v xml:space="preserve"> Α' ΠΛΑΝΗΤΗΣ</v>
      </c>
      <c r="C1505" s="15">
        <f>+$C$11</f>
        <v>0</v>
      </c>
      <c r="D1505" s="13">
        <f>+D1500+1</f>
        <v>252</v>
      </c>
      <c r="E1505" s="15">
        <f>+(H1505+I1505)/2</f>
        <v>0</v>
      </c>
      <c r="F1505" s="15">
        <f>+SQRT(E1505*E1505-G1505*G1505)</f>
        <v>0</v>
      </c>
      <c r="G1505" s="15">
        <f>+(-H1505+I1505)/2</f>
        <v>0</v>
      </c>
      <c r="H1505" s="15">
        <f>+$J$40</f>
        <v>0</v>
      </c>
      <c r="I1505" s="15">
        <f>+$J$39</f>
        <v>0</v>
      </c>
      <c r="J1505" s="15">
        <f>+$D$22</f>
        <v>0</v>
      </c>
      <c r="K1505" s="15">
        <f>+ABS( C1505-D1505)</f>
        <v>252</v>
      </c>
      <c r="L1505" s="15" t="e">
        <f>(+F1505*F1505/E1505)/( 1- J1505*COS(K1506))</f>
        <v>#DIV/0!</v>
      </c>
      <c r="M1505" s="14" t="e">
        <f t="shared" si="210"/>
        <v>#DIV/0!</v>
      </c>
      <c r="N1505" s="49"/>
      <c r="O1505" s="238">
        <f t="shared" si="211"/>
        <v>0</v>
      </c>
      <c r="P1505" s="5" t="e">
        <f t="shared" si="213"/>
        <v>#DIV/0!</v>
      </c>
      <c r="Q1505" s="5" t="e">
        <f t="shared" si="213"/>
        <v>#DIV/0!</v>
      </c>
      <c r="R1505" s="5" t="e">
        <f t="shared" si="213"/>
        <v>#DIV/0!</v>
      </c>
      <c r="S1505" s="5" t="e">
        <f t="shared" si="212"/>
        <v>#DIV/0!</v>
      </c>
      <c r="T1505" s="5" t="e">
        <f t="shared" si="212"/>
        <v>#DIV/0!</v>
      </c>
      <c r="U1505" s="5" t="e">
        <f t="shared" si="212"/>
        <v>#DIV/0!</v>
      </c>
      <c r="V1505" s="5" t="e">
        <f t="shared" si="212"/>
        <v>#DIV/0!</v>
      </c>
      <c r="W1505" s="5" t="e">
        <f t="shared" si="212"/>
        <v>#DIV/0!</v>
      </c>
      <c r="X1505" s="5" t="e">
        <f t="shared" si="212"/>
        <v>#DIV/0!</v>
      </c>
      <c r="Y1505" s="5" t="e">
        <f t="shared" si="208"/>
        <v>#DIV/0!</v>
      </c>
      <c r="Z1505" s="5" t="e">
        <f t="shared" si="209"/>
        <v>#DIV/0!</v>
      </c>
      <c r="AA1505" s="5" t="e">
        <f t="shared" si="209"/>
        <v>#DIV/0!</v>
      </c>
      <c r="AM1505" s="6"/>
      <c r="AN1505" s="6"/>
    </row>
    <row r="1506" spans="2:40" s="5" customFormat="1" ht="20.100000000000001" hidden="1" customHeight="1">
      <c r="B1506" s="23" t="s">
        <v>32</v>
      </c>
      <c r="C1506" s="24">
        <f>3.14/180*C1505</f>
        <v>0</v>
      </c>
      <c r="D1506" s="24">
        <v>252</v>
      </c>
      <c r="E1506" s="25"/>
      <c r="F1506" s="25"/>
      <c r="G1506" s="25"/>
      <c r="H1506" s="25"/>
      <c r="I1506" s="25"/>
      <c r="J1506" s="25"/>
      <c r="K1506" s="25">
        <f>(3.14/180)*K1505</f>
        <v>4.3960000000000008</v>
      </c>
      <c r="L1506" s="14"/>
      <c r="M1506" s="14" t="e">
        <f t="shared" si="210"/>
        <v>#DIV/0!</v>
      </c>
      <c r="N1506" s="49"/>
      <c r="O1506" s="238" t="e">
        <f t="shared" si="211"/>
        <v>#DIV/0!</v>
      </c>
      <c r="P1506" s="5" t="e">
        <f t="shared" si="213"/>
        <v>#DIV/0!</v>
      </c>
      <c r="Q1506" s="5" t="e">
        <f t="shared" si="213"/>
        <v>#DIV/0!</v>
      </c>
      <c r="R1506" s="5" t="e">
        <f t="shared" si="213"/>
        <v>#DIV/0!</v>
      </c>
      <c r="S1506" s="5" t="e">
        <f t="shared" si="212"/>
        <v>#DIV/0!</v>
      </c>
      <c r="T1506" s="5" t="e">
        <f t="shared" si="212"/>
        <v>#DIV/0!</v>
      </c>
      <c r="U1506" s="5" t="e">
        <f t="shared" si="212"/>
        <v>#DIV/0!</v>
      </c>
      <c r="V1506" s="5" t="e">
        <f t="shared" si="212"/>
        <v>#DIV/0!</v>
      </c>
      <c r="W1506" s="5" t="e">
        <f t="shared" si="212"/>
        <v>#DIV/0!</v>
      </c>
      <c r="X1506" s="5" t="e">
        <f t="shared" si="212"/>
        <v>#DIV/0!</v>
      </c>
      <c r="Y1506" s="5" t="e">
        <f t="shared" si="208"/>
        <v>#DIV/0!</v>
      </c>
      <c r="Z1506" s="5" t="e">
        <f t="shared" si="209"/>
        <v>#DIV/0!</v>
      </c>
      <c r="AA1506" s="5" t="e">
        <f t="shared" si="209"/>
        <v>#DIV/0!</v>
      </c>
      <c r="AM1506" s="6"/>
      <c r="AN1506" s="6"/>
    </row>
    <row r="1507" spans="2:40" s="5" customFormat="1" ht="20.100000000000001" hidden="1" customHeight="1">
      <c r="B1507" s="22" t="str">
        <f>+$B$13</f>
        <v xml:space="preserve"> Β' ΠΛΑΝΗΤΗΣ</v>
      </c>
      <c r="C1507" s="15">
        <f>+$C$13</f>
        <v>0</v>
      </c>
      <c r="D1507" s="13">
        <f>+D1502+1</f>
        <v>252</v>
      </c>
      <c r="E1507" s="15">
        <f>+(H1507+I1507)/2</f>
        <v>0</v>
      </c>
      <c r="F1507" s="15">
        <f>+SQRT(E1507*E1507-G1507*G1507)</f>
        <v>0</v>
      </c>
      <c r="G1507" s="15">
        <f>+(-H1507+I1507)/2</f>
        <v>0</v>
      </c>
      <c r="H1507" s="15">
        <f>+$J$42</f>
        <v>0</v>
      </c>
      <c r="I1507" s="15">
        <f>+$J$41</f>
        <v>0</v>
      </c>
      <c r="J1507" s="15">
        <f>+$D$24</f>
        <v>0</v>
      </c>
      <c r="K1507" s="15">
        <f>+ABS( C1507-D1507)</f>
        <v>252</v>
      </c>
      <c r="L1507" s="15" t="e">
        <f>+F1507*F1507/E1507/( 1- J1507*COS(K1508))</f>
        <v>#DIV/0!</v>
      </c>
      <c r="M1507" s="14" t="e">
        <f t="shared" si="210"/>
        <v>#DIV/0!</v>
      </c>
      <c r="N1507" s="49"/>
      <c r="O1507" s="238">
        <f t="shared" si="211"/>
        <v>0</v>
      </c>
      <c r="P1507" s="5" t="e">
        <f t="shared" si="213"/>
        <v>#DIV/0!</v>
      </c>
      <c r="Q1507" s="5" t="e">
        <f t="shared" si="213"/>
        <v>#DIV/0!</v>
      </c>
      <c r="R1507" s="5" t="e">
        <f t="shared" si="213"/>
        <v>#DIV/0!</v>
      </c>
      <c r="S1507" s="5" t="e">
        <f t="shared" si="212"/>
        <v>#DIV/0!</v>
      </c>
      <c r="T1507" s="5" t="e">
        <f t="shared" si="212"/>
        <v>#DIV/0!</v>
      </c>
      <c r="U1507" s="5" t="e">
        <f t="shared" si="212"/>
        <v>#DIV/0!</v>
      </c>
      <c r="V1507" s="5" t="e">
        <f t="shared" si="212"/>
        <v>#DIV/0!</v>
      </c>
      <c r="W1507" s="5" t="e">
        <f t="shared" si="212"/>
        <v>#DIV/0!</v>
      </c>
      <c r="X1507" s="5" t="e">
        <f t="shared" si="212"/>
        <v>#DIV/0!</v>
      </c>
      <c r="Y1507" s="5" t="e">
        <f t="shared" si="208"/>
        <v>#DIV/0!</v>
      </c>
      <c r="Z1507" s="5" t="e">
        <f t="shared" si="209"/>
        <v>#DIV/0!</v>
      </c>
      <c r="AA1507" s="5" t="e">
        <f t="shared" si="209"/>
        <v>#DIV/0!</v>
      </c>
      <c r="AM1507" s="6"/>
      <c r="AN1507" s="6"/>
    </row>
    <row r="1508" spans="2:40" s="5" customFormat="1" ht="20.100000000000001" hidden="1" customHeight="1">
      <c r="B1508" s="26"/>
      <c r="C1508" s="27">
        <f>3.14/180*C1507</f>
        <v>0</v>
      </c>
      <c r="D1508" s="27">
        <f>3.14/180*D1507</f>
        <v>4.3960000000000008</v>
      </c>
      <c r="E1508" s="28"/>
      <c r="F1508" s="28"/>
      <c r="G1508" s="28"/>
      <c r="H1508" s="28"/>
      <c r="I1508" s="28"/>
      <c r="J1508" s="28"/>
      <c r="K1508" s="28">
        <f>(3.14/180)*K1507</f>
        <v>4.3960000000000008</v>
      </c>
      <c r="L1508" s="14"/>
      <c r="M1508" s="14" t="e">
        <f t="shared" si="210"/>
        <v>#DIV/0!</v>
      </c>
      <c r="N1508" s="49"/>
      <c r="O1508" s="238"/>
      <c r="P1508" s="5" t="e">
        <f t="shared" si="213"/>
        <v>#DIV/0!</v>
      </c>
      <c r="Q1508" s="5" t="e">
        <f t="shared" si="213"/>
        <v>#DIV/0!</v>
      </c>
      <c r="R1508" s="5" t="e">
        <f t="shared" si="213"/>
        <v>#DIV/0!</v>
      </c>
      <c r="S1508" s="5" t="e">
        <f t="shared" si="212"/>
        <v>#DIV/0!</v>
      </c>
      <c r="T1508" s="5" t="e">
        <f t="shared" si="212"/>
        <v>#DIV/0!</v>
      </c>
      <c r="U1508" s="5" t="e">
        <f t="shared" si="212"/>
        <v>#DIV/0!</v>
      </c>
      <c r="V1508" s="5" t="e">
        <f t="shared" si="212"/>
        <v>#DIV/0!</v>
      </c>
      <c r="W1508" s="5" t="e">
        <f t="shared" si="212"/>
        <v>#DIV/0!</v>
      </c>
      <c r="X1508" s="5" t="e">
        <f t="shared" si="212"/>
        <v>#DIV/0!</v>
      </c>
      <c r="Y1508" s="5" t="e">
        <f t="shared" si="208"/>
        <v>#DIV/0!</v>
      </c>
      <c r="Z1508" s="5" t="e">
        <f t="shared" si="209"/>
        <v>#DIV/0!</v>
      </c>
      <c r="AA1508" s="5" t="e">
        <f t="shared" si="209"/>
        <v>#DIV/0!</v>
      </c>
      <c r="AM1508" s="6"/>
      <c r="AN1508" s="6"/>
    </row>
    <row r="1509" spans="2:40" s="5" customFormat="1" ht="20.100000000000001" hidden="1" customHeight="1">
      <c r="B1509" s="15"/>
      <c r="C1509" s="13"/>
      <c r="D1509" s="13"/>
      <c r="E1509" s="13"/>
      <c r="F1509" s="13"/>
      <c r="G1509" s="13"/>
      <c r="H1509" s="13"/>
      <c r="I1509" s="13"/>
      <c r="J1509" s="13"/>
      <c r="K1509" s="15"/>
      <c r="L1509" s="14"/>
      <c r="M1509" s="14" t="e">
        <f t="shared" si="210"/>
        <v>#DIV/0!</v>
      </c>
      <c r="N1509" s="49"/>
      <c r="O1509" s="238"/>
      <c r="P1509" s="5" t="e">
        <f t="shared" si="213"/>
        <v>#DIV/0!</v>
      </c>
      <c r="Q1509" s="5" t="e">
        <f t="shared" si="213"/>
        <v>#DIV/0!</v>
      </c>
      <c r="R1509" s="5" t="e">
        <f t="shared" si="213"/>
        <v>#DIV/0!</v>
      </c>
      <c r="S1509" s="5" t="e">
        <f t="shared" si="212"/>
        <v>#DIV/0!</v>
      </c>
      <c r="T1509" s="5" t="e">
        <f t="shared" si="212"/>
        <v>#DIV/0!</v>
      </c>
      <c r="U1509" s="5" t="e">
        <f t="shared" si="212"/>
        <v>#DIV/0!</v>
      </c>
      <c r="V1509" s="5" t="e">
        <f t="shared" si="212"/>
        <v>#DIV/0!</v>
      </c>
      <c r="W1509" s="5" t="e">
        <f t="shared" si="212"/>
        <v>#DIV/0!</v>
      </c>
      <c r="X1509" s="5" t="e">
        <f t="shared" si="212"/>
        <v>#DIV/0!</v>
      </c>
      <c r="Y1509" s="5" t="e">
        <f t="shared" si="208"/>
        <v>#DIV/0!</v>
      </c>
      <c r="Z1509" s="5" t="e">
        <f t="shared" si="209"/>
        <v>#DIV/0!</v>
      </c>
      <c r="AA1509" s="5" t="e">
        <f t="shared" si="209"/>
        <v>#DIV/0!</v>
      </c>
      <c r="AM1509" s="6"/>
      <c r="AN1509" s="6"/>
    </row>
    <row r="1510" spans="2:40" s="5" customFormat="1" ht="20.100000000000001" hidden="1" customHeight="1">
      <c r="B1510" s="22" t="str">
        <f>+$B$11</f>
        <v xml:space="preserve"> Α' ΠΛΑΝΗΤΗΣ</v>
      </c>
      <c r="C1510" s="15">
        <f>+$C$11</f>
        <v>0</v>
      </c>
      <c r="D1510" s="13">
        <f>+D1505+1</f>
        <v>253</v>
      </c>
      <c r="E1510" s="15">
        <f>+(H1510+I1510)/2</f>
        <v>0</v>
      </c>
      <c r="F1510" s="15">
        <f>+SQRT(E1510*E1510-G1510*G1510)</f>
        <v>0</v>
      </c>
      <c r="G1510" s="15">
        <f>+(-H1510+I1510)/2</f>
        <v>0</v>
      </c>
      <c r="H1510" s="15">
        <f>+$J$40</f>
        <v>0</v>
      </c>
      <c r="I1510" s="15">
        <f>+$J$39</f>
        <v>0</v>
      </c>
      <c r="J1510" s="15">
        <f>+$D$22</f>
        <v>0</v>
      </c>
      <c r="K1510" s="15">
        <f>+ABS( C1510-D1510)</f>
        <v>253</v>
      </c>
      <c r="L1510" s="15" t="e">
        <f>(+F1510*F1510/E1510)/( 1- J1510*COS(K1511))</f>
        <v>#DIV/0!</v>
      </c>
      <c r="M1510" s="14" t="e">
        <f t="shared" si="210"/>
        <v>#DIV/0!</v>
      </c>
      <c r="N1510" s="49"/>
      <c r="O1510" s="238">
        <f t="shared" si="211"/>
        <v>0</v>
      </c>
      <c r="P1510" s="5" t="e">
        <f t="shared" si="213"/>
        <v>#DIV/0!</v>
      </c>
      <c r="Q1510" s="5" t="e">
        <f t="shared" si="213"/>
        <v>#DIV/0!</v>
      </c>
      <c r="R1510" s="5" t="e">
        <f t="shared" si="213"/>
        <v>#DIV/0!</v>
      </c>
      <c r="S1510" s="5" t="e">
        <f t="shared" si="212"/>
        <v>#DIV/0!</v>
      </c>
      <c r="T1510" s="5" t="e">
        <f t="shared" si="212"/>
        <v>#DIV/0!</v>
      </c>
      <c r="U1510" s="5" t="e">
        <f t="shared" si="212"/>
        <v>#DIV/0!</v>
      </c>
      <c r="V1510" s="5" t="e">
        <f t="shared" si="212"/>
        <v>#DIV/0!</v>
      </c>
      <c r="W1510" s="5" t="e">
        <f t="shared" si="212"/>
        <v>#DIV/0!</v>
      </c>
      <c r="X1510" s="5" t="e">
        <f t="shared" si="212"/>
        <v>#DIV/0!</v>
      </c>
      <c r="Y1510" s="5" t="e">
        <f t="shared" si="208"/>
        <v>#DIV/0!</v>
      </c>
      <c r="Z1510" s="5" t="e">
        <f t="shared" si="209"/>
        <v>#DIV/0!</v>
      </c>
      <c r="AA1510" s="5" t="e">
        <f t="shared" si="209"/>
        <v>#DIV/0!</v>
      </c>
      <c r="AM1510" s="6"/>
      <c r="AN1510" s="6"/>
    </row>
    <row r="1511" spans="2:40" s="5" customFormat="1" ht="20.100000000000001" hidden="1" customHeight="1">
      <c r="B1511" s="23" t="s">
        <v>32</v>
      </c>
      <c r="C1511" s="24">
        <f>3.14/180*C1510</f>
        <v>0</v>
      </c>
      <c r="D1511" s="24">
        <v>253</v>
      </c>
      <c r="E1511" s="25"/>
      <c r="F1511" s="25"/>
      <c r="G1511" s="25"/>
      <c r="H1511" s="25"/>
      <c r="I1511" s="25"/>
      <c r="J1511" s="25"/>
      <c r="K1511" s="25">
        <f>(3.14/180)*K1510</f>
        <v>4.4134444444444449</v>
      </c>
      <c r="L1511" s="14"/>
      <c r="M1511" s="14" t="e">
        <f t="shared" si="210"/>
        <v>#DIV/0!</v>
      </c>
      <c r="N1511" s="49"/>
      <c r="O1511" s="238" t="e">
        <f t="shared" si="211"/>
        <v>#DIV/0!</v>
      </c>
      <c r="P1511" s="5" t="e">
        <f t="shared" si="213"/>
        <v>#DIV/0!</v>
      </c>
      <c r="Q1511" s="5" t="e">
        <f t="shared" si="213"/>
        <v>#DIV/0!</v>
      </c>
      <c r="R1511" s="5" t="e">
        <f t="shared" si="213"/>
        <v>#DIV/0!</v>
      </c>
      <c r="S1511" s="5" t="e">
        <f t="shared" si="212"/>
        <v>#DIV/0!</v>
      </c>
      <c r="T1511" s="5" t="e">
        <f t="shared" si="212"/>
        <v>#DIV/0!</v>
      </c>
      <c r="U1511" s="5" t="e">
        <f t="shared" si="212"/>
        <v>#DIV/0!</v>
      </c>
      <c r="V1511" s="5" t="e">
        <f t="shared" si="212"/>
        <v>#DIV/0!</v>
      </c>
      <c r="W1511" s="5" t="e">
        <f t="shared" si="212"/>
        <v>#DIV/0!</v>
      </c>
      <c r="X1511" s="5" t="e">
        <f t="shared" si="212"/>
        <v>#DIV/0!</v>
      </c>
      <c r="Y1511" s="5" t="e">
        <f t="shared" si="208"/>
        <v>#DIV/0!</v>
      </c>
      <c r="Z1511" s="5" t="e">
        <f t="shared" si="209"/>
        <v>#DIV/0!</v>
      </c>
      <c r="AA1511" s="5" t="e">
        <f t="shared" si="209"/>
        <v>#DIV/0!</v>
      </c>
      <c r="AM1511" s="6"/>
      <c r="AN1511" s="6"/>
    </row>
    <row r="1512" spans="2:40" s="5" customFormat="1" ht="20.100000000000001" hidden="1" customHeight="1">
      <c r="B1512" s="22" t="str">
        <f>+$B$13</f>
        <v xml:space="preserve"> Β' ΠΛΑΝΗΤΗΣ</v>
      </c>
      <c r="C1512" s="15">
        <f>+$C$13</f>
        <v>0</v>
      </c>
      <c r="D1512" s="13">
        <f>+D1507+1</f>
        <v>253</v>
      </c>
      <c r="E1512" s="15">
        <f>+(H1512+I1512)/2</f>
        <v>0</v>
      </c>
      <c r="F1512" s="15">
        <f>+SQRT(E1512*E1512-G1512*G1512)</f>
        <v>0</v>
      </c>
      <c r="G1512" s="15">
        <f>+(-H1512+I1512)/2</f>
        <v>0</v>
      </c>
      <c r="H1512" s="15">
        <f>+$J$42</f>
        <v>0</v>
      </c>
      <c r="I1512" s="15">
        <f>+$J$41</f>
        <v>0</v>
      </c>
      <c r="J1512" s="15">
        <f>+$D$24</f>
        <v>0</v>
      </c>
      <c r="K1512" s="15">
        <f>+ABS( C1512-D1512)</f>
        <v>253</v>
      </c>
      <c r="L1512" s="15" t="e">
        <f>+F1512*F1512/E1512/( 1- J1512*COS(K1513))</f>
        <v>#DIV/0!</v>
      </c>
      <c r="M1512" s="14" t="e">
        <f t="shared" si="210"/>
        <v>#DIV/0!</v>
      </c>
      <c r="N1512" s="49"/>
      <c r="O1512" s="238">
        <f t="shared" si="211"/>
        <v>0</v>
      </c>
      <c r="P1512" s="5" t="e">
        <f t="shared" si="213"/>
        <v>#DIV/0!</v>
      </c>
      <c r="Q1512" s="5" t="e">
        <f t="shared" si="213"/>
        <v>#DIV/0!</v>
      </c>
      <c r="R1512" s="5" t="e">
        <f t="shared" si="213"/>
        <v>#DIV/0!</v>
      </c>
      <c r="S1512" s="5" t="e">
        <f t="shared" si="212"/>
        <v>#DIV/0!</v>
      </c>
      <c r="T1512" s="5" t="e">
        <f t="shared" si="212"/>
        <v>#DIV/0!</v>
      </c>
      <c r="U1512" s="5" t="e">
        <f t="shared" si="212"/>
        <v>#DIV/0!</v>
      </c>
      <c r="V1512" s="5" t="e">
        <f t="shared" si="212"/>
        <v>#DIV/0!</v>
      </c>
      <c r="W1512" s="5" t="e">
        <f t="shared" si="212"/>
        <v>#DIV/0!</v>
      </c>
      <c r="X1512" s="5" t="e">
        <f t="shared" si="212"/>
        <v>#DIV/0!</v>
      </c>
      <c r="Y1512" s="5" t="e">
        <f t="shared" si="208"/>
        <v>#DIV/0!</v>
      </c>
      <c r="Z1512" s="5" t="e">
        <f t="shared" si="209"/>
        <v>#DIV/0!</v>
      </c>
      <c r="AA1512" s="5" t="e">
        <f t="shared" si="209"/>
        <v>#DIV/0!</v>
      </c>
      <c r="AM1512" s="6"/>
      <c r="AN1512" s="6"/>
    </row>
    <row r="1513" spans="2:40" s="5" customFormat="1" ht="20.100000000000001" hidden="1" customHeight="1">
      <c r="B1513" s="26"/>
      <c r="C1513" s="27">
        <f>3.14/180*C1512</f>
        <v>0</v>
      </c>
      <c r="D1513" s="27">
        <f>3.14/180*D1512</f>
        <v>4.4134444444444449</v>
      </c>
      <c r="E1513" s="28"/>
      <c r="F1513" s="28"/>
      <c r="G1513" s="28"/>
      <c r="H1513" s="28"/>
      <c r="I1513" s="28"/>
      <c r="J1513" s="28"/>
      <c r="K1513" s="28">
        <f>(3.14/180)*K1512</f>
        <v>4.4134444444444449</v>
      </c>
      <c r="L1513" s="14"/>
      <c r="M1513" s="14" t="e">
        <f t="shared" si="210"/>
        <v>#DIV/0!</v>
      </c>
      <c r="N1513" s="49"/>
      <c r="O1513" s="238"/>
      <c r="P1513" s="5" t="e">
        <f t="shared" si="213"/>
        <v>#DIV/0!</v>
      </c>
      <c r="Q1513" s="5" t="e">
        <f t="shared" si="213"/>
        <v>#DIV/0!</v>
      </c>
      <c r="R1513" s="5" t="e">
        <f t="shared" si="213"/>
        <v>#DIV/0!</v>
      </c>
      <c r="S1513" s="5" t="e">
        <f t="shared" si="212"/>
        <v>#DIV/0!</v>
      </c>
      <c r="T1513" s="5" t="e">
        <f t="shared" si="212"/>
        <v>#DIV/0!</v>
      </c>
      <c r="U1513" s="5" t="e">
        <f t="shared" si="212"/>
        <v>#DIV/0!</v>
      </c>
      <c r="V1513" s="5" t="e">
        <f t="shared" si="212"/>
        <v>#DIV/0!</v>
      </c>
      <c r="W1513" s="5" t="e">
        <f t="shared" si="212"/>
        <v>#DIV/0!</v>
      </c>
      <c r="X1513" s="5" t="e">
        <f t="shared" si="212"/>
        <v>#DIV/0!</v>
      </c>
      <c r="Y1513" s="5" t="e">
        <f t="shared" si="208"/>
        <v>#DIV/0!</v>
      </c>
      <c r="Z1513" s="5" t="e">
        <f t="shared" si="209"/>
        <v>#DIV/0!</v>
      </c>
      <c r="AA1513" s="5" t="e">
        <f t="shared" si="209"/>
        <v>#DIV/0!</v>
      </c>
      <c r="AM1513" s="6"/>
      <c r="AN1513" s="6"/>
    </row>
    <row r="1514" spans="2:40" s="5" customFormat="1" ht="20.100000000000001" hidden="1" customHeight="1">
      <c r="B1514" s="15"/>
      <c r="C1514" s="13"/>
      <c r="D1514" s="13"/>
      <c r="E1514" s="13"/>
      <c r="F1514" s="13"/>
      <c r="G1514" s="13"/>
      <c r="H1514" s="13"/>
      <c r="I1514" s="13"/>
      <c r="J1514" s="13"/>
      <c r="K1514" s="15"/>
      <c r="L1514" s="14"/>
      <c r="M1514" s="14" t="e">
        <f t="shared" si="210"/>
        <v>#DIV/0!</v>
      </c>
      <c r="N1514" s="49"/>
      <c r="O1514" s="238"/>
      <c r="P1514" s="5" t="e">
        <f t="shared" si="213"/>
        <v>#DIV/0!</v>
      </c>
      <c r="Q1514" s="5" t="e">
        <f t="shared" si="213"/>
        <v>#DIV/0!</v>
      </c>
      <c r="R1514" s="5" t="e">
        <f t="shared" si="213"/>
        <v>#DIV/0!</v>
      </c>
      <c r="S1514" s="5" t="e">
        <f t="shared" si="212"/>
        <v>#DIV/0!</v>
      </c>
      <c r="T1514" s="5" t="e">
        <f t="shared" si="212"/>
        <v>#DIV/0!</v>
      </c>
      <c r="U1514" s="5" t="e">
        <f t="shared" si="212"/>
        <v>#DIV/0!</v>
      </c>
      <c r="V1514" s="5" t="e">
        <f t="shared" si="212"/>
        <v>#DIV/0!</v>
      </c>
      <c r="W1514" s="5" t="e">
        <f t="shared" si="212"/>
        <v>#DIV/0!</v>
      </c>
      <c r="X1514" s="5" t="e">
        <f t="shared" si="212"/>
        <v>#DIV/0!</v>
      </c>
      <c r="Y1514" s="5" t="e">
        <f t="shared" si="208"/>
        <v>#DIV/0!</v>
      </c>
      <c r="Z1514" s="5" t="e">
        <f t="shared" si="209"/>
        <v>#DIV/0!</v>
      </c>
      <c r="AA1514" s="5" t="e">
        <f t="shared" si="209"/>
        <v>#DIV/0!</v>
      </c>
      <c r="AM1514" s="6"/>
      <c r="AN1514" s="6"/>
    </row>
    <row r="1515" spans="2:40" s="5" customFormat="1" ht="20.100000000000001" hidden="1" customHeight="1">
      <c r="B1515" s="22" t="str">
        <f>+$B$11</f>
        <v xml:space="preserve"> Α' ΠΛΑΝΗΤΗΣ</v>
      </c>
      <c r="C1515" s="15">
        <f>+$C$11</f>
        <v>0</v>
      </c>
      <c r="D1515" s="13">
        <f>+D1510+1</f>
        <v>254</v>
      </c>
      <c r="E1515" s="15">
        <f>+(H1515+I1515)/2</f>
        <v>0</v>
      </c>
      <c r="F1515" s="15">
        <f>+SQRT(E1515*E1515-G1515*G1515)</f>
        <v>0</v>
      </c>
      <c r="G1515" s="15">
        <f>+(-H1515+I1515)/2</f>
        <v>0</v>
      </c>
      <c r="H1515" s="15">
        <f>+$J$40</f>
        <v>0</v>
      </c>
      <c r="I1515" s="15">
        <f>+$J$39</f>
        <v>0</v>
      </c>
      <c r="J1515" s="15">
        <f>+$D$22</f>
        <v>0</v>
      </c>
      <c r="K1515" s="15">
        <f>+ABS( C1515-D1515)</f>
        <v>254</v>
      </c>
      <c r="L1515" s="15" t="e">
        <f>(+F1515*F1515/E1515)/( 1- J1515*COS(K1516))</f>
        <v>#DIV/0!</v>
      </c>
      <c r="M1515" s="14" t="e">
        <f t="shared" si="210"/>
        <v>#DIV/0!</v>
      </c>
      <c r="N1515" s="49"/>
      <c r="O1515" s="238">
        <f t="shared" si="211"/>
        <v>0</v>
      </c>
      <c r="P1515" s="5" t="e">
        <f t="shared" si="213"/>
        <v>#DIV/0!</v>
      </c>
      <c r="Q1515" s="5" t="e">
        <f t="shared" si="213"/>
        <v>#DIV/0!</v>
      </c>
      <c r="R1515" s="5" t="e">
        <f t="shared" si="213"/>
        <v>#DIV/0!</v>
      </c>
      <c r="S1515" s="5" t="e">
        <f t="shared" si="212"/>
        <v>#DIV/0!</v>
      </c>
      <c r="T1515" s="5" t="e">
        <f t="shared" si="212"/>
        <v>#DIV/0!</v>
      </c>
      <c r="U1515" s="5" t="e">
        <f t="shared" si="212"/>
        <v>#DIV/0!</v>
      </c>
      <c r="V1515" s="5" t="e">
        <f t="shared" si="212"/>
        <v>#DIV/0!</v>
      </c>
      <c r="W1515" s="5" t="e">
        <f t="shared" si="212"/>
        <v>#DIV/0!</v>
      </c>
      <c r="X1515" s="5" t="e">
        <f t="shared" si="212"/>
        <v>#DIV/0!</v>
      </c>
      <c r="Y1515" s="5" t="e">
        <f t="shared" si="208"/>
        <v>#DIV/0!</v>
      </c>
      <c r="Z1515" s="5" t="e">
        <f t="shared" si="209"/>
        <v>#DIV/0!</v>
      </c>
      <c r="AA1515" s="5" t="e">
        <f t="shared" si="209"/>
        <v>#DIV/0!</v>
      </c>
      <c r="AM1515" s="6"/>
      <c r="AN1515" s="6"/>
    </row>
    <row r="1516" spans="2:40" s="5" customFormat="1" ht="20.100000000000001" hidden="1" customHeight="1">
      <c r="B1516" s="23" t="s">
        <v>32</v>
      </c>
      <c r="C1516" s="24">
        <f>3.14/180*C1515</f>
        <v>0</v>
      </c>
      <c r="D1516" s="24">
        <v>254</v>
      </c>
      <c r="E1516" s="25"/>
      <c r="F1516" s="25"/>
      <c r="G1516" s="25"/>
      <c r="H1516" s="25"/>
      <c r="I1516" s="25"/>
      <c r="J1516" s="25"/>
      <c r="K1516" s="25">
        <f>(3.14/180)*K1515</f>
        <v>4.4308888888888891</v>
      </c>
      <c r="L1516" s="14"/>
      <c r="M1516" s="14" t="e">
        <f t="shared" si="210"/>
        <v>#DIV/0!</v>
      </c>
      <c r="N1516" s="49"/>
      <c r="O1516" s="238" t="e">
        <f t="shared" si="211"/>
        <v>#DIV/0!</v>
      </c>
      <c r="P1516" s="5" t="e">
        <f t="shared" si="213"/>
        <v>#DIV/0!</v>
      </c>
      <c r="Q1516" s="5" t="e">
        <f t="shared" si="213"/>
        <v>#DIV/0!</v>
      </c>
      <c r="R1516" s="5" t="e">
        <f t="shared" si="213"/>
        <v>#DIV/0!</v>
      </c>
      <c r="S1516" s="5" t="e">
        <f t="shared" si="212"/>
        <v>#DIV/0!</v>
      </c>
      <c r="T1516" s="5" t="e">
        <f t="shared" si="212"/>
        <v>#DIV/0!</v>
      </c>
      <c r="U1516" s="5" t="e">
        <f t="shared" si="212"/>
        <v>#DIV/0!</v>
      </c>
      <c r="V1516" s="5" t="e">
        <f t="shared" si="212"/>
        <v>#DIV/0!</v>
      </c>
      <c r="W1516" s="5" t="e">
        <f t="shared" si="212"/>
        <v>#DIV/0!</v>
      </c>
      <c r="X1516" s="5" t="e">
        <f t="shared" si="212"/>
        <v>#DIV/0!</v>
      </c>
      <c r="Y1516" s="5" t="e">
        <f t="shared" si="208"/>
        <v>#DIV/0!</v>
      </c>
      <c r="Z1516" s="5" t="e">
        <f t="shared" si="209"/>
        <v>#DIV/0!</v>
      </c>
      <c r="AA1516" s="5" t="e">
        <f t="shared" si="209"/>
        <v>#DIV/0!</v>
      </c>
      <c r="AM1516" s="6"/>
      <c r="AN1516" s="6"/>
    </row>
    <row r="1517" spans="2:40" s="5" customFormat="1" ht="20.100000000000001" hidden="1" customHeight="1">
      <c r="B1517" s="22" t="str">
        <f>+$B$13</f>
        <v xml:space="preserve"> Β' ΠΛΑΝΗΤΗΣ</v>
      </c>
      <c r="C1517" s="15">
        <f>+$C$13</f>
        <v>0</v>
      </c>
      <c r="D1517" s="13">
        <f>+D1512+1</f>
        <v>254</v>
      </c>
      <c r="E1517" s="15">
        <f>+(H1517+I1517)/2</f>
        <v>0</v>
      </c>
      <c r="F1517" s="15">
        <f>+SQRT(E1517*E1517-G1517*G1517)</f>
        <v>0</v>
      </c>
      <c r="G1517" s="15">
        <f>+(-H1517+I1517)/2</f>
        <v>0</v>
      </c>
      <c r="H1517" s="15">
        <f>+$J$42</f>
        <v>0</v>
      </c>
      <c r="I1517" s="15">
        <f>+$J$41</f>
        <v>0</v>
      </c>
      <c r="J1517" s="15">
        <f>+$D$24</f>
        <v>0</v>
      </c>
      <c r="K1517" s="15">
        <f>+ABS( C1517-D1517)</f>
        <v>254</v>
      </c>
      <c r="L1517" s="15" t="e">
        <f>+F1517*F1517/E1517/( 1- J1517*COS(K1518))</f>
        <v>#DIV/0!</v>
      </c>
      <c r="M1517" s="14" t="e">
        <f t="shared" si="210"/>
        <v>#DIV/0!</v>
      </c>
      <c r="N1517" s="49"/>
      <c r="O1517" s="238">
        <f t="shared" si="211"/>
        <v>0</v>
      </c>
      <c r="P1517" s="5" t="e">
        <f t="shared" si="213"/>
        <v>#DIV/0!</v>
      </c>
      <c r="Q1517" s="5" t="e">
        <f t="shared" si="213"/>
        <v>#DIV/0!</v>
      </c>
      <c r="R1517" s="5" t="e">
        <f t="shared" si="213"/>
        <v>#DIV/0!</v>
      </c>
      <c r="S1517" s="5" t="e">
        <f t="shared" si="212"/>
        <v>#DIV/0!</v>
      </c>
      <c r="T1517" s="5" t="e">
        <f t="shared" si="212"/>
        <v>#DIV/0!</v>
      </c>
      <c r="U1517" s="5" t="e">
        <f t="shared" si="212"/>
        <v>#DIV/0!</v>
      </c>
      <c r="V1517" s="5" t="e">
        <f t="shared" si="212"/>
        <v>#DIV/0!</v>
      </c>
      <c r="W1517" s="5" t="e">
        <f t="shared" si="212"/>
        <v>#DIV/0!</v>
      </c>
      <c r="X1517" s="5" t="e">
        <f t="shared" si="212"/>
        <v>#DIV/0!</v>
      </c>
      <c r="Y1517" s="5" t="e">
        <f t="shared" ref="Y1517:Y1580" si="214">IF(AND(K1517=MIN($B1517:$M1517),K1517=MIN($O$176:$O$234)),AK1516,0)</f>
        <v>#DIV/0!</v>
      </c>
      <c r="Z1517" s="5" t="e">
        <f t="shared" ref="Z1517:AA1580" si="215">IF(AND(L1517=MIN($B1517:$M1517),L1517=MIN($O$176:$O$234)),AL1516,0)</f>
        <v>#DIV/0!</v>
      </c>
      <c r="AA1517" s="5" t="e">
        <f t="shared" si="215"/>
        <v>#DIV/0!</v>
      </c>
      <c r="AM1517" s="6"/>
      <c r="AN1517" s="6"/>
    </row>
    <row r="1518" spans="2:40" s="5" customFormat="1" ht="20.100000000000001" hidden="1" customHeight="1">
      <c r="B1518" s="26"/>
      <c r="C1518" s="27">
        <f>3.14/180*C1517</f>
        <v>0</v>
      </c>
      <c r="D1518" s="27">
        <f>3.14/180*D1517</f>
        <v>4.4308888888888891</v>
      </c>
      <c r="E1518" s="28"/>
      <c r="F1518" s="28"/>
      <c r="G1518" s="28"/>
      <c r="H1518" s="28"/>
      <c r="I1518" s="28"/>
      <c r="J1518" s="28"/>
      <c r="K1518" s="28">
        <f>(3.14/180)*K1517</f>
        <v>4.4308888888888891</v>
      </c>
      <c r="L1518" s="14"/>
      <c r="M1518" s="14" t="e">
        <f t="shared" si="210"/>
        <v>#DIV/0!</v>
      </c>
      <c r="N1518" s="49"/>
      <c r="O1518" s="238"/>
      <c r="P1518" s="5" t="e">
        <f t="shared" si="213"/>
        <v>#DIV/0!</v>
      </c>
      <c r="Q1518" s="5" t="e">
        <f t="shared" si="213"/>
        <v>#DIV/0!</v>
      </c>
      <c r="R1518" s="5" t="e">
        <f t="shared" si="213"/>
        <v>#DIV/0!</v>
      </c>
      <c r="S1518" s="5" t="e">
        <f t="shared" si="212"/>
        <v>#DIV/0!</v>
      </c>
      <c r="T1518" s="5" t="e">
        <f t="shared" si="212"/>
        <v>#DIV/0!</v>
      </c>
      <c r="U1518" s="5" t="e">
        <f t="shared" si="212"/>
        <v>#DIV/0!</v>
      </c>
      <c r="V1518" s="5" t="e">
        <f t="shared" si="212"/>
        <v>#DIV/0!</v>
      </c>
      <c r="W1518" s="5" t="e">
        <f t="shared" si="212"/>
        <v>#DIV/0!</v>
      </c>
      <c r="X1518" s="5" t="e">
        <f t="shared" si="212"/>
        <v>#DIV/0!</v>
      </c>
      <c r="Y1518" s="5" t="e">
        <f t="shared" si="214"/>
        <v>#DIV/0!</v>
      </c>
      <c r="Z1518" s="5" t="e">
        <f t="shared" si="215"/>
        <v>#DIV/0!</v>
      </c>
      <c r="AA1518" s="5" t="e">
        <f t="shared" si="215"/>
        <v>#DIV/0!</v>
      </c>
      <c r="AM1518" s="6"/>
      <c r="AN1518" s="6"/>
    </row>
    <row r="1519" spans="2:40" s="5" customFormat="1" ht="20.100000000000001" hidden="1" customHeight="1">
      <c r="B1519" s="15"/>
      <c r="C1519" s="13"/>
      <c r="D1519" s="13"/>
      <c r="E1519" s="13"/>
      <c r="F1519" s="13"/>
      <c r="G1519" s="13"/>
      <c r="H1519" s="13"/>
      <c r="I1519" s="13"/>
      <c r="J1519" s="13"/>
      <c r="K1519" s="15"/>
      <c r="L1519" s="14"/>
      <c r="M1519" s="14" t="e">
        <f t="shared" si="210"/>
        <v>#DIV/0!</v>
      </c>
      <c r="N1519" s="49"/>
      <c r="O1519" s="238"/>
      <c r="P1519" s="5" t="e">
        <f t="shared" si="213"/>
        <v>#DIV/0!</v>
      </c>
      <c r="Q1519" s="5" t="e">
        <f t="shared" si="213"/>
        <v>#DIV/0!</v>
      </c>
      <c r="R1519" s="5" t="e">
        <f t="shared" si="213"/>
        <v>#DIV/0!</v>
      </c>
      <c r="S1519" s="5" t="e">
        <f t="shared" si="212"/>
        <v>#DIV/0!</v>
      </c>
      <c r="T1519" s="5" t="e">
        <f t="shared" si="212"/>
        <v>#DIV/0!</v>
      </c>
      <c r="U1519" s="5" t="e">
        <f t="shared" si="212"/>
        <v>#DIV/0!</v>
      </c>
      <c r="V1519" s="5" t="e">
        <f t="shared" si="212"/>
        <v>#DIV/0!</v>
      </c>
      <c r="W1519" s="5" t="e">
        <f t="shared" si="212"/>
        <v>#DIV/0!</v>
      </c>
      <c r="X1519" s="5" t="e">
        <f t="shared" si="212"/>
        <v>#DIV/0!</v>
      </c>
      <c r="Y1519" s="5" t="e">
        <f t="shared" si="214"/>
        <v>#DIV/0!</v>
      </c>
      <c r="Z1519" s="5" t="e">
        <f t="shared" si="215"/>
        <v>#DIV/0!</v>
      </c>
      <c r="AA1519" s="5" t="e">
        <f t="shared" si="215"/>
        <v>#DIV/0!</v>
      </c>
      <c r="AM1519" s="6"/>
      <c r="AN1519" s="6"/>
    </row>
    <row r="1520" spans="2:40" s="5" customFormat="1" ht="20.100000000000001" hidden="1" customHeight="1">
      <c r="B1520" s="22" t="str">
        <f>+$B$11</f>
        <v xml:space="preserve"> Α' ΠΛΑΝΗΤΗΣ</v>
      </c>
      <c r="C1520" s="15">
        <f>+$C$11</f>
        <v>0</v>
      </c>
      <c r="D1520" s="13">
        <f>+D1515+1</f>
        <v>255</v>
      </c>
      <c r="E1520" s="15">
        <f>+(H1520+I1520)/2</f>
        <v>0</v>
      </c>
      <c r="F1520" s="15">
        <f>+SQRT(E1520*E1520-G1520*G1520)</f>
        <v>0</v>
      </c>
      <c r="G1520" s="15">
        <f>+(-H1520+I1520)/2</f>
        <v>0</v>
      </c>
      <c r="H1520" s="15">
        <f>+$J$40</f>
        <v>0</v>
      </c>
      <c r="I1520" s="15">
        <f>+$J$39</f>
        <v>0</v>
      </c>
      <c r="J1520" s="15">
        <f>+$D$22</f>
        <v>0</v>
      </c>
      <c r="K1520" s="15">
        <f>+ABS( C1520-D1520)</f>
        <v>255</v>
      </c>
      <c r="L1520" s="15" t="e">
        <f>(+F1520*F1520/E1520)/( 1- J1520*COS(K1521))</f>
        <v>#DIV/0!</v>
      </c>
      <c r="M1520" s="14" t="e">
        <f t="shared" si="210"/>
        <v>#DIV/0!</v>
      </c>
      <c r="N1520" s="49"/>
      <c r="O1520" s="238"/>
      <c r="P1520" s="5" t="e">
        <f t="shared" si="213"/>
        <v>#DIV/0!</v>
      </c>
      <c r="Q1520" s="5" t="e">
        <f t="shared" si="213"/>
        <v>#DIV/0!</v>
      </c>
      <c r="R1520" s="5" t="e">
        <f t="shared" si="213"/>
        <v>#DIV/0!</v>
      </c>
      <c r="S1520" s="5" t="e">
        <f t="shared" si="212"/>
        <v>#DIV/0!</v>
      </c>
      <c r="T1520" s="5" t="e">
        <f t="shared" si="212"/>
        <v>#DIV/0!</v>
      </c>
      <c r="U1520" s="5" t="e">
        <f t="shared" si="212"/>
        <v>#DIV/0!</v>
      </c>
      <c r="V1520" s="5" t="e">
        <f t="shared" si="212"/>
        <v>#DIV/0!</v>
      </c>
      <c r="W1520" s="5" t="e">
        <f t="shared" si="212"/>
        <v>#DIV/0!</v>
      </c>
      <c r="X1520" s="5" t="e">
        <f t="shared" si="212"/>
        <v>#DIV/0!</v>
      </c>
      <c r="Y1520" s="5" t="e">
        <f t="shared" si="214"/>
        <v>#DIV/0!</v>
      </c>
      <c r="Z1520" s="5" t="e">
        <f t="shared" si="215"/>
        <v>#DIV/0!</v>
      </c>
      <c r="AA1520" s="5" t="e">
        <f t="shared" si="215"/>
        <v>#DIV/0!</v>
      </c>
      <c r="AM1520" s="6"/>
      <c r="AN1520" s="6"/>
    </row>
    <row r="1521" spans="2:40" s="5" customFormat="1" ht="20.100000000000001" hidden="1" customHeight="1">
      <c r="B1521" s="23" t="s">
        <v>32</v>
      </c>
      <c r="C1521" s="24">
        <f>3.14/180*C1520</f>
        <v>0</v>
      </c>
      <c r="D1521" s="24">
        <v>255</v>
      </c>
      <c r="E1521" s="25"/>
      <c r="F1521" s="25"/>
      <c r="G1521" s="25"/>
      <c r="H1521" s="25"/>
      <c r="I1521" s="25"/>
      <c r="J1521" s="25"/>
      <c r="K1521" s="25">
        <f>(3.14/180)*K1520</f>
        <v>4.4483333333333341</v>
      </c>
      <c r="L1521" s="14"/>
      <c r="M1521" s="14" t="e">
        <f t="shared" si="210"/>
        <v>#DIV/0!</v>
      </c>
      <c r="N1521" s="49"/>
      <c r="O1521" s="238" t="e">
        <f t="shared" si="211"/>
        <v>#DIV/0!</v>
      </c>
      <c r="P1521" s="5" t="e">
        <f t="shared" si="213"/>
        <v>#DIV/0!</v>
      </c>
      <c r="Q1521" s="5" t="e">
        <f t="shared" si="213"/>
        <v>#DIV/0!</v>
      </c>
      <c r="R1521" s="5" t="e">
        <f t="shared" si="213"/>
        <v>#DIV/0!</v>
      </c>
      <c r="S1521" s="5" t="e">
        <f t="shared" si="212"/>
        <v>#DIV/0!</v>
      </c>
      <c r="T1521" s="5" t="e">
        <f t="shared" si="212"/>
        <v>#DIV/0!</v>
      </c>
      <c r="U1521" s="5" t="e">
        <f t="shared" si="212"/>
        <v>#DIV/0!</v>
      </c>
      <c r="V1521" s="5" t="e">
        <f t="shared" si="212"/>
        <v>#DIV/0!</v>
      </c>
      <c r="W1521" s="5" t="e">
        <f t="shared" si="212"/>
        <v>#DIV/0!</v>
      </c>
      <c r="X1521" s="5" t="e">
        <f t="shared" si="212"/>
        <v>#DIV/0!</v>
      </c>
      <c r="Y1521" s="5" t="e">
        <f t="shared" si="214"/>
        <v>#DIV/0!</v>
      </c>
      <c r="Z1521" s="5" t="e">
        <f t="shared" si="215"/>
        <v>#DIV/0!</v>
      </c>
      <c r="AA1521" s="5" t="e">
        <f t="shared" si="215"/>
        <v>#DIV/0!</v>
      </c>
      <c r="AM1521" s="6"/>
      <c r="AN1521" s="6"/>
    </row>
    <row r="1522" spans="2:40" s="5" customFormat="1" ht="20.100000000000001" hidden="1" customHeight="1">
      <c r="B1522" s="22" t="str">
        <f>+$B$13</f>
        <v xml:space="preserve"> Β' ΠΛΑΝΗΤΗΣ</v>
      </c>
      <c r="C1522" s="15">
        <f>+$C$13</f>
        <v>0</v>
      </c>
      <c r="D1522" s="13">
        <f>+D1517+1</f>
        <v>255</v>
      </c>
      <c r="E1522" s="15">
        <f>+(H1522+I1522)/2</f>
        <v>0</v>
      </c>
      <c r="F1522" s="15">
        <f>+SQRT(E1522*E1522-G1522*G1522)</f>
        <v>0</v>
      </c>
      <c r="G1522" s="15">
        <f>+(-H1522+I1522)/2</f>
        <v>0</v>
      </c>
      <c r="H1522" s="15">
        <f>+$J$42</f>
        <v>0</v>
      </c>
      <c r="I1522" s="15">
        <f>+$J$41</f>
        <v>0</v>
      </c>
      <c r="J1522" s="15">
        <f>+$D$24</f>
        <v>0</v>
      </c>
      <c r="K1522" s="15">
        <f>+ABS( C1522-D1522)</f>
        <v>255</v>
      </c>
      <c r="L1522" s="15" t="e">
        <f>+F1522*F1522/E1522/( 1- J1522*COS(K1523))</f>
        <v>#DIV/0!</v>
      </c>
      <c r="M1522" s="14" t="e">
        <f t="shared" si="210"/>
        <v>#DIV/0!</v>
      </c>
      <c r="N1522" s="49"/>
      <c r="O1522" s="238">
        <f t="shared" si="211"/>
        <v>0</v>
      </c>
      <c r="P1522" s="5" t="e">
        <f t="shared" si="213"/>
        <v>#DIV/0!</v>
      </c>
      <c r="Q1522" s="5" t="e">
        <f t="shared" si="213"/>
        <v>#DIV/0!</v>
      </c>
      <c r="R1522" s="5" t="e">
        <f t="shared" si="213"/>
        <v>#DIV/0!</v>
      </c>
      <c r="S1522" s="5" t="e">
        <f t="shared" si="212"/>
        <v>#DIV/0!</v>
      </c>
      <c r="T1522" s="5" t="e">
        <f t="shared" si="212"/>
        <v>#DIV/0!</v>
      </c>
      <c r="U1522" s="5" t="e">
        <f t="shared" si="212"/>
        <v>#DIV/0!</v>
      </c>
      <c r="V1522" s="5" t="e">
        <f t="shared" si="212"/>
        <v>#DIV/0!</v>
      </c>
      <c r="W1522" s="5" t="e">
        <f t="shared" si="212"/>
        <v>#DIV/0!</v>
      </c>
      <c r="X1522" s="5" t="e">
        <f t="shared" si="212"/>
        <v>#DIV/0!</v>
      </c>
      <c r="Y1522" s="5" t="e">
        <f t="shared" si="214"/>
        <v>#DIV/0!</v>
      </c>
      <c r="Z1522" s="5" t="e">
        <f t="shared" si="215"/>
        <v>#DIV/0!</v>
      </c>
      <c r="AA1522" s="5" t="e">
        <f t="shared" si="215"/>
        <v>#DIV/0!</v>
      </c>
      <c r="AM1522" s="6"/>
      <c r="AN1522" s="6"/>
    </row>
    <row r="1523" spans="2:40" s="5" customFormat="1" ht="20.100000000000001" hidden="1" customHeight="1">
      <c r="B1523" s="26"/>
      <c r="C1523" s="27">
        <f>3.14/180*C1522</f>
        <v>0</v>
      </c>
      <c r="D1523" s="27">
        <f>3.14/180*D1522</f>
        <v>4.4483333333333341</v>
      </c>
      <c r="E1523" s="28"/>
      <c r="F1523" s="28"/>
      <c r="G1523" s="28"/>
      <c r="H1523" s="28"/>
      <c r="I1523" s="28"/>
      <c r="J1523" s="28"/>
      <c r="K1523" s="28">
        <f>(3.14/180)*K1522</f>
        <v>4.4483333333333341</v>
      </c>
      <c r="L1523" s="14"/>
      <c r="M1523" s="14" t="e">
        <f t="shared" si="210"/>
        <v>#DIV/0!</v>
      </c>
      <c r="N1523" s="49"/>
      <c r="O1523" s="238"/>
      <c r="P1523" s="5" t="e">
        <f t="shared" si="213"/>
        <v>#DIV/0!</v>
      </c>
      <c r="Q1523" s="5" t="e">
        <f t="shared" si="213"/>
        <v>#DIV/0!</v>
      </c>
      <c r="R1523" s="5" t="e">
        <f t="shared" si="213"/>
        <v>#DIV/0!</v>
      </c>
      <c r="S1523" s="5" t="e">
        <f t="shared" si="212"/>
        <v>#DIV/0!</v>
      </c>
      <c r="T1523" s="5" t="e">
        <f t="shared" si="212"/>
        <v>#DIV/0!</v>
      </c>
      <c r="U1523" s="5" t="e">
        <f t="shared" si="212"/>
        <v>#DIV/0!</v>
      </c>
      <c r="V1523" s="5" t="e">
        <f t="shared" si="212"/>
        <v>#DIV/0!</v>
      </c>
      <c r="W1523" s="5" t="e">
        <f t="shared" si="212"/>
        <v>#DIV/0!</v>
      </c>
      <c r="X1523" s="5" t="e">
        <f t="shared" si="212"/>
        <v>#DIV/0!</v>
      </c>
      <c r="Y1523" s="5" t="e">
        <f t="shared" si="214"/>
        <v>#DIV/0!</v>
      </c>
      <c r="Z1523" s="5" t="e">
        <f t="shared" si="215"/>
        <v>#DIV/0!</v>
      </c>
      <c r="AA1523" s="5" t="e">
        <f t="shared" si="215"/>
        <v>#DIV/0!</v>
      </c>
      <c r="AM1523" s="6"/>
      <c r="AN1523" s="6"/>
    </row>
    <row r="1524" spans="2:40" s="5" customFormat="1" ht="20.100000000000001" hidden="1" customHeight="1">
      <c r="B1524" s="15"/>
      <c r="C1524" s="13"/>
      <c r="D1524" s="13"/>
      <c r="E1524" s="13"/>
      <c r="F1524" s="13"/>
      <c r="G1524" s="13"/>
      <c r="H1524" s="13"/>
      <c r="I1524" s="13"/>
      <c r="J1524" s="13"/>
      <c r="K1524" s="15"/>
      <c r="L1524" s="14"/>
      <c r="M1524" s="14" t="e">
        <f t="shared" si="210"/>
        <v>#DIV/0!</v>
      </c>
      <c r="N1524" s="49"/>
      <c r="O1524" s="238"/>
      <c r="P1524" s="5" t="e">
        <f t="shared" si="213"/>
        <v>#DIV/0!</v>
      </c>
      <c r="Q1524" s="5" t="e">
        <f t="shared" si="213"/>
        <v>#DIV/0!</v>
      </c>
      <c r="R1524" s="5" t="e">
        <f t="shared" si="213"/>
        <v>#DIV/0!</v>
      </c>
      <c r="S1524" s="5" t="e">
        <f t="shared" si="212"/>
        <v>#DIV/0!</v>
      </c>
      <c r="T1524" s="5" t="e">
        <f t="shared" si="212"/>
        <v>#DIV/0!</v>
      </c>
      <c r="U1524" s="5" t="e">
        <f t="shared" si="212"/>
        <v>#DIV/0!</v>
      </c>
      <c r="V1524" s="5" t="e">
        <f t="shared" si="212"/>
        <v>#DIV/0!</v>
      </c>
      <c r="W1524" s="5" t="e">
        <f t="shared" si="212"/>
        <v>#DIV/0!</v>
      </c>
      <c r="X1524" s="5" t="e">
        <f t="shared" si="212"/>
        <v>#DIV/0!</v>
      </c>
      <c r="Y1524" s="5" t="e">
        <f t="shared" si="214"/>
        <v>#DIV/0!</v>
      </c>
      <c r="Z1524" s="5" t="e">
        <f t="shared" si="215"/>
        <v>#DIV/0!</v>
      </c>
      <c r="AA1524" s="5" t="e">
        <f t="shared" si="215"/>
        <v>#DIV/0!</v>
      </c>
      <c r="AM1524" s="6"/>
      <c r="AN1524" s="6"/>
    </row>
    <row r="1525" spans="2:40" s="5" customFormat="1" ht="20.100000000000001" hidden="1" customHeight="1">
      <c r="B1525" s="22" t="str">
        <f>+$B$11</f>
        <v xml:space="preserve"> Α' ΠΛΑΝΗΤΗΣ</v>
      </c>
      <c r="C1525" s="15">
        <f>+$C$11</f>
        <v>0</v>
      </c>
      <c r="D1525" s="13">
        <f>+D1520+1</f>
        <v>256</v>
      </c>
      <c r="E1525" s="15">
        <f>+(H1525+I1525)/2</f>
        <v>0</v>
      </c>
      <c r="F1525" s="15">
        <f>+SQRT(E1525*E1525-G1525*G1525)</f>
        <v>0</v>
      </c>
      <c r="G1525" s="15">
        <f>+(-H1525+I1525)/2</f>
        <v>0</v>
      </c>
      <c r="H1525" s="15">
        <f>+$J$40</f>
        <v>0</v>
      </c>
      <c r="I1525" s="15">
        <f>+$J$39</f>
        <v>0</v>
      </c>
      <c r="J1525" s="15">
        <f>+$D$22</f>
        <v>0</v>
      </c>
      <c r="K1525" s="15">
        <f>+ABS( C1525-D1525)</f>
        <v>256</v>
      </c>
      <c r="L1525" s="15" t="e">
        <f>(+F1525*F1525/E1525)/( 1- J1525*COS(K1526))</f>
        <v>#DIV/0!</v>
      </c>
      <c r="M1525" s="14" t="e">
        <f t="shared" si="210"/>
        <v>#DIV/0!</v>
      </c>
      <c r="N1525" s="49"/>
      <c r="O1525" s="238"/>
      <c r="P1525" s="5" t="e">
        <f t="shared" si="213"/>
        <v>#DIV/0!</v>
      </c>
      <c r="Q1525" s="5" t="e">
        <f t="shared" si="213"/>
        <v>#DIV/0!</v>
      </c>
      <c r="R1525" s="5" t="e">
        <f t="shared" si="213"/>
        <v>#DIV/0!</v>
      </c>
      <c r="S1525" s="5" t="e">
        <f t="shared" si="212"/>
        <v>#DIV/0!</v>
      </c>
      <c r="T1525" s="5" t="e">
        <f t="shared" si="212"/>
        <v>#DIV/0!</v>
      </c>
      <c r="U1525" s="5" t="e">
        <f t="shared" si="212"/>
        <v>#DIV/0!</v>
      </c>
      <c r="V1525" s="5" t="e">
        <f t="shared" si="212"/>
        <v>#DIV/0!</v>
      </c>
      <c r="W1525" s="5" t="e">
        <f t="shared" si="212"/>
        <v>#DIV/0!</v>
      </c>
      <c r="X1525" s="5" t="e">
        <f t="shared" si="212"/>
        <v>#DIV/0!</v>
      </c>
      <c r="Y1525" s="5" t="e">
        <f t="shared" si="214"/>
        <v>#DIV/0!</v>
      </c>
      <c r="Z1525" s="5" t="e">
        <f t="shared" si="215"/>
        <v>#DIV/0!</v>
      </c>
      <c r="AA1525" s="5" t="e">
        <f t="shared" si="215"/>
        <v>#DIV/0!</v>
      </c>
      <c r="AM1525" s="6"/>
      <c r="AN1525" s="6"/>
    </row>
    <row r="1526" spans="2:40" s="5" customFormat="1" ht="20.100000000000001" hidden="1" customHeight="1">
      <c r="B1526" s="23" t="s">
        <v>32</v>
      </c>
      <c r="C1526" s="24">
        <f>3.14/180*C1525</f>
        <v>0</v>
      </c>
      <c r="D1526" s="24">
        <v>256</v>
      </c>
      <c r="E1526" s="25"/>
      <c r="F1526" s="25"/>
      <c r="G1526" s="25"/>
      <c r="H1526" s="25"/>
      <c r="I1526" s="25"/>
      <c r="J1526" s="25"/>
      <c r="K1526" s="25">
        <f>(3.14/180)*K1525</f>
        <v>4.4657777777777783</v>
      </c>
      <c r="L1526" s="14"/>
      <c r="M1526" s="14" t="e">
        <f t="shared" si="210"/>
        <v>#DIV/0!</v>
      </c>
      <c r="N1526" s="49"/>
      <c r="O1526" s="238" t="e">
        <f t="shared" si="211"/>
        <v>#DIV/0!</v>
      </c>
      <c r="P1526" s="5" t="e">
        <f t="shared" si="213"/>
        <v>#DIV/0!</v>
      </c>
      <c r="Q1526" s="5" t="e">
        <f t="shared" si="213"/>
        <v>#DIV/0!</v>
      </c>
      <c r="R1526" s="5" t="e">
        <f t="shared" si="213"/>
        <v>#DIV/0!</v>
      </c>
      <c r="S1526" s="5" t="e">
        <f t="shared" si="212"/>
        <v>#DIV/0!</v>
      </c>
      <c r="T1526" s="5" t="e">
        <f t="shared" si="212"/>
        <v>#DIV/0!</v>
      </c>
      <c r="U1526" s="5" t="e">
        <f t="shared" si="212"/>
        <v>#DIV/0!</v>
      </c>
      <c r="V1526" s="5" t="e">
        <f t="shared" si="212"/>
        <v>#DIV/0!</v>
      </c>
      <c r="W1526" s="5" t="e">
        <f t="shared" si="212"/>
        <v>#DIV/0!</v>
      </c>
      <c r="X1526" s="5" t="e">
        <f t="shared" si="212"/>
        <v>#DIV/0!</v>
      </c>
      <c r="Y1526" s="5" t="e">
        <f t="shared" si="214"/>
        <v>#DIV/0!</v>
      </c>
      <c r="Z1526" s="5" t="e">
        <f t="shared" si="215"/>
        <v>#DIV/0!</v>
      </c>
      <c r="AA1526" s="5" t="e">
        <f t="shared" si="215"/>
        <v>#DIV/0!</v>
      </c>
      <c r="AM1526" s="6"/>
      <c r="AN1526" s="6"/>
    </row>
    <row r="1527" spans="2:40" s="5" customFormat="1" ht="20.100000000000001" hidden="1" customHeight="1">
      <c r="B1527" s="22" t="str">
        <f>+$B$13</f>
        <v xml:space="preserve"> Β' ΠΛΑΝΗΤΗΣ</v>
      </c>
      <c r="C1527" s="15">
        <f>+$C$13</f>
        <v>0</v>
      </c>
      <c r="D1527" s="13">
        <f>+D1522+1</f>
        <v>256</v>
      </c>
      <c r="E1527" s="15">
        <f>+(H1527+I1527)/2</f>
        <v>0</v>
      </c>
      <c r="F1527" s="15">
        <f>+SQRT(E1527*E1527-G1527*G1527)</f>
        <v>0</v>
      </c>
      <c r="G1527" s="15">
        <f>+(-H1527+I1527)/2</f>
        <v>0</v>
      </c>
      <c r="H1527" s="15">
        <f>+$J$42</f>
        <v>0</v>
      </c>
      <c r="I1527" s="15">
        <f>+$J$41</f>
        <v>0</v>
      </c>
      <c r="J1527" s="15">
        <f>+$D$24</f>
        <v>0</v>
      </c>
      <c r="K1527" s="15">
        <f>+ABS( C1527-D1527)</f>
        <v>256</v>
      </c>
      <c r="L1527" s="15" t="e">
        <f>+F1527*F1527/E1527/( 1- J1527*COS(K1528))</f>
        <v>#DIV/0!</v>
      </c>
      <c r="M1527" s="14" t="e">
        <f t="shared" ref="M1527:M1590" si="216">IF(O1527=$O$2051,$D1526,0)</f>
        <v>#DIV/0!</v>
      </c>
      <c r="N1527" s="49"/>
      <c r="O1527" s="238"/>
      <c r="P1527" s="5" t="e">
        <f t="shared" si="213"/>
        <v>#DIV/0!</v>
      </c>
      <c r="Q1527" s="5" t="e">
        <f t="shared" si="213"/>
        <v>#DIV/0!</v>
      </c>
      <c r="R1527" s="5" t="e">
        <f t="shared" si="213"/>
        <v>#DIV/0!</v>
      </c>
      <c r="S1527" s="5" t="e">
        <f t="shared" si="212"/>
        <v>#DIV/0!</v>
      </c>
      <c r="T1527" s="5" t="e">
        <f t="shared" si="212"/>
        <v>#DIV/0!</v>
      </c>
      <c r="U1527" s="5" t="e">
        <f t="shared" si="212"/>
        <v>#DIV/0!</v>
      </c>
      <c r="V1527" s="5" t="e">
        <f t="shared" si="212"/>
        <v>#DIV/0!</v>
      </c>
      <c r="W1527" s="5" t="e">
        <f t="shared" si="212"/>
        <v>#DIV/0!</v>
      </c>
      <c r="X1527" s="5" t="e">
        <f t="shared" si="212"/>
        <v>#DIV/0!</v>
      </c>
      <c r="Y1527" s="5" t="e">
        <f t="shared" si="214"/>
        <v>#DIV/0!</v>
      </c>
      <c r="Z1527" s="5" t="e">
        <f t="shared" si="215"/>
        <v>#DIV/0!</v>
      </c>
      <c r="AA1527" s="5" t="e">
        <f t="shared" si="215"/>
        <v>#DIV/0!</v>
      </c>
      <c r="AM1527" s="6"/>
      <c r="AN1527" s="6"/>
    </row>
    <row r="1528" spans="2:40" s="5" customFormat="1" ht="20.100000000000001" hidden="1" customHeight="1">
      <c r="B1528" s="26"/>
      <c r="C1528" s="27">
        <f>3.14/180*C1527</f>
        <v>0</v>
      </c>
      <c r="D1528" s="27">
        <f>3.14/180*D1527</f>
        <v>4.4657777777777783</v>
      </c>
      <c r="E1528" s="28"/>
      <c r="F1528" s="28"/>
      <c r="G1528" s="28"/>
      <c r="H1528" s="28"/>
      <c r="I1528" s="28"/>
      <c r="J1528" s="28"/>
      <c r="K1528" s="28">
        <f>(3.14/180)*K1527</f>
        <v>4.4657777777777783</v>
      </c>
      <c r="L1528" s="14"/>
      <c r="M1528" s="14" t="e">
        <f t="shared" si="216"/>
        <v>#DIV/0!</v>
      </c>
      <c r="N1528" s="49"/>
      <c r="O1528" s="238"/>
      <c r="P1528" s="5" t="e">
        <f t="shared" si="213"/>
        <v>#DIV/0!</v>
      </c>
      <c r="Q1528" s="5" t="e">
        <f t="shared" si="213"/>
        <v>#DIV/0!</v>
      </c>
      <c r="R1528" s="5" t="e">
        <f t="shared" si="213"/>
        <v>#DIV/0!</v>
      </c>
      <c r="S1528" s="5" t="e">
        <f t="shared" si="212"/>
        <v>#DIV/0!</v>
      </c>
      <c r="T1528" s="5" t="e">
        <f t="shared" si="212"/>
        <v>#DIV/0!</v>
      </c>
      <c r="U1528" s="5" t="e">
        <f t="shared" si="212"/>
        <v>#DIV/0!</v>
      </c>
      <c r="V1528" s="5" t="e">
        <f t="shared" si="212"/>
        <v>#DIV/0!</v>
      </c>
      <c r="W1528" s="5" t="e">
        <f t="shared" si="212"/>
        <v>#DIV/0!</v>
      </c>
      <c r="X1528" s="5" t="e">
        <f t="shared" si="212"/>
        <v>#DIV/0!</v>
      </c>
      <c r="Y1528" s="5" t="e">
        <f t="shared" si="214"/>
        <v>#DIV/0!</v>
      </c>
      <c r="Z1528" s="5" t="e">
        <f t="shared" si="215"/>
        <v>#DIV/0!</v>
      </c>
      <c r="AA1528" s="5" t="e">
        <f t="shared" si="215"/>
        <v>#DIV/0!</v>
      </c>
      <c r="AM1528" s="6"/>
      <c r="AN1528" s="6"/>
    </row>
    <row r="1529" spans="2:40" s="5" customFormat="1" ht="20.100000000000001" hidden="1" customHeight="1">
      <c r="B1529" s="15"/>
      <c r="C1529" s="13"/>
      <c r="D1529" s="13"/>
      <c r="E1529" s="13"/>
      <c r="F1529" s="13"/>
      <c r="G1529" s="13"/>
      <c r="H1529" s="13"/>
      <c r="I1529" s="13"/>
      <c r="J1529" s="13"/>
      <c r="K1529" s="15"/>
      <c r="L1529" s="14"/>
      <c r="M1529" s="14" t="e">
        <f t="shared" si="216"/>
        <v>#DIV/0!</v>
      </c>
      <c r="N1529" s="49"/>
      <c r="O1529" s="238"/>
      <c r="P1529" s="5" t="e">
        <f t="shared" si="213"/>
        <v>#DIV/0!</v>
      </c>
      <c r="Q1529" s="5" t="e">
        <f t="shared" si="213"/>
        <v>#DIV/0!</v>
      </c>
      <c r="R1529" s="5" t="e">
        <f t="shared" si="213"/>
        <v>#DIV/0!</v>
      </c>
      <c r="S1529" s="5" t="e">
        <f t="shared" si="212"/>
        <v>#DIV/0!</v>
      </c>
      <c r="T1529" s="5" t="e">
        <f t="shared" si="212"/>
        <v>#DIV/0!</v>
      </c>
      <c r="U1529" s="5" t="e">
        <f t="shared" si="212"/>
        <v>#DIV/0!</v>
      </c>
      <c r="V1529" s="5" t="e">
        <f t="shared" si="212"/>
        <v>#DIV/0!</v>
      </c>
      <c r="W1529" s="5" t="e">
        <f t="shared" si="212"/>
        <v>#DIV/0!</v>
      </c>
      <c r="X1529" s="5" t="e">
        <f t="shared" si="212"/>
        <v>#DIV/0!</v>
      </c>
      <c r="Y1529" s="5" t="e">
        <f t="shared" si="214"/>
        <v>#DIV/0!</v>
      </c>
      <c r="Z1529" s="5" t="e">
        <f t="shared" si="215"/>
        <v>#DIV/0!</v>
      </c>
      <c r="AA1529" s="5" t="e">
        <f t="shared" si="215"/>
        <v>#DIV/0!</v>
      </c>
      <c r="AM1529" s="6"/>
      <c r="AN1529" s="6"/>
    </row>
    <row r="1530" spans="2:40" s="5" customFormat="1" ht="20.100000000000001" hidden="1" customHeight="1">
      <c r="B1530" s="22" t="str">
        <f>+$B$11</f>
        <v xml:space="preserve"> Α' ΠΛΑΝΗΤΗΣ</v>
      </c>
      <c r="C1530" s="15">
        <f>+$C$11</f>
        <v>0</v>
      </c>
      <c r="D1530" s="13">
        <f>+D1525+1</f>
        <v>257</v>
      </c>
      <c r="E1530" s="15">
        <f>+(H1530+I1530)/2</f>
        <v>0</v>
      </c>
      <c r="F1530" s="15">
        <f>+SQRT(E1530*E1530-G1530*G1530)</f>
        <v>0</v>
      </c>
      <c r="G1530" s="15">
        <f>+(-H1530+I1530)/2</f>
        <v>0</v>
      </c>
      <c r="H1530" s="15">
        <f>+$J$40</f>
        <v>0</v>
      </c>
      <c r="I1530" s="15">
        <f>+$J$39</f>
        <v>0</v>
      </c>
      <c r="J1530" s="15">
        <f>+$D$22</f>
        <v>0</v>
      </c>
      <c r="K1530" s="15">
        <f>+ABS( C1530-D1530)</f>
        <v>257</v>
      </c>
      <c r="L1530" s="15" t="e">
        <f>(+F1530*F1530/E1530)/( 1- J1530*COS(K1531))</f>
        <v>#DIV/0!</v>
      </c>
      <c r="M1530" s="14" t="e">
        <f t="shared" si="216"/>
        <v>#DIV/0!</v>
      </c>
      <c r="N1530" s="49"/>
      <c r="O1530" s="238"/>
      <c r="P1530" s="5" t="e">
        <f t="shared" si="213"/>
        <v>#DIV/0!</v>
      </c>
      <c r="Q1530" s="5" t="e">
        <f t="shared" si="213"/>
        <v>#DIV/0!</v>
      </c>
      <c r="R1530" s="5" t="e">
        <f t="shared" si="213"/>
        <v>#DIV/0!</v>
      </c>
      <c r="S1530" s="5" t="e">
        <f t="shared" si="212"/>
        <v>#DIV/0!</v>
      </c>
      <c r="T1530" s="5" t="e">
        <f t="shared" si="212"/>
        <v>#DIV/0!</v>
      </c>
      <c r="U1530" s="5" t="e">
        <f t="shared" si="212"/>
        <v>#DIV/0!</v>
      </c>
      <c r="V1530" s="5" t="e">
        <f t="shared" si="212"/>
        <v>#DIV/0!</v>
      </c>
      <c r="W1530" s="5" t="e">
        <f t="shared" si="212"/>
        <v>#DIV/0!</v>
      </c>
      <c r="X1530" s="5" t="e">
        <f t="shared" si="212"/>
        <v>#DIV/0!</v>
      </c>
      <c r="Y1530" s="5" t="e">
        <f t="shared" si="214"/>
        <v>#DIV/0!</v>
      </c>
      <c r="Z1530" s="5" t="e">
        <f t="shared" si="215"/>
        <v>#DIV/0!</v>
      </c>
      <c r="AA1530" s="5" t="e">
        <f t="shared" si="215"/>
        <v>#DIV/0!</v>
      </c>
      <c r="AM1530" s="6"/>
      <c r="AN1530" s="6"/>
    </row>
    <row r="1531" spans="2:40" s="5" customFormat="1" ht="20.100000000000001" hidden="1" customHeight="1">
      <c r="B1531" s="23" t="s">
        <v>32</v>
      </c>
      <c r="C1531" s="24">
        <f>3.14/180*C1530</f>
        <v>0</v>
      </c>
      <c r="D1531" s="24">
        <v>257</v>
      </c>
      <c r="E1531" s="25"/>
      <c r="F1531" s="25"/>
      <c r="G1531" s="25"/>
      <c r="H1531" s="25"/>
      <c r="I1531" s="25"/>
      <c r="J1531" s="25"/>
      <c r="K1531" s="25">
        <f>(3.14/180)*K1530</f>
        <v>4.4832222222222224</v>
      </c>
      <c r="L1531" s="14"/>
      <c r="M1531" s="14" t="e">
        <f t="shared" si="216"/>
        <v>#DIV/0!</v>
      </c>
      <c r="N1531" s="49"/>
      <c r="O1531" s="238" t="e">
        <f t="shared" ref="O1531:O1590" si="217">+ABS(L1530-L1532)</f>
        <v>#DIV/0!</v>
      </c>
      <c r="P1531" s="5" t="e">
        <f t="shared" si="213"/>
        <v>#DIV/0!</v>
      </c>
      <c r="Q1531" s="5" t="e">
        <f t="shared" si="213"/>
        <v>#DIV/0!</v>
      </c>
      <c r="R1531" s="5" t="e">
        <f t="shared" si="213"/>
        <v>#DIV/0!</v>
      </c>
      <c r="S1531" s="5" t="e">
        <f t="shared" si="212"/>
        <v>#DIV/0!</v>
      </c>
      <c r="T1531" s="5" t="e">
        <f t="shared" si="212"/>
        <v>#DIV/0!</v>
      </c>
      <c r="U1531" s="5" t="e">
        <f t="shared" si="212"/>
        <v>#DIV/0!</v>
      </c>
      <c r="V1531" s="5" t="e">
        <f t="shared" si="212"/>
        <v>#DIV/0!</v>
      </c>
      <c r="W1531" s="5" t="e">
        <f t="shared" si="212"/>
        <v>#DIV/0!</v>
      </c>
      <c r="X1531" s="5" t="e">
        <f t="shared" si="212"/>
        <v>#DIV/0!</v>
      </c>
      <c r="Y1531" s="5" t="e">
        <f t="shared" si="214"/>
        <v>#DIV/0!</v>
      </c>
      <c r="Z1531" s="5" t="e">
        <f t="shared" si="215"/>
        <v>#DIV/0!</v>
      </c>
      <c r="AA1531" s="5" t="e">
        <f t="shared" si="215"/>
        <v>#DIV/0!</v>
      </c>
      <c r="AM1531" s="6"/>
      <c r="AN1531" s="6"/>
    </row>
    <row r="1532" spans="2:40" s="5" customFormat="1" ht="20.100000000000001" hidden="1" customHeight="1">
      <c r="B1532" s="22" t="str">
        <f>+$B$13</f>
        <v xml:space="preserve"> Β' ΠΛΑΝΗΤΗΣ</v>
      </c>
      <c r="C1532" s="15">
        <f>+$C$13</f>
        <v>0</v>
      </c>
      <c r="D1532" s="13">
        <f>+D1527+1</f>
        <v>257</v>
      </c>
      <c r="E1532" s="15">
        <f>+(H1532+I1532)/2</f>
        <v>0</v>
      </c>
      <c r="F1532" s="15">
        <f>+SQRT(E1532*E1532-G1532*G1532)</f>
        <v>0</v>
      </c>
      <c r="G1532" s="15">
        <f>+(-H1532+I1532)/2</f>
        <v>0</v>
      </c>
      <c r="H1532" s="15">
        <f>+$J$42</f>
        <v>0</v>
      </c>
      <c r="I1532" s="15">
        <f>+$J$41</f>
        <v>0</v>
      </c>
      <c r="J1532" s="15">
        <f>+$D$24</f>
        <v>0</v>
      </c>
      <c r="K1532" s="15">
        <f>+ABS( C1532-D1532)</f>
        <v>257</v>
      </c>
      <c r="L1532" s="15" t="e">
        <f>+F1532*F1532/E1532/( 1- J1532*COS(K1533))</f>
        <v>#DIV/0!</v>
      </c>
      <c r="M1532" s="14" t="e">
        <f t="shared" si="216"/>
        <v>#DIV/0!</v>
      </c>
      <c r="N1532" s="49"/>
      <c r="O1532" s="238">
        <f t="shared" si="217"/>
        <v>0</v>
      </c>
      <c r="P1532" s="5" t="e">
        <f t="shared" si="213"/>
        <v>#DIV/0!</v>
      </c>
      <c r="Q1532" s="5" t="e">
        <f t="shared" si="213"/>
        <v>#DIV/0!</v>
      </c>
      <c r="R1532" s="5" t="e">
        <f t="shared" si="213"/>
        <v>#DIV/0!</v>
      </c>
      <c r="S1532" s="5" t="e">
        <f t="shared" si="212"/>
        <v>#DIV/0!</v>
      </c>
      <c r="T1532" s="5" t="e">
        <f t="shared" si="212"/>
        <v>#DIV/0!</v>
      </c>
      <c r="U1532" s="5" t="e">
        <f t="shared" si="212"/>
        <v>#DIV/0!</v>
      </c>
      <c r="V1532" s="5" t="e">
        <f t="shared" si="212"/>
        <v>#DIV/0!</v>
      </c>
      <c r="W1532" s="5" t="e">
        <f t="shared" si="212"/>
        <v>#DIV/0!</v>
      </c>
      <c r="X1532" s="5" t="e">
        <f t="shared" si="212"/>
        <v>#DIV/0!</v>
      </c>
      <c r="Y1532" s="5" t="e">
        <f t="shared" si="214"/>
        <v>#DIV/0!</v>
      </c>
      <c r="Z1532" s="5" t="e">
        <f t="shared" si="215"/>
        <v>#DIV/0!</v>
      </c>
      <c r="AA1532" s="5" t="e">
        <f t="shared" si="215"/>
        <v>#DIV/0!</v>
      </c>
      <c r="AM1532" s="6"/>
      <c r="AN1532" s="6"/>
    </row>
    <row r="1533" spans="2:40" s="5" customFormat="1" ht="20.100000000000001" hidden="1" customHeight="1">
      <c r="B1533" s="26"/>
      <c r="C1533" s="27">
        <f>3.14/180*C1532</f>
        <v>0</v>
      </c>
      <c r="D1533" s="27">
        <f>3.14/180*D1532</f>
        <v>4.4832222222222224</v>
      </c>
      <c r="E1533" s="28"/>
      <c r="F1533" s="28"/>
      <c r="G1533" s="28"/>
      <c r="H1533" s="28"/>
      <c r="I1533" s="28"/>
      <c r="J1533" s="28"/>
      <c r="K1533" s="28">
        <f>(3.14/180)*K1532</f>
        <v>4.4832222222222224</v>
      </c>
      <c r="L1533" s="14"/>
      <c r="M1533" s="14" t="e">
        <f t="shared" si="216"/>
        <v>#DIV/0!</v>
      </c>
      <c r="N1533" s="49"/>
      <c r="O1533" s="238"/>
      <c r="P1533" s="5" t="e">
        <f t="shared" si="213"/>
        <v>#DIV/0!</v>
      </c>
      <c r="Q1533" s="5" t="e">
        <f t="shared" si="213"/>
        <v>#DIV/0!</v>
      </c>
      <c r="R1533" s="5" t="e">
        <f t="shared" si="213"/>
        <v>#DIV/0!</v>
      </c>
      <c r="S1533" s="5" t="e">
        <f t="shared" si="213"/>
        <v>#DIV/0!</v>
      </c>
      <c r="T1533" s="5" t="e">
        <f t="shared" si="213"/>
        <v>#DIV/0!</v>
      </c>
      <c r="U1533" s="5" t="e">
        <f t="shared" si="213"/>
        <v>#DIV/0!</v>
      </c>
      <c r="V1533" s="5" t="e">
        <f t="shared" si="213"/>
        <v>#DIV/0!</v>
      </c>
      <c r="W1533" s="5" t="e">
        <f t="shared" si="213"/>
        <v>#DIV/0!</v>
      </c>
      <c r="X1533" s="5" t="e">
        <f t="shared" si="213"/>
        <v>#DIV/0!</v>
      </c>
      <c r="Y1533" s="5" t="e">
        <f t="shared" si="214"/>
        <v>#DIV/0!</v>
      </c>
      <c r="Z1533" s="5" t="e">
        <f t="shared" si="215"/>
        <v>#DIV/0!</v>
      </c>
      <c r="AA1533" s="5" t="e">
        <f t="shared" si="215"/>
        <v>#DIV/0!</v>
      </c>
      <c r="AM1533" s="6"/>
      <c r="AN1533" s="6"/>
    </row>
    <row r="1534" spans="2:40" s="5" customFormat="1" ht="20.100000000000001" hidden="1" customHeight="1">
      <c r="B1534" s="15"/>
      <c r="C1534" s="13"/>
      <c r="D1534" s="13"/>
      <c r="E1534" s="13"/>
      <c r="F1534" s="13"/>
      <c r="G1534" s="13"/>
      <c r="H1534" s="13"/>
      <c r="I1534" s="13"/>
      <c r="J1534" s="13"/>
      <c r="K1534" s="15"/>
      <c r="L1534" s="14"/>
      <c r="M1534" s="14" t="e">
        <f t="shared" si="216"/>
        <v>#DIV/0!</v>
      </c>
      <c r="N1534" s="49"/>
      <c r="O1534" s="238"/>
      <c r="P1534" s="5" t="e">
        <f t="shared" si="213"/>
        <v>#DIV/0!</v>
      </c>
      <c r="Q1534" s="5" t="e">
        <f t="shared" si="213"/>
        <v>#DIV/0!</v>
      </c>
      <c r="R1534" s="5" t="e">
        <f t="shared" si="213"/>
        <v>#DIV/0!</v>
      </c>
      <c r="S1534" s="5" t="e">
        <f t="shared" si="213"/>
        <v>#DIV/0!</v>
      </c>
      <c r="T1534" s="5" t="e">
        <f t="shared" si="213"/>
        <v>#DIV/0!</v>
      </c>
      <c r="U1534" s="5" t="e">
        <f t="shared" si="213"/>
        <v>#DIV/0!</v>
      </c>
      <c r="V1534" s="5" t="e">
        <f t="shared" si="213"/>
        <v>#DIV/0!</v>
      </c>
      <c r="W1534" s="5" t="e">
        <f t="shared" si="213"/>
        <v>#DIV/0!</v>
      </c>
      <c r="X1534" s="5" t="e">
        <f t="shared" si="213"/>
        <v>#DIV/0!</v>
      </c>
      <c r="Y1534" s="5" t="e">
        <f t="shared" si="214"/>
        <v>#DIV/0!</v>
      </c>
      <c r="Z1534" s="5" t="e">
        <f t="shared" si="215"/>
        <v>#DIV/0!</v>
      </c>
      <c r="AA1534" s="5" t="e">
        <f t="shared" si="215"/>
        <v>#DIV/0!</v>
      </c>
      <c r="AM1534" s="6"/>
      <c r="AN1534" s="6"/>
    </row>
    <row r="1535" spans="2:40" s="5" customFormat="1" ht="20.100000000000001" hidden="1" customHeight="1">
      <c r="B1535" s="22" t="str">
        <f>+$B$11</f>
        <v xml:space="preserve"> Α' ΠΛΑΝΗΤΗΣ</v>
      </c>
      <c r="C1535" s="15">
        <f>+$C$11</f>
        <v>0</v>
      </c>
      <c r="D1535" s="13">
        <f>+D1530+1</f>
        <v>258</v>
      </c>
      <c r="E1535" s="15">
        <f>+(H1535+I1535)/2</f>
        <v>0</v>
      </c>
      <c r="F1535" s="15">
        <f>+SQRT(E1535*E1535-G1535*G1535)</f>
        <v>0</v>
      </c>
      <c r="G1535" s="15">
        <f>+(-H1535+I1535)/2</f>
        <v>0</v>
      </c>
      <c r="H1535" s="15">
        <f>+$J$40</f>
        <v>0</v>
      </c>
      <c r="I1535" s="15">
        <f>+$J$39</f>
        <v>0</v>
      </c>
      <c r="J1535" s="15">
        <f>+$D$22</f>
        <v>0</v>
      </c>
      <c r="K1535" s="15">
        <f>+ABS( C1535-D1535)</f>
        <v>258</v>
      </c>
      <c r="L1535" s="15" t="e">
        <f>(+F1535*F1535/E1535)/( 1- J1535*COS(K1536))</f>
        <v>#DIV/0!</v>
      </c>
      <c r="M1535" s="14" t="e">
        <f t="shared" si="216"/>
        <v>#DIV/0!</v>
      </c>
      <c r="N1535" s="49"/>
      <c r="O1535" s="238"/>
      <c r="P1535" s="5" t="e">
        <f t="shared" si="213"/>
        <v>#DIV/0!</v>
      </c>
      <c r="Q1535" s="5" t="e">
        <f t="shared" si="213"/>
        <v>#DIV/0!</v>
      </c>
      <c r="R1535" s="5" t="e">
        <f t="shared" si="213"/>
        <v>#DIV/0!</v>
      </c>
      <c r="S1535" s="5" t="e">
        <f t="shared" si="213"/>
        <v>#DIV/0!</v>
      </c>
      <c r="T1535" s="5" t="e">
        <f t="shared" si="213"/>
        <v>#DIV/0!</v>
      </c>
      <c r="U1535" s="5" t="e">
        <f t="shared" si="213"/>
        <v>#DIV/0!</v>
      </c>
      <c r="V1535" s="5" t="e">
        <f t="shared" si="213"/>
        <v>#DIV/0!</v>
      </c>
      <c r="W1535" s="5" t="e">
        <f t="shared" si="213"/>
        <v>#DIV/0!</v>
      </c>
      <c r="X1535" s="5" t="e">
        <f t="shared" si="213"/>
        <v>#DIV/0!</v>
      </c>
      <c r="Y1535" s="5" t="e">
        <f t="shared" si="214"/>
        <v>#DIV/0!</v>
      </c>
      <c r="Z1535" s="5" t="e">
        <f t="shared" si="215"/>
        <v>#DIV/0!</v>
      </c>
      <c r="AA1535" s="5" t="e">
        <f t="shared" si="215"/>
        <v>#DIV/0!</v>
      </c>
      <c r="AM1535" s="6"/>
      <c r="AN1535" s="6"/>
    </row>
    <row r="1536" spans="2:40" s="5" customFormat="1" ht="20.100000000000001" hidden="1" customHeight="1">
      <c r="B1536" s="23" t="s">
        <v>32</v>
      </c>
      <c r="C1536" s="24">
        <f>3.14/180*C1535</f>
        <v>0</v>
      </c>
      <c r="D1536" s="24">
        <v>258</v>
      </c>
      <c r="E1536" s="25"/>
      <c r="F1536" s="25"/>
      <c r="G1536" s="25"/>
      <c r="H1536" s="25"/>
      <c r="I1536" s="25"/>
      <c r="J1536" s="25"/>
      <c r="K1536" s="25">
        <f>(3.14/180)*K1535</f>
        <v>4.5006666666666675</v>
      </c>
      <c r="L1536" s="14"/>
      <c r="M1536" s="14" t="e">
        <f t="shared" si="216"/>
        <v>#DIV/0!</v>
      </c>
      <c r="N1536" s="49"/>
      <c r="O1536" s="238" t="e">
        <f t="shared" si="217"/>
        <v>#DIV/0!</v>
      </c>
      <c r="P1536" s="5" t="e">
        <f t="shared" si="213"/>
        <v>#DIV/0!</v>
      </c>
      <c r="Q1536" s="5" t="e">
        <f t="shared" si="213"/>
        <v>#DIV/0!</v>
      </c>
      <c r="R1536" s="5" t="e">
        <f t="shared" si="213"/>
        <v>#DIV/0!</v>
      </c>
      <c r="S1536" s="5" t="e">
        <f t="shared" si="213"/>
        <v>#DIV/0!</v>
      </c>
      <c r="T1536" s="5" t="e">
        <f t="shared" si="213"/>
        <v>#DIV/0!</v>
      </c>
      <c r="U1536" s="5" t="e">
        <f t="shared" si="213"/>
        <v>#DIV/0!</v>
      </c>
      <c r="V1536" s="5" t="e">
        <f t="shared" si="213"/>
        <v>#DIV/0!</v>
      </c>
      <c r="W1536" s="5" t="e">
        <f t="shared" si="213"/>
        <v>#DIV/0!</v>
      </c>
      <c r="X1536" s="5" t="e">
        <f t="shared" si="213"/>
        <v>#DIV/0!</v>
      </c>
      <c r="Y1536" s="5" t="e">
        <f t="shared" si="214"/>
        <v>#DIV/0!</v>
      </c>
      <c r="Z1536" s="5" t="e">
        <f t="shared" si="215"/>
        <v>#DIV/0!</v>
      </c>
      <c r="AA1536" s="5" t="e">
        <f t="shared" si="215"/>
        <v>#DIV/0!</v>
      </c>
      <c r="AM1536" s="6"/>
      <c r="AN1536" s="6"/>
    </row>
    <row r="1537" spans="2:40" s="5" customFormat="1" ht="20.100000000000001" hidden="1" customHeight="1">
      <c r="B1537" s="22" t="str">
        <f>+$B$13</f>
        <v xml:space="preserve"> Β' ΠΛΑΝΗΤΗΣ</v>
      </c>
      <c r="C1537" s="15">
        <f>+$C$13</f>
        <v>0</v>
      </c>
      <c r="D1537" s="13">
        <f>+D1532+1</f>
        <v>258</v>
      </c>
      <c r="E1537" s="15">
        <f>+(H1537+I1537)/2</f>
        <v>0</v>
      </c>
      <c r="F1537" s="15">
        <f>+SQRT(E1537*E1537-G1537*G1537)</f>
        <v>0</v>
      </c>
      <c r="G1537" s="15">
        <f>+(-H1537+I1537)/2</f>
        <v>0</v>
      </c>
      <c r="H1537" s="15">
        <f>+$J$42</f>
        <v>0</v>
      </c>
      <c r="I1537" s="15">
        <f>+$J$41</f>
        <v>0</v>
      </c>
      <c r="J1537" s="15">
        <f>+$D$24</f>
        <v>0</v>
      </c>
      <c r="K1537" s="15">
        <f>+ABS( C1537-D1537)</f>
        <v>258</v>
      </c>
      <c r="L1537" s="15" t="e">
        <f>+F1537*F1537/E1537/( 1- J1537*COS(K1538))</f>
        <v>#DIV/0!</v>
      </c>
      <c r="M1537" s="14" t="e">
        <f t="shared" si="216"/>
        <v>#DIV/0!</v>
      </c>
      <c r="N1537" s="49"/>
      <c r="O1537" s="238"/>
      <c r="P1537" s="5" t="e">
        <f t="shared" si="213"/>
        <v>#DIV/0!</v>
      </c>
      <c r="Q1537" s="5" t="e">
        <f t="shared" si="213"/>
        <v>#DIV/0!</v>
      </c>
      <c r="R1537" s="5" t="e">
        <f t="shared" si="213"/>
        <v>#DIV/0!</v>
      </c>
      <c r="S1537" s="5" t="e">
        <f t="shared" si="213"/>
        <v>#DIV/0!</v>
      </c>
      <c r="T1537" s="5" t="e">
        <f t="shared" si="213"/>
        <v>#DIV/0!</v>
      </c>
      <c r="U1537" s="5" t="e">
        <f t="shared" si="213"/>
        <v>#DIV/0!</v>
      </c>
      <c r="V1537" s="5" t="e">
        <f t="shared" si="213"/>
        <v>#DIV/0!</v>
      </c>
      <c r="W1537" s="5" t="e">
        <f t="shared" si="213"/>
        <v>#DIV/0!</v>
      </c>
      <c r="X1537" s="5" t="e">
        <f t="shared" si="213"/>
        <v>#DIV/0!</v>
      </c>
      <c r="Y1537" s="5" t="e">
        <f t="shared" si="214"/>
        <v>#DIV/0!</v>
      </c>
      <c r="Z1537" s="5" t="e">
        <f t="shared" si="215"/>
        <v>#DIV/0!</v>
      </c>
      <c r="AA1537" s="5" t="e">
        <f t="shared" si="215"/>
        <v>#DIV/0!</v>
      </c>
      <c r="AM1537" s="6"/>
      <c r="AN1537" s="6"/>
    </row>
    <row r="1538" spans="2:40" s="5" customFormat="1" ht="20.100000000000001" hidden="1" customHeight="1">
      <c r="B1538" s="26"/>
      <c r="C1538" s="27">
        <f>3.14/180*C1537</f>
        <v>0</v>
      </c>
      <c r="D1538" s="27">
        <f>3.14/180*D1537</f>
        <v>4.5006666666666675</v>
      </c>
      <c r="E1538" s="28"/>
      <c r="F1538" s="28"/>
      <c r="G1538" s="28"/>
      <c r="H1538" s="28"/>
      <c r="I1538" s="28"/>
      <c r="J1538" s="28"/>
      <c r="K1538" s="28">
        <f>(3.14/180)*K1537</f>
        <v>4.5006666666666675</v>
      </c>
      <c r="L1538" s="14"/>
      <c r="M1538" s="14" t="e">
        <f t="shared" si="216"/>
        <v>#DIV/0!</v>
      </c>
      <c r="N1538" s="49"/>
      <c r="O1538" s="238"/>
      <c r="P1538" s="5" t="e">
        <f t="shared" si="213"/>
        <v>#DIV/0!</v>
      </c>
      <c r="Q1538" s="5" t="e">
        <f t="shared" si="213"/>
        <v>#DIV/0!</v>
      </c>
      <c r="R1538" s="5" t="e">
        <f t="shared" si="213"/>
        <v>#DIV/0!</v>
      </c>
      <c r="S1538" s="5" t="e">
        <f t="shared" si="213"/>
        <v>#DIV/0!</v>
      </c>
      <c r="T1538" s="5" t="e">
        <f t="shared" si="213"/>
        <v>#DIV/0!</v>
      </c>
      <c r="U1538" s="5" t="e">
        <f t="shared" si="213"/>
        <v>#DIV/0!</v>
      </c>
      <c r="V1538" s="5" t="e">
        <f t="shared" si="213"/>
        <v>#DIV/0!</v>
      </c>
      <c r="W1538" s="5" t="e">
        <f t="shared" si="213"/>
        <v>#DIV/0!</v>
      </c>
      <c r="X1538" s="5" t="e">
        <f t="shared" si="213"/>
        <v>#DIV/0!</v>
      </c>
      <c r="Y1538" s="5" t="e">
        <f t="shared" si="214"/>
        <v>#DIV/0!</v>
      </c>
      <c r="Z1538" s="5" t="e">
        <f t="shared" si="215"/>
        <v>#DIV/0!</v>
      </c>
      <c r="AA1538" s="5" t="e">
        <f t="shared" si="215"/>
        <v>#DIV/0!</v>
      </c>
      <c r="AM1538" s="6"/>
      <c r="AN1538" s="6"/>
    </row>
    <row r="1539" spans="2:40" s="5" customFormat="1" ht="20.100000000000001" hidden="1" customHeight="1">
      <c r="B1539" s="15"/>
      <c r="C1539" s="13"/>
      <c r="D1539" s="13"/>
      <c r="E1539" s="13"/>
      <c r="F1539" s="13"/>
      <c r="G1539" s="13"/>
      <c r="H1539" s="13"/>
      <c r="I1539" s="13"/>
      <c r="J1539" s="13"/>
      <c r="K1539" s="15"/>
      <c r="L1539" s="14"/>
      <c r="M1539" s="14" t="e">
        <f t="shared" si="216"/>
        <v>#DIV/0!</v>
      </c>
      <c r="N1539" s="49"/>
      <c r="O1539" s="238"/>
      <c r="P1539" s="5" t="e">
        <f t="shared" si="213"/>
        <v>#DIV/0!</v>
      </c>
      <c r="Q1539" s="5" t="e">
        <f t="shared" si="213"/>
        <v>#DIV/0!</v>
      </c>
      <c r="R1539" s="5" t="e">
        <f t="shared" si="213"/>
        <v>#DIV/0!</v>
      </c>
      <c r="S1539" s="5" t="e">
        <f t="shared" si="213"/>
        <v>#DIV/0!</v>
      </c>
      <c r="T1539" s="5" t="e">
        <f t="shared" si="213"/>
        <v>#DIV/0!</v>
      </c>
      <c r="U1539" s="5" t="e">
        <f t="shared" si="213"/>
        <v>#DIV/0!</v>
      </c>
      <c r="V1539" s="5" t="e">
        <f t="shared" si="213"/>
        <v>#DIV/0!</v>
      </c>
      <c r="W1539" s="5" t="e">
        <f t="shared" si="213"/>
        <v>#DIV/0!</v>
      </c>
      <c r="X1539" s="5" t="e">
        <f t="shared" si="213"/>
        <v>#DIV/0!</v>
      </c>
      <c r="Y1539" s="5" t="e">
        <f t="shared" si="214"/>
        <v>#DIV/0!</v>
      </c>
      <c r="Z1539" s="5" t="e">
        <f t="shared" si="215"/>
        <v>#DIV/0!</v>
      </c>
      <c r="AA1539" s="5" t="e">
        <f t="shared" si="215"/>
        <v>#DIV/0!</v>
      </c>
      <c r="AM1539" s="6"/>
      <c r="AN1539" s="6"/>
    </row>
    <row r="1540" spans="2:40" s="5" customFormat="1" ht="20.100000000000001" hidden="1" customHeight="1">
      <c r="B1540" s="22" t="str">
        <f>+$B$11</f>
        <v xml:space="preserve"> Α' ΠΛΑΝΗΤΗΣ</v>
      </c>
      <c r="C1540" s="15">
        <f>+$C$11</f>
        <v>0</v>
      </c>
      <c r="D1540" s="13">
        <f>+D1535+1</f>
        <v>259</v>
      </c>
      <c r="E1540" s="15">
        <f>+(H1540+I1540)/2</f>
        <v>0</v>
      </c>
      <c r="F1540" s="15">
        <f>+SQRT(E1540*E1540-G1540*G1540)</f>
        <v>0</v>
      </c>
      <c r="G1540" s="15">
        <f>+(-H1540+I1540)/2</f>
        <v>0</v>
      </c>
      <c r="H1540" s="15">
        <f>+$J$40</f>
        <v>0</v>
      </c>
      <c r="I1540" s="15">
        <f>+$J$39</f>
        <v>0</v>
      </c>
      <c r="J1540" s="15">
        <f>+$D$22</f>
        <v>0</v>
      </c>
      <c r="K1540" s="15">
        <f>+ABS( C1540-D1540)</f>
        <v>259</v>
      </c>
      <c r="L1540" s="15" t="e">
        <f>(+F1540*F1540/E1540)/( 1- J1540*COS(K1541))</f>
        <v>#DIV/0!</v>
      </c>
      <c r="M1540" s="14" t="e">
        <f t="shared" si="216"/>
        <v>#DIV/0!</v>
      </c>
      <c r="N1540" s="49"/>
      <c r="O1540" s="238">
        <f t="shared" si="217"/>
        <v>0</v>
      </c>
      <c r="P1540" s="5" t="e">
        <f t="shared" si="213"/>
        <v>#DIV/0!</v>
      </c>
      <c r="Q1540" s="5" t="e">
        <f t="shared" si="213"/>
        <v>#DIV/0!</v>
      </c>
      <c r="R1540" s="5" t="e">
        <f t="shared" si="213"/>
        <v>#DIV/0!</v>
      </c>
      <c r="S1540" s="5" t="e">
        <f t="shared" si="213"/>
        <v>#DIV/0!</v>
      </c>
      <c r="T1540" s="5" t="e">
        <f t="shared" si="213"/>
        <v>#DIV/0!</v>
      </c>
      <c r="U1540" s="5" t="e">
        <f t="shared" si="213"/>
        <v>#DIV/0!</v>
      </c>
      <c r="V1540" s="5" t="e">
        <f t="shared" si="213"/>
        <v>#DIV/0!</v>
      </c>
      <c r="W1540" s="5" t="e">
        <f t="shared" si="213"/>
        <v>#DIV/0!</v>
      </c>
      <c r="X1540" s="5" t="e">
        <f t="shared" si="213"/>
        <v>#DIV/0!</v>
      </c>
      <c r="Y1540" s="5" t="e">
        <f t="shared" si="214"/>
        <v>#DIV/0!</v>
      </c>
      <c r="Z1540" s="5" t="e">
        <f t="shared" si="215"/>
        <v>#DIV/0!</v>
      </c>
      <c r="AA1540" s="5" t="e">
        <f t="shared" si="215"/>
        <v>#DIV/0!</v>
      </c>
      <c r="AM1540" s="6"/>
      <c r="AN1540" s="6"/>
    </row>
    <row r="1541" spans="2:40" s="5" customFormat="1" ht="20.100000000000001" hidden="1" customHeight="1">
      <c r="B1541" s="23" t="s">
        <v>32</v>
      </c>
      <c r="C1541" s="24">
        <f>3.14/180*C1540</f>
        <v>0</v>
      </c>
      <c r="D1541" s="24">
        <v>259</v>
      </c>
      <c r="E1541" s="25"/>
      <c r="F1541" s="25"/>
      <c r="G1541" s="25"/>
      <c r="H1541" s="25"/>
      <c r="I1541" s="25"/>
      <c r="J1541" s="25"/>
      <c r="K1541" s="25">
        <f>(3.14/180)*K1540</f>
        <v>4.5181111111111116</v>
      </c>
      <c r="L1541" s="14"/>
      <c r="M1541" s="14" t="e">
        <f t="shared" si="216"/>
        <v>#DIV/0!</v>
      </c>
      <c r="N1541" s="49"/>
      <c r="O1541" s="238" t="e">
        <f t="shared" si="217"/>
        <v>#DIV/0!</v>
      </c>
      <c r="P1541" s="5" t="e">
        <f t="shared" si="213"/>
        <v>#DIV/0!</v>
      </c>
      <c r="Q1541" s="5" t="e">
        <f t="shared" si="213"/>
        <v>#DIV/0!</v>
      </c>
      <c r="R1541" s="5" t="e">
        <f t="shared" si="213"/>
        <v>#DIV/0!</v>
      </c>
      <c r="S1541" s="5" t="e">
        <f t="shared" si="213"/>
        <v>#DIV/0!</v>
      </c>
      <c r="T1541" s="5" t="e">
        <f t="shared" si="213"/>
        <v>#DIV/0!</v>
      </c>
      <c r="U1541" s="5" t="e">
        <f t="shared" si="213"/>
        <v>#DIV/0!</v>
      </c>
      <c r="V1541" s="5" t="e">
        <f t="shared" si="213"/>
        <v>#DIV/0!</v>
      </c>
      <c r="W1541" s="5" t="e">
        <f t="shared" si="213"/>
        <v>#DIV/0!</v>
      </c>
      <c r="X1541" s="5" t="e">
        <f t="shared" si="213"/>
        <v>#DIV/0!</v>
      </c>
      <c r="Y1541" s="5" t="e">
        <f t="shared" si="214"/>
        <v>#DIV/0!</v>
      </c>
      <c r="Z1541" s="5" t="e">
        <f t="shared" si="215"/>
        <v>#DIV/0!</v>
      </c>
      <c r="AA1541" s="5" t="e">
        <f t="shared" si="215"/>
        <v>#DIV/0!</v>
      </c>
      <c r="AM1541" s="6"/>
      <c r="AN1541" s="6"/>
    </row>
    <row r="1542" spans="2:40" s="5" customFormat="1" ht="20.100000000000001" hidden="1" customHeight="1">
      <c r="B1542" s="22" t="str">
        <f>+$B$13</f>
        <v xml:space="preserve"> Β' ΠΛΑΝΗΤΗΣ</v>
      </c>
      <c r="C1542" s="15">
        <f>+$C$13</f>
        <v>0</v>
      </c>
      <c r="D1542" s="13">
        <f>+D1537+1</f>
        <v>259</v>
      </c>
      <c r="E1542" s="15">
        <f>+(H1542+I1542)/2</f>
        <v>0</v>
      </c>
      <c r="F1542" s="15">
        <f>+SQRT(E1542*E1542-G1542*G1542)</f>
        <v>0</v>
      </c>
      <c r="G1542" s="15">
        <f>+(-H1542+I1542)/2</f>
        <v>0</v>
      </c>
      <c r="H1542" s="15">
        <f>+$J$42</f>
        <v>0</v>
      </c>
      <c r="I1542" s="15">
        <f>+$J$41</f>
        <v>0</v>
      </c>
      <c r="J1542" s="15">
        <f>+$D$24</f>
        <v>0</v>
      </c>
      <c r="K1542" s="15">
        <f>+ABS( C1542-D1542)</f>
        <v>259</v>
      </c>
      <c r="L1542" s="15" t="e">
        <f>+F1542*F1542/E1542/( 1- J1542*COS(K1543))</f>
        <v>#DIV/0!</v>
      </c>
      <c r="M1542" s="14" t="e">
        <f t="shared" si="216"/>
        <v>#DIV/0!</v>
      </c>
      <c r="N1542" s="49"/>
      <c r="O1542" s="238">
        <f t="shared" si="217"/>
        <v>0</v>
      </c>
      <c r="P1542" s="5" t="e">
        <f t="shared" si="213"/>
        <v>#DIV/0!</v>
      </c>
      <c r="Q1542" s="5" t="e">
        <f t="shared" si="213"/>
        <v>#DIV/0!</v>
      </c>
      <c r="R1542" s="5" t="e">
        <f t="shared" si="213"/>
        <v>#DIV/0!</v>
      </c>
      <c r="S1542" s="5" t="e">
        <f t="shared" si="213"/>
        <v>#DIV/0!</v>
      </c>
      <c r="T1542" s="5" t="e">
        <f t="shared" si="213"/>
        <v>#DIV/0!</v>
      </c>
      <c r="U1542" s="5" t="e">
        <f t="shared" si="213"/>
        <v>#DIV/0!</v>
      </c>
      <c r="V1542" s="5" t="e">
        <f t="shared" si="213"/>
        <v>#DIV/0!</v>
      </c>
      <c r="W1542" s="5" t="e">
        <f t="shared" si="213"/>
        <v>#DIV/0!</v>
      </c>
      <c r="X1542" s="5" t="e">
        <f t="shared" si="213"/>
        <v>#DIV/0!</v>
      </c>
      <c r="Y1542" s="5" t="e">
        <f t="shared" si="214"/>
        <v>#DIV/0!</v>
      </c>
      <c r="Z1542" s="5" t="e">
        <f t="shared" si="215"/>
        <v>#DIV/0!</v>
      </c>
      <c r="AA1542" s="5" t="e">
        <f t="shared" si="215"/>
        <v>#DIV/0!</v>
      </c>
      <c r="AM1542" s="6"/>
      <c r="AN1542" s="6"/>
    </row>
    <row r="1543" spans="2:40" s="5" customFormat="1" ht="20.100000000000001" hidden="1" customHeight="1">
      <c r="B1543" s="26"/>
      <c r="C1543" s="27">
        <f>3.14/180*C1542</f>
        <v>0</v>
      </c>
      <c r="D1543" s="27">
        <f>3.14/180*D1542</f>
        <v>4.5181111111111116</v>
      </c>
      <c r="E1543" s="28"/>
      <c r="F1543" s="28"/>
      <c r="G1543" s="28"/>
      <c r="H1543" s="28"/>
      <c r="I1543" s="28"/>
      <c r="J1543" s="28"/>
      <c r="K1543" s="28">
        <f>(3.14/180)*K1542</f>
        <v>4.5181111111111116</v>
      </c>
      <c r="L1543" s="14"/>
      <c r="M1543" s="14" t="e">
        <f t="shared" si="216"/>
        <v>#DIV/0!</v>
      </c>
      <c r="N1543" s="49"/>
      <c r="O1543" s="238"/>
      <c r="P1543" s="5" t="e">
        <f t="shared" si="213"/>
        <v>#DIV/0!</v>
      </c>
      <c r="Q1543" s="5" t="e">
        <f t="shared" si="213"/>
        <v>#DIV/0!</v>
      </c>
      <c r="R1543" s="5" t="e">
        <f t="shared" si="213"/>
        <v>#DIV/0!</v>
      </c>
      <c r="S1543" s="5" t="e">
        <f t="shared" si="213"/>
        <v>#DIV/0!</v>
      </c>
      <c r="T1543" s="5" t="e">
        <f t="shared" si="213"/>
        <v>#DIV/0!</v>
      </c>
      <c r="U1543" s="5" t="e">
        <f t="shared" si="213"/>
        <v>#DIV/0!</v>
      </c>
      <c r="V1543" s="5" t="e">
        <f t="shared" si="213"/>
        <v>#DIV/0!</v>
      </c>
      <c r="W1543" s="5" t="e">
        <f t="shared" si="213"/>
        <v>#DIV/0!</v>
      </c>
      <c r="X1543" s="5" t="e">
        <f t="shared" si="213"/>
        <v>#DIV/0!</v>
      </c>
      <c r="Y1543" s="5" t="e">
        <f t="shared" si="214"/>
        <v>#DIV/0!</v>
      </c>
      <c r="Z1543" s="5" t="e">
        <f t="shared" si="215"/>
        <v>#DIV/0!</v>
      </c>
      <c r="AA1543" s="5" t="e">
        <f t="shared" si="215"/>
        <v>#DIV/0!</v>
      </c>
      <c r="AM1543" s="6"/>
      <c r="AN1543" s="6"/>
    </row>
    <row r="1544" spans="2:40" s="5" customFormat="1" ht="20.100000000000001" hidden="1" customHeight="1">
      <c r="B1544" s="15"/>
      <c r="C1544" s="13"/>
      <c r="D1544" s="13"/>
      <c r="E1544" s="13"/>
      <c r="F1544" s="13"/>
      <c r="G1544" s="13"/>
      <c r="H1544" s="13"/>
      <c r="I1544" s="13"/>
      <c r="J1544" s="13"/>
      <c r="K1544" s="15"/>
      <c r="L1544" s="14"/>
      <c r="M1544" s="14" t="e">
        <f t="shared" si="216"/>
        <v>#DIV/0!</v>
      </c>
      <c r="N1544" s="49"/>
      <c r="O1544" s="238"/>
      <c r="P1544" s="5" t="e">
        <f t="shared" si="213"/>
        <v>#DIV/0!</v>
      </c>
      <c r="Q1544" s="5" t="e">
        <f t="shared" si="213"/>
        <v>#DIV/0!</v>
      </c>
      <c r="R1544" s="5" t="e">
        <f t="shared" si="213"/>
        <v>#DIV/0!</v>
      </c>
      <c r="S1544" s="5" t="e">
        <f t="shared" si="213"/>
        <v>#DIV/0!</v>
      </c>
      <c r="T1544" s="5" t="e">
        <f t="shared" si="213"/>
        <v>#DIV/0!</v>
      </c>
      <c r="U1544" s="5" t="e">
        <f t="shared" si="213"/>
        <v>#DIV/0!</v>
      </c>
      <c r="V1544" s="5" t="e">
        <f t="shared" si="213"/>
        <v>#DIV/0!</v>
      </c>
      <c r="W1544" s="5" t="e">
        <f t="shared" si="213"/>
        <v>#DIV/0!</v>
      </c>
      <c r="X1544" s="5" t="e">
        <f t="shared" si="213"/>
        <v>#DIV/0!</v>
      </c>
      <c r="Y1544" s="5" t="e">
        <f t="shared" si="214"/>
        <v>#DIV/0!</v>
      </c>
      <c r="Z1544" s="5" t="e">
        <f t="shared" si="215"/>
        <v>#DIV/0!</v>
      </c>
      <c r="AA1544" s="5" t="e">
        <f t="shared" si="215"/>
        <v>#DIV/0!</v>
      </c>
      <c r="AM1544" s="6"/>
      <c r="AN1544" s="6"/>
    </row>
    <row r="1545" spans="2:40" s="5" customFormat="1" ht="20.100000000000001" hidden="1" customHeight="1">
      <c r="B1545" s="22" t="str">
        <f>+$B$11</f>
        <v xml:space="preserve"> Α' ΠΛΑΝΗΤΗΣ</v>
      </c>
      <c r="C1545" s="15">
        <f>+$C$11</f>
        <v>0</v>
      </c>
      <c r="D1545" s="13">
        <f>+D1540+1</f>
        <v>260</v>
      </c>
      <c r="E1545" s="15">
        <f>+(H1545+I1545)/2</f>
        <v>0</v>
      </c>
      <c r="F1545" s="15">
        <f>+SQRT(E1545*E1545-G1545*G1545)</f>
        <v>0</v>
      </c>
      <c r="G1545" s="15">
        <f>+(-H1545+I1545)/2</f>
        <v>0</v>
      </c>
      <c r="H1545" s="15">
        <f>+$J$40</f>
        <v>0</v>
      </c>
      <c r="I1545" s="15">
        <f>+$J$39</f>
        <v>0</v>
      </c>
      <c r="J1545" s="15">
        <f>+$D$22</f>
        <v>0</v>
      </c>
      <c r="K1545" s="15">
        <f>+ABS( C1545-D1545)</f>
        <v>260</v>
      </c>
      <c r="L1545" s="15" t="e">
        <f>(+F1545*F1545/E1545)/( 1- J1545*COS(K1546))</f>
        <v>#DIV/0!</v>
      </c>
      <c r="M1545" s="14" t="e">
        <f t="shared" si="216"/>
        <v>#DIV/0!</v>
      </c>
      <c r="N1545" s="49"/>
      <c r="O1545" s="238">
        <f t="shared" si="217"/>
        <v>0</v>
      </c>
      <c r="P1545" s="5" t="e">
        <f t="shared" si="213"/>
        <v>#DIV/0!</v>
      </c>
      <c r="Q1545" s="5" t="e">
        <f t="shared" si="213"/>
        <v>#DIV/0!</v>
      </c>
      <c r="R1545" s="5" t="e">
        <f t="shared" si="213"/>
        <v>#DIV/0!</v>
      </c>
      <c r="S1545" s="5" t="e">
        <f t="shared" si="213"/>
        <v>#DIV/0!</v>
      </c>
      <c r="T1545" s="5" t="e">
        <f t="shared" si="213"/>
        <v>#DIV/0!</v>
      </c>
      <c r="U1545" s="5" t="e">
        <f t="shared" si="213"/>
        <v>#DIV/0!</v>
      </c>
      <c r="V1545" s="5" t="e">
        <f t="shared" si="213"/>
        <v>#DIV/0!</v>
      </c>
      <c r="W1545" s="5" t="e">
        <f t="shared" si="213"/>
        <v>#DIV/0!</v>
      </c>
      <c r="X1545" s="5" t="e">
        <f t="shared" si="213"/>
        <v>#DIV/0!</v>
      </c>
      <c r="Y1545" s="5" t="e">
        <f t="shared" si="214"/>
        <v>#DIV/0!</v>
      </c>
      <c r="Z1545" s="5" t="e">
        <f t="shared" si="215"/>
        <v>#DIV/0!</v>
      </c>
      <c r="AA1545" s="5" t="e">
        <f t="shared" si="215"/>
        <v>#DIV/0!</v>
      </c>
      <c r="AM1545" s="6"/>
      <c r="AN1545" s="6"/>
    </row>
    <row r="1546" spans="2:40" s="5" customFormat="1" ht="20.100000000000001" hidden="1" customHeight="1">
      <c r="B1546" s="23" t="s">
        <v>32</v>
      </c>
      <c r="C1546" s="24">
        <f>3.14/180*C1545</f>
        <v>0</v>
      </c>
      <c r="D1546" s="24">
        <v>260</v>
      </c>
      <c r="E1546" s="25"/>
      <c r="F1546" s="25"/>
      <c r="G1546" s="25"/>
      <c r="H1546" s="25"/>
      <c r="I1546" s="25"/>
      <c r="J1546" s="25"/>
      <c r="K1546" s="25">
        <f>(3.14/180)*K1545</f>
        <v>4.5355555555555558</v>
      </c>
      <c r="L1546" s="14"/>
      <c r="M1546" s="14" t="e">
        <f t="shared" si="216"/>
        <v>#DIV/0!</v>
      </c>
      <c r="N1546" s="49"/>
      <c r="O1546" s="238" t="e">
        <f t="shared" si="217"/>
        <v>#DIV/0!</v>
      </c>
      <c r="P1546" s="5" t="e">
        <f t="shared" ref="P1546:X1574" si="218">IF(AND(B1546=MIN($B1546:$M1546),B1546=MIN($O$176:$O$234)),AB1545,0)</f>
        <v>#DIV/0!</v>
      </c>
      <c r="Q1546" s="5" t="e">
        <f t="shared" si="218"/>
        <v>#DIV/0!</v>
      </c>
      <c r="R1546" s="5" t="e">
        <f t="shared" si="218"/>
        <v>#DIV/0!</v>
      </c>
      <c r="S1546" s="5" t="e">
        <f t="shared" si="218"/>
        <v>#DIV/0!</v>
      </c>
      <c r="T1546" s="5" t="e">
        <f t="shared" si="218"/>
        <v>#DIV/0!</v>
      </c>
      <c r="U1546" s="5" t="e">
        <f t="shared" si="218"/>
        <v>#DIV/0!</v>
      </c>
      <c r="V1546" s="5" t="e">
        <f t="shared" si="218"/>
        <v>#DIV/0!</v>
      </c>
      <c r="W1546" s="5" t="e">
        <f t="shared" si="218"/>
        <v>#DIV/0!</v>
      </c>
      <c r="X1546" s="5" t="e">
        <f t="shared" si="218"/>
        <v>#DIV/0!</v>
      </c>
      <c r="Y1546" s="5" t="e">
        <f t="shared" si="214"/>
        <v>#DIV/0!</v>
      </c>
      <c r="Z1546" s="5" t="e">
        <f t="shared" si="215"/>
        <v>#DIV/0!</v>
      </c>
      <c r="AA1546" s="5" t="e">
        <f t="shared" si="215"/>
        <v>#DIV/0!</v>
      </c>
      <c r="AM1546" s="6"/>
      <c r="AN1546" s="6"/>
    </row>
    <row r="1547" spans="2:40" s="5" customFormat="1" ht="20.100000000000001" hidden="1" customHeight="1">
      <c r="B1547" s="22" t="str">
        <f>+$B$13</f>
        <v xml:space="preserve"> Β' ΠΛΑΝΗΤΗΣ</v>
      </c>
      <c r="C1547" s="15">
        <f>+$C$13</f>
        <v>0</v>
      </c>
      <c r="D1547" s="13">
        <f>+D1542+1</f>
        <v>260</v>
      </c>
      <c r="E1547" s="15">
        <f>+(H1547+I1547)/2</f>
        <v>0</v>
      </c>
      <c r="F1547" s="15">
        <f>+SQRT(E1547*E1547-G1547*G1547)</f>
        <v>0</v>
      </c>
      <c r="G1547" s="15">
        <f>+(-H1547+I1547)/2</f>
        <v>0</v>
      </c>
      <c r="H1547" s="15">
        <f>+$J$42</f>
        <v>0</v>
      </c>
      <c r="I1547" s="15">
        <f>+$J$41</f>
        <v>0</v>
      </c>
      <c r="J1547" s="15">
        <f>+$D$24</f>
        <v>0</v>
      </c>
      <c r="K1547" s="15">
        <f>+ABS( C1547-D1547)</f>
        <v>260</v>
      </c>
      <c r="L1547" s="15" t="e">
        <f>+F1547*F1547/E1547/( 1- J1547*COS(K1548))</f>
        <v>#DIV/0!</v>
      </c>
      <c r="M1547" s="14" t="e">
        <f t="shared" si="216"/>
        <v>#DIV/0!</v>
      </c>
      <c r="N1547" s="49"/>
      <c r="O1547" s="238">
        <f t="shared" si="217"/>
        <v>0</v>
      </c>
      <c r="P1547" s="5" t="e">
        <f t="shared" si="218"/>
        <v>#DIV/0!</v>
      </c>
      <c r="Q1547" s="5" t="e">
        <f t="shared" si="218"/>
        <v>#DIV/0!</v>
      </c>
      <c r="R1547" s="5" t="e">
        <f t="shared" si="218"/>
        <v>#DIV/0!</v>
      </c>
      <c r="S1547" s="5" t="e">
        <f t="shared" si="218"/>
        <v>#DIV/0!</v>
      </c>
      <c r="T1547" s="5" t="e">
        <f t="shared" si="218"/>
        <v>#DIV/0!</v>
      </c>
      <c r="U1547" s="5" t="e">
        <f t="shared" si="218"/>
        <v>#DIV/0!</v>
      </c>
      <c r="V1547" s="5" t="e">
        <f t="shared" si="218"/>
        <v>#DIV/0!</v>
      </c>
      <c r="W1547" s="5" t="e">
        <f t="shared" si="218"/>
        <v>#DIV/0!</v>
      </c>
      <c r="X1547" s="5" t="e">
        <f t="shared" si="218"/>
        <v>#DIV/0!</v>
      </c>
      <c r="Y1547" s="5" t="e">
        <f t="shared" si="214"/>
        <v>#DIV/0!</v>
      </c>
      <c r="Z1547" s="5" t="e">
        <f t="shared" si="215"/>
        <v>#DIV/0!</v>
      </c>
      <c r="AA1547" s="5" t="e">
        <f t="shared" si="215"/>
        <v>#DIV/0!</v>
      </c>
      <c r="AM1547" s="6"/>
      <c r="AN1547" s="6"/>
    </row>
    <row r="1548" spans="2:40" s="5" customFormat="1" ht="20.100000000000001" hidden="1" customHeight="1">
      <c r="B1548" s="26"/>
      <c r="C1548" s="27">
        <f>3.14/180*C1547</f>
        <v>0</v>
      </c>
      <c r="D1548" s="27">
        <f>3.14/180*D1547</f>
        <v>4.5355555555555558</v>
      </c>
      <c r="E1548" s="28"/>
      <c r="F1548" s="28"/>
      <c r="G1548" s="28"/>
      <c r="H1548" s="28"/>
      <c r="I1548" s="28"/>
      <c r="J1548" s="28"/>
      <c r="K1548" s="28">
        <f>(3.14/180)*K1547</f>
        <v>4.5355555555555558</v>
      </c>
      <c r="L1548" s="14"/>
      <c r="M1548" s="14" t="e">
        <f t="shared" si="216"/>
        <v>#DIV/0!</v>
      </c>
      <c r="N1548" s="49"/>
      <c r="O1548" s="238"/>
      <c r="P1548" s="5" t="e">
        <f t="shared" si="218"/>
        <v>#DIV/0!</v>
      </c>
      <c r="Q1548" s="5" t="e">
        <f t="shared" si="218"/>
        <v>#DIV/0!</v>
      </c>
      <c r="R1548" s="5" t="e">
        <f t="shared" si="218"/>
        <v>#DIV/0!</v>
      </c>
      <c r="S1548" s="5" t="e">
        <f t="shared" si="218"/>
        <v>#DIV/0!</v>
      </c>
      <c r="T1548" s="5" t="e">
        <f t="shared" si="218"/>
        <v>#DIV/0!</v>
      </c>
      <c r="U1548" s="5" t="e">
        <f t="shared" si="218"/>
        <v>#DIV/0!</v>
      </c>
      <c r="V1548" s="5" t="e">
        <f t="shared" si="218"/>
        <v>#DIV/0!</v>
      </c>
      <c r="W1548" s="5" t="e">
        <f t="shared" si="218"/>
        <v>#DIV/0!</v>
      </c>
      <c r="X1548" s="5" t="e">
        <f t="shared" si="218"/>
        <v>#DIV/0!</v>
      </c>
      <c r="Y1548" s="5" t="e">
        <f t="shared" si="214"/>
        <v>#DIV/0!</v>
      </c>
      <c r="Z1548" s="5" t="e">
        <f t="shared" si="215"/>
        <v>#DIV/0!</v>
      </c>
      <c r="AA1548" s="5" t="e">
        <f t="shared" si="215"/>
        <v>#DIV/0!</v>
      </c>
      <c r="AM1548" s="6"/>
      <c r="AN1548" s="6"/>
    </row>
    <row r="1549" spans="2:40" s="5" customFormat="1" ht="20.100000000000001" hidden="1" customHeight="1">
      <c r="B1549" s="15"/>
      <c r="C1549" s="13"/>
      <c r="D1549" s="13"/>
      <c r="E1549" s="13"/>
      <c r="F1549" s="13"/>
      <c r="G1549" s="13"/>
      <c r="H1549" s="13"/>
      <c r="I1549" s="13"/>
      <c r="J1549" s="13"/>
      <c r="K1549" s="15"/>
      <c r="L1549" s="14"/>
      <c r="M1549" s="14" t="e">
        <f t="shared" si="216"/>
        <v>#DIV/0!</v>
      </c>
      <c r="N1549" s="49"/>
      <c r="O1549" s="238"/>
      <c r="P1549" s="5" t="e">
        <f t="shared" si="218"/>
        <v>#DIV/0!</v>
      </c>
      <c r="Q1549" s="5" t="e">
        <f t="shared" si="218"/>
        <v>#DIV/0!</v>
      </c>
      <c r="R1549" s="5" t="e">
        <f t="shared" si="218"/>
        <v>#DIV/0!</v>
      </c>
      <c r="S1549" s="5" t="e">
        <f t="shared" si="218"/>
        <v>#DIV/0!</v>
      </c>
      <c r="T1549" s="5" t="e">
        <f t="shared" si="218"/>
        <v>#DIV/0!</v>
      </c>
      <c r="U1549" s="5" t="e">
        <f t="shared" si="218"/>
        <v>#DIV/0!</v>
      </c>
      <c r="V1549" s="5" t="e">
        <f t="shared" si="218"/>
        <v>#DIV/0!</v>
      </c>
      <c r="W1549" s="5" t="e">
        <f t="shared" si="218"/>
        <v>#DIV/0!</v>
      </c>
      <c r="X1549" s="5" t="e">
        <f t="shared" si="218"/>
        <v>#DIV/0!</v>
      </c>
      <c r="Y1549" s="5" t="e">
        <f t="shared" si="214"/>
        <v>#DIV/0!</v>
      </c>
      <c r="Z1549" s="5" t="e">
        <f t="shared" si="215"/>
        <v>#DIV/0!</v>
      </c>
      <c r="AA1549" s="5" t="e">
        <f t="shared" si="215"/>
        <v>#DIV/0!</v>
      </c>
      <c r="AM1549" s="6"/>
      <c r="AN1549" s="6"/>
    </row>
    <row r="1550" spans="2:40" s="5" customFormat="1" ht="20.100000000000001" hidden="1" customHeight="1">
      <c r="B1550" s="22" t="str">
        <f>+$B$11</f>
        <v xml:space="preserve"> Α' ΠΛΑΝΗΤΗΣ</v>
      </c>
      <c r="C1550" s="15">
        <f>+$C$11</f>
        <v>0</v>
      </c>
      <c r="D1550" s="13">
        <f>+D1545+1</f>
        <v>261</v>
      </c>
      <c r="E1550" s="15">
        <f>+(H1550+I1550)/2</f>
        <v>0</v>
      </c>
      <c r="F1550" s="15">
        <f>+SQRT(E1550*E1550-G1550*G1550)</f>
        <v>0</v>
      </c>
      <c r="G1550" s="15">
        <f>+(-H1550+I1550)/2</f>
        <v>0</v>
      </c>
      <c r="H1550" s="15">
        <f>+$J$40</f>
        <v>0</v>
      </c>
      <c r="I1550" s="15">
        <f>+$J$39</f>
        <v>0</v>
      </c>
      <c r="J1550" s="15">
        <f>+$D$22</f>
        <v>0</v>
      </c>
      <c r="K1550" s="15">
        <f>+ABS( C1550-D1550)</f>
        <v>261</v>
      </c>
      <c r="L1550" s="15" t="e">
        <f>(+F1550*F1550/E1550)/( 1- J1550*COS(K1551))</f>
        <v>#DIV/0!</v>
      </c>
      <c r="M1550" s="14" t="e">
        <f t="shared" si="216"/>
        <v>#DIV/0!</v>
      </c>
      <c r="N1550" s="49"/>
      <c r="O1550" s="238"/>
      <c r="P1550" s="5" t="e">
        <f t="shared" si="218"/>
        <v>#DIV/0!</v>
      </c>
      <c r="Q1550" s="5" t="e">
        <f t="shared" si="218"/>
        <v>#DIV/0!</v>
      </c>
      <c r="R1550" s="5" t="e">
        <f t="shared" si="218"/>
        <v>#DIV/0!</v>
      </c>
      <c r="S1550" s="5" t="e">
        <f t="shared" si="218"/>
        <v>#DIV/0!</v>
      </c>
      <c r="T1550" s="5" t="e">
        <f t="shared" si="218"/>
        <v>#DIV/0!</v>
      </c>
      <c r="U1550" s="5" t="e">
        <f t="shared" si="218"/>
        <v>#DIV/0!</v>
      </c>
      <c r="V1550" s="5" t="e">
        <f t="shared" si="218"/>
        <v>#DIV/0!</v>
      </c>
      <c r="W1550" s="5" t="e">
        <f t="shared" si="218"/>
        <v>#DIV/0!</v>
      </c>
      <c r="X1550" s="5" t="e">
        <f t="shared" si="218"/>
        <v>#DIV/0!</v>
      </c>
      <c r="Y1550" s="5" t="e">
        <f t="shared" si="214"/>
        <v>#DIV/0!</v>
      </c>
      <c r="Z1550" s="5" t="e">
        <f t="shared" si="215"/>
        <v>#DIV/0!</v>
      </c>
      <c r="AA1550" s="5" t="e">
        <f t="shared" si="215"/>
        <v>#DIV/0!</v>
      </c>
      <c r="AM1550" s="6"/>
      <c r="AN1550" s="6"/>
    </row>
    <row r="1551" spans="2:40" s="5" customFormat="1" ht="20.100000000000001" hidden="1" customHeight="1">
      <c r="B1551" s="23" t="s">
        <v>32</v>
      </c>
      <c r="C1551" s="24">
        <f>3.14/180*C1550</f>
        <v>0</v>
      </c>
      <c r="D1551" s="24">
        <v>261</v>
      </c>
      <c r="E1551" s="25"/>
      <c r="F1551" s="25"/>
      <c r="G1551" s="25"/>
      <c r="H1551" s="25"/>
      <c r="I1551" s="25"/>
      <c r="J1551" s="25"/>
      <c r="K1551" s="25">
        <f>(3.14/180)*K1550</f>
        <v>4.5530000000000008</v>
      </c>
      <c r="L1551" s="14"/>
      <c r="M1551" s="14" t="e">
        <f t="shared" si="216"/>
        <v>#DIV/0!</v>
      </c>
      <c r="N1551" s="49"/>
      <c r="O1551" s="238" t="e">
        <f t="shared" si="217"/>
        <v>#DIV/0!</v>
      </c>
      <c r="P1551" s="5" t="e">
        <f t="shared" si="218"/>
        <v>#DIV/0!</v>
      </c>
      <c r="Q1551" s="5" t="e">
        <f t="shared" si="218"/>
        <v>#DIV/0!</v>
      </c>
      <c r="R1551" s="5" t="e">
        <f t="shared" si="218"/>
        <v>#DIV/0!</v>
      </c>
      <c r="S1551" s="5" t="e">
        <f t="shared" si="218"/>
        <v>#DIV/0!</v>
      </c>
      <c r="T1551" s="5" t="e">
        <f t="shared" si="218"/>
        <v>#DIV/0!</v>
      </c>
      <c r="U1551" s="5" t="e">
        <f t="shared" si="218"/>
        <v>#DIV/0!</v>
      </c>
      <c r="V1551" s="5" t="e">
        <f t="shared" si="218"/>
        <v>#DIV/0!</v>
      </c>
      <c r="W1551" s="5" t="e">
        <f t="shared" si="218"/>
        <v>#DIV/0!</v>
      </c>
      <c r="X1551" s="5" t="e">
        <f t="shared" si="218"/>
        <v>#DIV/0!</v>
      </c>
      <c r="Y1551" s="5" t="e">
        <f t="shared" si="214"/>
        <v>#DIV/0!</v>
      </c>
      <c r="Z1551" s="5" t="e">
        <f t="shared" si="215"/>
        <v>#DIV/0!</v>
      </c>
      <c r="AA1551" s="5" t="e">
        <f t="shared" si="215"/>
        <v>#DIV/0!</v>
      </c>
      <c r="AM1551" s="6"/>
      <c r="AN1551" s="6"/>
    </row>
    <row r="1552" spans="2:40" s="5" customFormat="1" ht="20.100000000000001" hidden="1" customHeight="1">
      <c r="B1552" s="22" t="str">
        <f>+$B$13</f>
        <v xml:space="preserve"> Β' ΠΛΑΝΗΤΗΣ</v>
      </c>
      <c r="C1552" s="15">
        <f>+$C$13</f>
        <v>0</v>
      </c>
      <c r="D1552" s="13">
        <f>+D1547+1</f>
        <v>261</v>
      </c>
      <c r="E1552" s="15">
        <f>+(H1552+I1552)/2</f>
        <v>0</v>
      </c>
      <c r="F1552" s="15">
        <f>+SQRT(E1552*E1552-G1552*G1552)</f>
        <v>0</v>
      </c>
      <c r="G1552" s="15">
        <f>+(-H1552+I1552)/2</f>
        <v>0</v>
      </c>
      <c r="H1552" s="15">
        <f>+$J$42</f>
        <v>0</v>
      </c>
      <c r="I1552" s="15">
        <f>+$J$41</f>
        <v>0</v>
      </c>
      <c r="J1552" s="15">
        <f>+$D$24</f>
        <v>0</v>
      </c>
      <c r="K1552" s="15">
        <f>+ABS( C1552-D1552)</f>
        <v>261</v>
      </c>
      <c r="L1552" s="15" t="e">
        <f>+F1552*F1552/E1552/( 1- J1552*COS(K1553))</f>
        <v>#DIV/0!</v>
      </c>
      <c r="M1552" s="14" t="e">
        <f t="shared" si="216"/>
        <v>#DIV/0!</v>
      </c>
      <c r="N1552" s="49"/>
      <c r="O1552" s="238"/>
      <c r="P1552" s="5" t="e">
        <f t="shared" si="218"/>
        <v>#DIV/0!</v>
      </c>
      <c r="Q1552" s="5" t="e">
        <f t="shared" si="218"/>
        <v>#DIV/0!</v>
      </c>
      <c r="R1552" s="5" t="e">
        <f t="shared" si="218"/>
        <v>#DIV/0!</v>
      </c>
      <c r="S1552" s="5" t="e">
        <f t="shared" si="218"/>
        <v>#DIV/0!</v>
      </c>
      <c r="T1552" s="5" t="e">
        <f t="shared" si="218"/>
        <v>#DIV/0!</v>
      </c>
      <c r="U1552" s="5" t="e">
        <f t="shared" si="218"/>
        <v>#DIV/0!</v>
      </c>
      <c r="V1552" s="5" t="e">
        <f t="shared" si="218"/>
        <v>#DIV/0!</v>
      </c>
      <c r="W1552" s="5" t="e">
        <f t="shared" si="218"/>
        <v>#DIV/0!</v>
      </c>
      <c r="X1552" s="5" t="e">
        <f t="shared" si="218"/>
        <v>#DIV/0!</v>
      </c>
      <c r="Y1552" s="5" t="e">
        <f t="shared" si="214"/>
        <v>#DIV/0!</v>
      </c>
      <c r="Z1552" s="5" t="e">
        <f t="shared" si="215"/>
        <v>#DIV/0!</v>
      </c>
      <c r="AA1552" s="5" t="e">
        <f t="shared" si="215"/>
        <v>#DIV/0!</v>
      </c>
      <c r="AM1552" s="6"/>
      <c r="AN1552" s="6"/>
    </row>
    <row r="1553" spans="2:40" s="5" customFormat="1" ht="20.100000000000001" hidden="1" customHeight="1">
      <c r="B1553" s="26"/>
      <c r="C1553" s="27">
        <f>3.14/180*C1552</f>
        <v>0</v>
      </c>
      <c r="D1553" s="27">
        <f>3.14/180*D1552</f>
        <v>4.5530000000000008</v>
      </c>
      <c r="E1553" s="28"/>
      <c r="F1553" s="28"/>
      <c r="G1553" s="28"/>
      <c r="H1553" s="28"/>
      <c r="I1553" s="28"/>
      <c r="J1553" s="28"/>
      <c r="K1553" s="28">
        <f>(3.14/180)*K1552</f>
        <v>4.5530000000000008</v>
      </c>
      <c r="L1553" s="14"/>
      <c r="M1553" s="14" t="e">
        <f t="shared" si="216"/>
        <v>#DIV/0!</v>
      </c>
      <c r="N1553" s="49"/>
      <c r="O1553" s="238"/>
      <c r="P1553" s="5" t="e">
        <f t="shared" si="218"/>
        <v>#DIV/0!</v>
      </c>
      <c r="Q1553" s="5" t="e">
        <f t="shared" si="218"/>
        <v>#DIV/0!</v>
      </c>
      <c r="R1553" s="5" t="e">
        <f t="shared" si="218"/>
        <v>#DIV/0!</v>
      </c>
      <c r="S1553" s="5" t="e">
        <f t="shared" si="218"/>
        <v>#DIV/0!</v>
      </c>
      <c r="T1553" s="5" t="e">
        <f t="shared" si="218"/>
        <v>#DIV/0!</v>
      </c>
      <c r="U1553" s="5" t="e">
        <f t="shared" si="218"/>
        <v>#DIV/0!</v>
      </c>
      <c r="V1553" s="5" t="e">
        <f t="shared" si="218"/>
        <v>#DIV/0!</v>
      </c>
      <c r="W1553" s="5" t="e">
        <f t="shared" si="218"/>
        <v>#DIV/0!</v>
      </c>
      <c r="X1553" s="5" t="e">
        <f t="shared" si="218"/>
        <v>#DIV/0!</v>
      </c>
      <c r="Y1553" s="5" t="e">
        <f t="shared" si="214"/>
        <v>#DIV/0!</v>
      </c>
      <c r="Z1553" s="5" t="e">
        <f t="shared" si="215"/>
        <v>#DIV/0!</v>
      </c>
      <c r="AA1553" s="5" t="e">
        <f t="shared" si="215"/>
        <v>#DIV/0!</v>
      </c>
      <c r="AM1553" s="6"/>
      <c r="AN1553" s="6"/>
    </row>
    <row r="1554" spans="2:40" s="5" customFormat="1" ht="20.100000000000001" hidden="1" customHeight="1">
      <c r="B1554" s="15"/>
      <c r="C1554" s="13"/>
      <c r="D1554" s="13"/>
      <c r="E1554" s="13"/>
      <c r="F1554" s="13"/>
      <c r="G1554" s="13"/>
      <c r="H1554" s="13"/>
      <c r="I1554" s="13"/>
      <c r="J1554" s="13"/>
      <c r="K1554" s="15"/>
      <c r="L1554" s="14"/>
      <c r="M1554" s="14" t="e">
        <f t="shared" si="216"/>
        <v>#DIV/0!</v>
      </c>
      <c r="N1554" s="49"/>
      <c r="O1554" s="238"/>
      <c r="P1554" s="5" t="e">
        <f t="shared" si="218"/>
        <v>#DIV/0!</v>
      </c>
      <c r="Q1554" s="5" t="e">
        <f t="shared" si="218"/>
        <v>#DIV/0!</v>
      </c>
      <c r="R1554" s="5" t="e">
        <f t="shared" si="218"/>
        <v>#DIV/0!</v>
      </c>
      <c r="S1554" s="5" t="e">
        <f t="shared" si="218"/>
        <v>#DIV/0!</v>
      </c>
      <c r="T1554" s="5" t="e">
        <f t="shared" si="218"/>
        <v>#DIV/0!</v>
      </c>
      <c r="U1554" s="5" t="e">
        <f t="shared" si="218"/>
        <v>#DIV/0!</v>
      </c>
      <c r="V1554" s="5" t="e">
        <f t="shared" si="218"/>
        <v>#DIV/0!</v>
      </c>
      <c r="W1554" s="5" t="e">
        <f t="shared" si="218"/>
        <v>#DIV/0!</v>
      </c>
      <c r="X1554" s="5" t="e">
        <f t="shared" si="218"/>
        <v>#DIV/0!</v>
      </c>
      <c r="Y1554" s="5" t="e">
        <f t="shared" si="214"/>
        <v>#DIV/0!</v>
      </c>
      <c r="Z1554" s="5" t="e">
        <f t="shared" si="215"/>
        <v>#DIV/0!</v>
      </c>
      <c r="AA1554" s="5" t="e">
        <f t="shared" si="215"/>
        <v>#DIV/0!</v>
      </c>
      <c r="AM1554" s="6"/>
      <c r="AN1554" s="6"/>
    </row>
    <row r="1555" spans="2:40" s="5" customFormat="1" ht="20.100000000000001" hidden="1" customHeight="1">
      <c r="B1555" s="22" t="str">
        <f>+$B$11</f>
        <v xml:space="preserve"> Α' ΠΛΑΝΗΤΗΣ</v>
      </c>
      <c r="C1555" s="15">
        <f>+$C$11</f>
        <v>0</v>
      </c>
      <c r="D1555" s="13">
        <f>+D1550+1</f>
        <v>262</v>
      </c>
      <c r="E1555" s="15">
        <f>+(H1555+I1555)/2</f>
        <v>0</v>
      </c>
      <c r="F1555" s="15">
        <f>+SQRT(E1555*E1555-G1555*G1555)</f>
        <v>0</v>
      </c>
      <c r="G1555" s="15">
        <f>+(-H1555+I1555)/2</f>
        <v>0</v>
      </c>
      <c r="H1555" s="15">
        <f>+$J$40</f>
        <v>0</v>
      </c>
      <c r="I1555" s="15">
        <f>+$J$39</f>
        <v>0</v>
      </c>
      <c r="J1555" s="15">
        <f>+$D$22</f>
        <v>0</v>
      </c>
      <c r="K1555" s="15">
        <f>+ABS( C1555-D1555)</f>
        <v>262</v>
      </c>
      <c r="L1555" s="15" t="e">
        <f>(+F1555*F1555/E1555)/( 1- J1555*COS(K1556))</f>
        <v>#DIV/0!</v>
      </c>
      <c r="M1555" s="14" t="e">
        <f t="shared" si="216"/>
        <v>#DIV/0!</v>
      </c>
      <c r="N1555" s="49"/>
      <c r="O1555" s="238"/>
      <c r="P1555" s="5" t="e">
        <f t="shared" si="218"/>
        <v>#DIV/0!</v>
      </c>
      <c r="Q1555" s="5" t="e">
        <f t="shared" si="218"/>
        <v>#DIV/0!</v>
      </c>
      <c r="R1555" s="5" t="e">
        <f t="shared" si="218"/>
        <v>#DIV/0!</v>
      </c>
      <c r="S1555" s="5" t="e">
        <f t="shared" si="218"/>
        <v>#DIV/0!</v>
      </c>
      <c r="T1555" s="5" t="e">
        <f t="shared" si="218"/>
        <v>#DIV/0!</v>
      </c>
      <c r="U1555" s="5" t="e">
        <f t="shared" si="218"/>
        <v>#DIV/0!</v>
      </c>
      <c r="V1555" s="5" t="e">
        <f t="shared" si="218"/>
        <v>#DIV/0!</v>
      </c>
      <c r="W1555" s="5" t="e">
        <f t="shared" si="218"/>
        <v>#DIV/0!</v>
      </c>
      <c r="X1555" s="5" t="e">
        <f t="shared" si="218"/>
        <v>#DIV/0!</v>
      </c>
      <c r="Y1555" s="5" t="e">
        <f t="shared" si="214"/>
        <v>#DIV/0!</v>
      </c>
      <c r="Z1555" s="5" t="e">
        <f t="shared" si="215"/>
        <v>#DIV/0!</v>
      </c>
      <c r="AA1555" s="5" t="e">
        <f t="shared" si="215"/>
        <v>#DIV/0!</v>
      </c>
      <c r="AM1555" s="6"/>
      <c r="AN1555" s="6"/>
    </row>
    <row r="1556" spans="2:40" s="5" customFormat="1" ht="20.100000000000001" hidden="1" customHeight="1">
      <c r="B1556" s="23" t="s">
        <v>32</v>
      </c>
      <c r="C1556" s="24">
        <f>3.14/180*C1555</f>
        <v>0</v>
      </c>
      <c r="D1556" s="24">
        <v>262</v>
      </c>
      <c r="E1556" s="25"/>
      <c r="F1556" s="25"/>
      <c r="G1556" s="25"/>
      <c r="H1556" s="25"/>
      <c r="I1556" s="25"/>
      <c r="J1556" s="25"/>
      <c r="K1556" s="25">
        <f>(3.14/180)*K1555</f>
        <v>4.570444444444445</v>
      </c>
      <c r="L1556" s="14"/>
      <c r="M1556" s="14" t="e">
        <f t="shared" si="216"/>
        <v>#DIV/0!</v>
      </c>
      <c r="N1556" s="49"/>
      <c r="O1556" s="238" t="e">
        <f t="shared" si="217"/>
        <v>#DIV/0!</v>
      </c>
      <c r="P1556" s="5" t="e">
        <f t="shared" si="218"/>
        <v>#DIV/0!</v>
      </c>
      <c r="Q1556" s="5" t="e">
        <f t="shared" si="218"/>
        <v>#DIV/0!</v>
      </c>
      <c r="R1556" s="5" t="e">
        <f t="shared" si="218"/>
        <v>#DIV/0!</v>
      </c>
      <c r="S1556" s="5" t="e">
        <f t="shared" si="218"/>
        <v>#DIV/0!</v>
      </c>
      <c r="T1556" s="5" t="e">
        <f t="shared" si="218"/>
        <v>#DIV/0!</v>
      </c>
      <c r="U1556" s="5" t="e">
        <f t="shared" si="218"/>
        <v>#DIV/0!</v>
      </c>
      <c r="V1556" s="5" t="e">
        <f t="shared" si="218"/>
        <v>#DIV/0!</v>
      </c>
      <c r="W1556" s="5" t="e">
        <f t="shared" si="218"/>
        <v>#DIV/0!</v>
      </c>
      <c r="X1556" s="5" t="e">
        <f t="shared" si="218"/>
        <v>#DIV/0!</v>
      </c>
      <c r="Y1556" s="5" t="e">
        <f t="shared" si="214"/>
        <v>#DIV/0!</v>
      </c>
      <c r="Z1556" s="5" t="e">
        <f t="shared" si="215"/>
        <v>#DIV/0!</v>
      </c>
      <c r="AA1556" s="5" t="e">
        <f t="shared" si="215"/>
        <v>#DIV/0!</v>
      </c>
      <c r="AM1556" s="6"/>
      <c r="AN1556" s="6"/>
    </row>
    <row r="1557" spans="2:40" s="5" customFormat="1" ht="20.100000000000001" hidden="1" customHeight="1">
      <c r="B1557" s="22" t="str">
        <f>+$B$13</f>
        <v xml:space="preserve"> Β' ΠΛΑΝΗΤΗΣ</v>
      </c>
      <c r="C1557" s="15">
        <f>+$C$13</f>
        <v>0</v>
      </c>
      <c r="D1557" s="13">
        <f>+D1552+1</f>
        <v>262</v>
      </c>
      <c r="E1557" s="15">
        <f>+(H1557+I1557)/2</f>
        <v>0</v>
      </c>
      <c r="F1557" s="15">
        <f>+SQRT(E1557*E1557-G1557*G1557)</f>
        <v>0</v>
      </c>
      <c r="G1557" s="15">
        <f>+(-H1557+I1557)/2</f>
        <v>0</v>
      </c>
      <c r="H1557" s="15">
        <f>+$J$42</f>
        <v>0</v>
      </c>
      <c r="I1557" s="15">
        <f>+$J$41</f>
        <v>0</v>
      </c>
      <c r="J1557" s="15">
        <f>+$D$24</f>
        <v>0</v>
      </c>
      <c r="K1557" s="15">
        <f>+ABS( C1557-D1557)</f>
        <v>262</v>
      </c>
      <c r="L1557" s="15" t="e">
        <f>+F1557*F1557/E1557/( 1- J1557*COS(K1558))</f>
        <v>#DIV/0!</v>
      </c>
      <c r="M1557" s="14" t="e">
        <f t="shared" si="216"/>
        <v>#DIV/0!</v>
      </c>
      <c r="N1557" s="49"/>
      <c r="O1557" s="238"/>
      <c r="P1557" s="5" t="e">
        <f t="shared" si="218"/>
        <v>#DIV/0!</v>
      </c>
      <c r="Q1557" s="5" t="e">
        <f t="shared" si="218"/>
        <v>#DIV/0!</v>
      </c>
      <c r="R1557" s="5" t="e">
        <f t="shared" si="218"/>
        <v>#DIV/0!</v>
      </c>
      <c r="S1557" s="5" t="e">
        <f t="shared" si="218"/>
        <v>#DIV/0!</v>
      </c>
      <c r="T1557" s="5" t="e">
        <f t="shared" si="218"/>
        <v>#DIV/0!</v>
      </c>
      <c r="U1557" s="5" t="e">
        <f t="shared" si="218"/>
        <v>#DIV/0!</v>
      </c>
      <c r="V1557" s="5" t="e">
        <f t="shared" si="218"/>
        <v>#DIV/0!</v>
      </c>
      <c r="W1557" s="5" t="e">
        <f t="shared" si="218"/>
        <v>#DIV/0!</v>
      </c>
      <c r="X1557" s="5" t="e">
        <f t="shared" si="218"/>
        <v>#DIV/0!</v>
      </c>
      <c r="Y1557" s="5" t="e">
        <f t="shared" si="214"/>
        <v>#DIV/0!</v>
      </c>
      <c r="Z1557" s="5" t="e">
        <f t="shared" si="215"/>
        <v>#DIV/0!</v>
      </c>
      <c r="AA1557" s="5" t="e">
        <f t="shared" si="215"/>
        <v>#DIV/0!</v>
      </c>
      <c r="AM1557" s="6"/>
      <c r="AN1557" s="6"/>
    </row>
    <row r="1558" spans="2:40" s="5" customFormat="1" ht="20.100000000000001" hidden="1" customHeight="1">
      <c r="B1558" s="26"/>
      <c r="C1558" s="27">
        <f>3.14/180*C1557</f>
        <v>0</v>
      </c>
      <c r="D1558" s="27">
        <f>3.14/180*D1557</f>
        <v>4.570444444444445</v>
      </c>
      <c r="E1558" s="28"/>
      <c r="F1558" s="28"/>
      <c r="G1558" s="28"/>
      <c r="H1558" s="28"/>
      <c r="I1558" s="28"/>
      <c r="J1558" s="28"/>
      <c r="K1558" s="28">
        <f>(3.14/180)*K1557</f>
        <v>4.570444444444445</v>
      </c>
      <c r="L1558" s="14"/>
      <c r="M1558" s="14" t="e">
        <f t="shared" si="216"/>
        <v>#DIV/0!</v>
      </c>
      <c r="N1558" s="49"/>
      <c r="O1558" s="238"/>
      <c r="P1558" s="5" t="e">
        <f t="shared" si="218"/>
        <v>#DIV/0!</v>
      </c>
      <c r="Q1558" s="5" t="e">
        <f t="shared" si="218"/>
        <v>#DIV/0!</v>
      </c>
      <c r="R1558" s="5" t="e">
        <f t="shared" si="218"/>
        <v>#DIV/0!</v>
      </c>
      <c r="S1558" s="5" t="e">
        <f t="shared" si="218"/>
        <v>#DIV/0!</v>
      </c>
      <c r="T1558" s="5" t="e">
        <f t="shared" si="218"/>
        <v>#DIV/0!</v>
      </c>
      <c r="U1558" s="5" t="e">
        <f t="shared" si="218"/>
        <v>#DIV/0!</v>
      </c>
      <c r="V1558" s="5" t="e">
        <f t="shared" si="218"/>
        <v>#DIV/0!</v>
      </c>
      <c r="W1558" s="5" t="e">
        <f t="shared" si="218"/>
        <v>#DIV/0!</v>
      </c>
      <c r="X1558" s="5" t="e">
        <f t="shared" si="218"/>
        <v>#DIV/0!</v>
      </c>
      <c r="Y1558" s="5" t="e">
        <f t="shared" si="214"/>
        <v>#DIV/0!</v>
      </c>
      <c r="Z1558" s="5" t="e">
        <f t="shared" si="215"/>
        <v>#DIV/0!</v>
      </c>
      <c r="AA1558" s="5" t="e">
        <f t="shared" si="215"/>
        <v>#DIV/0!</v>
      </c>
      <c r="AM1558" s="6"/>
      <c r="AN1558" s="6"/>
    </row>
    <row r="1559" spans="2:40" s="5" customFormat="1" ht="20.100000000000001" hidden="1" customHeight="1">
      <c r="B1559" s="15"/>
      <c r="C1559" s="13"/>
      <c r="D1559" s="13"/>
      <c r="E1559" s="13"/>
      <c r="F1559" s="13"/>
      <c r="G1559" s="13"/>
      <c r="H1559" s="13"/>
      <c r="I1559" s="13"/>
      <c r="J1559" s="13"/>
      <c r="K1559" s="15"/>
      <c r="L1559" s="14"/>
      <c r="M1559" s="14" t="e">
        <f t="shared" si="216"/>
        <v>#DIV/0!</v>
      </c>
      <c r="N1559" s="49"/>
      <c r="O1559" s="238"/>
      <c r="P1559" s="5" t="e">
        <f t="shared" si="218"/>
        <v>#DIV/0!</v>
      </c>
      <c r="Q1559" s="5" t="e">
        <f t="shared" si="218"/>
        <v>#DIV/0!</v>
      </c>
      <c r="R1559" s="5" t="e">
        <f t="shared" si="218"/>
        <v>#DIV/0!</v>
      </c>
      <c r="S1559" s="5" t="e">
        <f t="shared" si="218"/>
        <v>#DIV/0!</v>
      </c>
      <c r="T1559" s="5" t="e">
        <f t="shared" si="218"/>
        <v>#DIV/0!</v>
      </c>
      <c r="U1559" s="5" t="e">
        <f t="shared" si="218"/>
        <v>#DIV/0!</v>
      </c>
      <c r="V1559" s="5" t="e">
        <f t="shared" si="218"/>
        <v>#DIV/0!</v>
      </c>
      <c r="W1559" s="5" t="e">
        <f t="shared" si="218"/>
        <v>#DIV/0!</v>
      </c>
      <c r="X1559" s="5" t="e">
        <f t="shared" si="218"/>
        <v>#DIV/0!</v>
      </c>
      <c r="Y1559" s="5" t="e">
        <f t="shared" si="214"/>
        <v>#DIV/0!</v>
      </c>
      <c r="Z1559" s="5" t="e">
        <f t="shared" si="215"/>
        <v>#DIV/0!</v>
      </c>
      <c r="AA1559" s="5" t="e">
        <f t="shared" si="215"/>
        <v>#DIV/0!</v>
      </c>
      <c r="AM1559" s="6"/>
      <c r="AN1559" s="6"/>
    </row>
    <row r="1560" spans="2:40" s="5" customFormat="1" ht="20.100000000000001" hidden="1" customHeight="1">
      <c r="B1560" s="22" t="str">
        <f>+$B$11</f>
        <v xml:space="preserve"> Α' ΠΛΑΝΗΤΗΣ</v>
      </c>
      <c r="C1560" s="15">
        <f>+$C$11</f>
        <v>0</v>
      </c>
      <c r="D1560" s="13">
        <f>+D1555+1</f>
        <v>263</v>
      </c>
      <c r="E1560" s="15">
        <f>+(H1560+I1560)/2</f>
        <v>0</v>
      </c>
      <c r="F1560" s="15">
        <f>+SQRT(E1560*E1560-G1560*G1560)</f>
        <v>0</v>
      </c>
      <c r="G1560" s="15">
        <f>+(-H1560+I1560)/2</f>
        <v>0</v>
      </c>
      <c r="H1560" s="15">
        <f>+$J$40</f>
        <v>0</v>
      </c>
      <c r="I1560" s="15">
        <f>+$J$39</f>
        <v>0</v>
      </c>
      <c r="J1560" s="15">
        <f>+$D$22</f>
        <v>0</v>
      </c>
      <c r="K1560" s="15">
        <f>+ABS( C1560-D1560)</f>
        <v>263</v>
      </c>
      <c r="L1560" s="15" t="e">
        <f>(+F1560*F1560/E1560)/( 1- J1560*COS(K1561))</f>
        <v>#DIV/0!</v>
      </c>
      <c r="M1560" s="14" t="e">
        <f t="shared" si="216"/>
        <v>#DIV/0!</v>
      </c>
      <c r="N1560" s="49"/>
      <c r="O1560" s="238">
        <f t="shared" si="217"/>
        <v>0</v>
      </c>
      <c r="P1560" s="5" t="e">
        <f t="shared" si="218"/>
        <v>#DIV/0!</v>
      </c>
      <c r="Q1560" s="5" t="e">
        <f t="shared" si="218"/>
        <v>#DIV/0!</v>
      </c>
      <c r="R1560" s="5" t="e">
        <f t="shared" si="218"/>
        <v>#DIV/0!</v>
      </c>
      <c r="S1560" s="5" t="e">
        <f t="shared" si="218"/>
        <v>#DIV/0!</v>
      </c>
      <c r="T1560" s="5" t="e">
        <f t="shared" si="218"/>
        <v>#DIV/0!</v>
      </c>
      <c r="U1560" s="5" t="e">
        <f t="shared" si="218"/>
        <v>#DIV/0!</v>
      </c>
      <c r="V1560" s="5" t="e">
        <f t="shared" si="218"/>
        <v>#DIV/0!</v>
      </c>
      <c r="W1560" s="5" t="e">
        <f t="shared" si="218"/>
        <v>#DIV/0!</v>
      </c>
      <c r="X1560" s="5" t="e">
        <f t="shared" si="218"/>
        <v>#DIV/0!</v>
      </c>
      <c r="Y1560" s="5" t="e">
        <f t="shared" si="214"/>
        <v>#DIV/0!</v>
      </c>
      <c r="Z1560" s="5" t="e">
        <f t="shared" si="215"/>
        <v>#DIV/0!</v>
      </c>
      <c r="AA1560" s="5" t="e">
        <f t="shared" si="215"/>
        <v>#DIV/0!</v>
      </c>
      <c r="AM1560" s="6"/>
      <c r="AN1560" s="6"/>
    </row>
    <row r="1561" spans="2:40" s="5" customFormat="1" ht="20.100000000000001" hidden="1" customHeight="1">
      <c r="B1561" s="23" t="s">
        <v>32</v>
      </c>
      <c r="C1561" s="24">
        <f>3.14/180*C1560</f>
        <v>0</v>
      </c>
      <c r="D1561" s="24">
        <v>263</v>
      </c>
      <c r="E1561" s="25"/>
      <c r="F1561" s="25"/>
      <c r="G1561" s="25"/>
      <c r="H1561" s="25"/>
      <c r="I1561" s="25"/>
      <c r="J1561" s="25"/>
      <c r="K1561" s="25">
        <f>(3.14/180)*K1560</f>
        <v>4.5878888888888891</v>
      </c>
      <c r="L1561" s="14"/>
      <c r="M1561" s="14" t="e">
        <f t="shared" si="216"/>
        <v>#DIV/0!</v>
      </c>
      <c r="N1561" s="49"/>
      <c r="O1561" s="238" t="e">
        <f t="shared" si="217"/>
        <v>#DIV/0!</v>
      </c>
      <c r="P1561" s="5" t="e">
        <f t="shared" si="218"/>
        <v>#DIV/0!</v>
      </c>
      <c r="Q1561" s="5" t="e">
        <f t="shared" si="218"/>
        <v>#DIV/0!</v>
      </c>
      <c r="R1561" s="5" t="e">
        <f t="shared" si="218"/>
        <v>#DIV/0!</v>
      </c>
      <c r="S1561" s="5" t="e">
        <f t="shared" si="218"/>
        <v>#DIV/0!</v>
      </c>
      <c r="T1561" s="5" t="e">
        <f t="shared" si="218"/>
        <v>#DIV/0!</v>
      </c>
      <c r="U1561" s="5" t="e">
        <f t="shared" si="218"/>
        <v>#DIV/0!</v>
      </c>
      <c r="V1561" s="5" t="e">
        <f t="shared" si="218"/>
        <v>#DIV/0!</v>
      </c>
      <c r="W1561" s="5" t="e">
        <f t="shared" si="218"/>
        <v>#DIV/0!</v>
      </c>
      <c r="X1561" s="5" t="e">
        <f t="shared" si="218"/>
        <v>#DIV/0!</v>
      </c>
      <c r="Y1561" s="5" t="e">
        <f t="shared" si="214"/>
        <v>#DIV/0!</v>
      </c>
      <c r="Z1561" s="5" t="e">
        <f t="shared" si="215"/>
        <v>#DIV/0!</v>
      </c>
      <c r="AA1561" s="5" t="e">
        <f t="shared" si="215"/>
        <v>#DIV/0!</v>
      </c>
      <c r="AM1561" s="6"/>
      <c r="AN1561" s="6"/>
    </row>
    <row r="1562" spans="2:40" s="5" customFormat="1" ht="20.100000000000001" hidden="1" customHeight="1">
      <c r="B1562" s="22" t="str">
        <f>+$B$13</f>
        <v xml:space="preserve"> Β' ΠΛΑΝΗΤΗΣ</v>
      </c>
      <c r="C1562" s="15">
        <f>+$C$13</f>
        <v>0</v>
      </c>
      <c r="D1562" s="13">
        <f>+D1557+1</f>
        <v>263</v>
      </c>
      <c r="E1562" s="15">
        <f>+(H1562+I1562)/2</f>
        <v>0</v>
      </c>
      <c r="F1562" s="15">
        <f>+SQRT(E1562*E1562-G1562*G1562)</f>
        <v>0</v>
      </c>
      <c r="G1562" s="15">
        <f>+(-H1562+I1562)/2</f>
        <v>0</v>
      </c>
      <c r="H1562" s="15">
        <f>+$J$42</f>
        <v>0</v>
      </c>
      <c r="I1562" s="15">
        <f>+$J$41</f>
        <v>0</v>
      </c>
      <c r="J1562" s="15">
        <f>+$D$24</f>
        <v>0</v>
      </c>
      <c r="K1562" s="15">
        <f>+ABS( C1562-D1562)</f>
        <v>263</v>
      </c>
      <c r="L1562" s="15" t="e">
        <f>+F1562*F1562/E1562/( 1- J1562*COS(K1563))</f>
        <v>#DIV/0!</v>
      </c>
      <c r="M1562" s="14" t="e">
        <f t="shared" si="216"/>
        <v>#DIV/0!</v>
      </c>
      <c r="N1562" s="49"/>
      <c r="O1562" s="238">
        <f t="shared" si="217"/>
        <v>0</v>
      </c>
      <c r="P1562" s="5" t="e">
        <f t="shared" si="218"/>
        <v>#DIV/0!</v>
      </c>
      <c r="Q1562" s="5" t="e">
        <f t="shared" si="218"/>
        <v>#DIV/0!</v>
      </c>
      <c r="R1562" s="5" t="e">
        <f t="shared" si="218"/>
        <v>#DIV/0!</v>
      </c>
      <c r="S1562" s="5" t="e">
        <f t="shared" si="218"/>
        <v>#DIV/0!</v>
      </c>
      <c r="T1562" s="5" t="e">
        <f t="shared" si="218"/>
        <v>#DIV/0!</v>
      </c>
      <c r="U1562" s="5" t="e">
        <f t="shared" si="218"/>
        <v>#DIV/0!</v>
      </c>
      <c r="V1562" s="5" t="e">
        <f t="shared" si="218"/>
        <v>#DIV/0!</v>
      </c>
      <c r="W1562" s="5" t="e">
        <f t="shared" si="218"/>
        <v>#DIV/0!</v>
      </c>
      <c r="X1562" s="5" t="e">
        <f t="shared" si="218"/>
        <v>#DIV/0!</v>
      </c>
      <c r="Y1562" s="5" t="e">
        <f t="shared" si="214"/>
        <v>#DIV/0!</v>
      </c>
      <c r="Z1562" s="5" t="e">
        <f t="shared" si="215"/>
        <v>#DIV/0!</v>
      </c>
      <c r="AA1562" s="5" t="e">
        <f t="shared" si="215"/>
        <v>#DIV/0!</v>
      </c>
      <c r="AM1562" s="6"/>
      <c r="AN1562" s="6"/>
    </row>
    <row r="1563" spans="2:40" s="5" customFormat="1" ht="20.100000000000001" hidden="1" customHeight="1">
      <c r="B1563" s="26"/>
      <c r="C1563" s="27">
        <f>3.14/180*C1562</f>
        <v>0</v>
      </c>
      <c r="D1563" s="27">
        <f>3.14/180*D1562</f>
        <v>4.5878888888888891</v>
      </c>
      <c r="E1563" s="28"/>
      <c r="F1563" s="28"/>
      <c r="G1563" s="28"/>
      <c r="H1563" s="28"/>
      <c r="I1563" s="28"/>
      <c r="J1563" s="28"/>
      <c r="K1563" s="28">
        <f>(3.14/180)*K1562</f>
        <v>4.5878888888888891</v>
      </c>
      <c r="L1563" s="14"/>
      <c r="M1563" s="14" t="e">
        <f t="shared" si="216"/>
        <v>#DIV/0!</v>
      </c>
      <c r="N1563" s="49"/>
      <c r="O1563" s="238"/>
      <c r="P1563" s="5" t="e">
        <f t="shared" si="218"/>
        <v>#DIV/0!</v>
      </c>
      <c r="Q1563" s="5" t="e">
        <f t="shared" si="218"/>
        <v>#DIV/0!</v>
      </c>
      <c r="R1563" s="5" t="e">
        <f t="shared" si="218"/>
        <v>#DIV/0!</v>
      </c>
      <c r="S1563" s="5" t="e">
        <f t="shared" si="218"/>
        <v>#DIV/0!</v>
      </c>
      <c r="T1563" s="5" t="e">
        <f t="shared" si="218"/>
        <v>#DIV/0!</v>
      </c>
      <c r="U1563" s="5" t="e">
        <f t="shared" si="218"/>
        <v>#DIV/0!</v>
      </c>
      <c r="V1563" s="5" t="e">
        <f t="shared" si="218"/>
        <v>#DIV/0!</v>
      </c>
      <c r="W1563" s="5" t="e">
        <f t="shared" si="218"/>
        <v>#DIV/0!</v>
      </c>
      <c r="X1563" s="5" t="e">
        <f t="shared" si="218"/>
        <v>#DIV/0!</v>
      </c>
      <c r="Y1563" s="5" t="e">
        <f t="shared" si="214"/>
        <v>#DIV/0!</v>
      </c>
      <c r="Z1563" s="5" t="e">
        <f t="shared" si="215"/>
        <v>#DIV/0!</v>
      </c>
      <c r="AA1563" s="5" t="e">
        <f t="shared" si="215"/>
        <v>#DIV/0!</v>
      </c>
      <c r="AM1563" s="6"/>
      <c r="AN1563" s="6"/>
    </row>
    <row r="1564" spans="2:40" s="5" customFormat="1" ht="20.100000000000001" hidden="1" customHeight="1">
      <c r="B1564" s="15"/>
      <c r="C1564" s="13"/>
      <c r="D1564" s="13"/>
      <c r="E1564" s="13"/>
      <c r="F1564" s="13"/>
      <c r="G1564" s="13"/>
      <c r="H1564" s="13"/>
      <c r="I1564" s="13"/>
      <c r="J1564" s="13"/>
      <c r="K1564" s="15"/>
      <c r="L1564" s="14"/>
      <c r="M1564" s="14" t="e">
        <f t="shared" si="216"/>
        <v>#DIV/0!</v>
      </c>
      <c r="N1564" s="49"/>
      <c r="O1564" s="238"/>
      <c r="P1564" s="5" t="e">
        <f t="shared" si="218"/>
        <v>#DIV/0!</v>
      </c>
      <c r="Q1564" s="5" t="e">
        <f t="shared" si="218"/>
        <v>#DIV/0!</v>
      </c>
      <c r="R1564" s="5" t="e">
        <f t="shared" si="218"/>
        <v>#DIV/0!</v>
      </c>
      <c r="S1564" s="5" t="e">
        <f t="shared" si="218"/>
        <v>#DIV/0!</v>
      </c>
      <c r="T1564" s="5" t="e">
        <f t="shared" si="218"/>
        <v>#DIV/0!</v>
      </c>
      <c r="U1564" s="5" t="e">
        <f t="shared" si="218"/>
        <v>#DIV/0!</v>
      </c>
      <c r="V1564" s="5" t="e">
        <f t="shared" si="218"/>
        <v>#DIV/0!</v>
      </c>
      <c r="W1564" s="5" t="e">
        <f t="shared" si="218"/>
        <v>#DIV/0!</v>
      </c>
      <c r="X1564" s="5" t="e">
        <f t="shared" si="218"/>
        <v>#DIV/0!</v>
      </c>
      <c r="Y1564" s="5" t="e">
        <f t="shared" si="214"/>
        <v>#DIV/0!</v>
      </c>
      <c r="Z1564" s="5" t="e">
        <f t="shared" si="215"/>
        <v>#DIV/0!</v>
      </c>
      <c r="AA1564" s="5" t="e">
        <f t="shared" si="215"/>
        <v>#DIV/0!</v>
      </c>
      <c r="AM1564" s="6"/>
      <c r="AN1564" s="6"/>
    </row>
    <row r="1565" spans="2:40" s="5" customFormat="1" ht="20.100000000000001" hidden="1" customHeight="1">
      <c r="B1565" s="22" t="str">
        <f>+$B$11</f>
        <v xml:space="preserve"> Α' ΠΛΑΝΗΤΗΣ</v>
      </c>
      <c r="C1565" s="15">
        <f>+$C$11</f>
        <v>0</v>
      </c>
      <c r="D1565" s="13">
        <f>+D1560+1</f>
        <v>264</v>
      </c>
      <c r="E1565" s="15">
        <f>+(H1565+I1565)/2</f>
        <v>0</v>
      </c>
      <c r="F1565" s="15">
        <f>+SQRT(E1565*E1565-G1565*G1565)</f>
        <v>0</v>
      </c>
      <c r="G1565" s="15">
        <f>+(-H1565+I1565)/2</f>
        <v>0</v>
      </c>
      <c r="H1565" s="15">
        <f>+$J$40</f>
        <v>0</v>
      </c>
      <c r="I1565" s="15">
        <f>+$J$39</f>
        <v>0</v>
      </c>
      <c r="J1565" s="15">
        <f>+$D$22</f>
        <v>0</v>
      </c>
      <c r="K1565" s="15">
        <f>+ABS( C1565-D1565)</f>
        <v>264</v>
      </c>
      <c r="L1565" s="15" t="e">
        <f>(+F1565*F1565/E1565)/( 1- J1565*COS(K1566))</f>
        <v>#DIV/0!</v>
      </c>
      <c r="M1565" s="14" t="e">
        <f t="shared" si="216"/>
        <v>#DIV/0!</v>
      </c>
      <c r="N1565" s="49"/>
      <c r="O1565" s="238">
        <f t="shared" si="217"/>
        <v>0</v>
      </c>
      <c r="P1565" s="5" t="e">
        <f t="shared" si="218"/>
        <v>#DIV/0!</v>
      </c>
      <c r="Q1565" s="5" t="e">
        <f t="shared" si="218"/>
        <v>#DIV/0!</v>
      </c>
      <c r="R1565" s="5" t="e">
        <f t="shared" si="218"/>
        <v>#DIV/0!</v>
      </c>
      <c r="S1565" s="5" t="e">
        <f t="shared" si="218"/>
        <v>#DIV/0!</v>
      </c>
      <c r="T1565" s="5" t="e">
        <f t="shared" si="218"/>
        <v>#DIV/0!</v>
      </c>
      <c r="U1565" s="5" t="e">
        <f t="shared" si="218"/>
        <v>#DIV/0!</v>
      </c>
      <c r="V1565" s="5" t="e">
        <f t="shared" si="218"/>
        <v>#DIV/0!</v>
      </c>
      <c r="W1565" s="5" t="e">
        <f t="shared" si="218"/>
        <v>#DIV/0!</v>
      </c>
      <c r="X1565" s="5" t="e">
        <f t="shared" si="218"/>
        <v>#DIV/0!</v>
      </c>
      <c r="Y1565" s="5" t="e">
        <f t="shared" si="214"/>
        <v>#DIV/0!</v>
      </c>
      <c r="Z1565" s="5" t="e">
        <f t="shared" si="215"/>
        <v>#DIV/0!</v>
      </c>
      <c r="AA1565" s="5" t="e">
        <f t="shared" si="215"/>
        <v>#DIV/0!</v>
      </c>
      <c r="AM1565" s="6"/>
      <c r="AN1565" s="6"/>
    </row>
    <row r="1566" spans="2:40" s="5" customFormat="1" ht="20.100000000000001" hidden="1" customHeight="1">
      <c r="B1566" s="23" t="s">
        <v>32</v>
      </c>
      <c r="C1566" s="24">
        <f>3.14/180*C1565</f>
        <v>0</v>
      </c>
      <c r="D1566" s="24">
        <v>264</v>
      </c>
      <c r="E1566" s="25"/>
      <c r="F1566" s="25"/>
      <c r="G1566" s="25"/>
      <c r="H1566" s="25"/>
      <c r="I1566" s="25"/>
      <c r="J1566" s="25"/>
      <c r="K1566" s="25">
        <f>(3.14/180)*K1565</f>
        <v>4.6053333333333342</v>
      </c>
      <c r="L1566" s="14"/>
      <c r="M1566" s="14" t="e">
        <f t="shared" si="216"/>
        <v>#DIV/0!</v>
      </c>
      <c r="N1566" s="49"/>
      <c r="O1566" s="238" t="e">
        <f t="shared" si="217"/>
        <v>#DIV/0!</v>
      </c>
      <c r="P1566" s="5" t="e">
        <f t="shared" si="218"/>
        <v>#DIV/0!</v>
      </c>
      <c r="Q1566" s="5" t="e">
        <f t="shared" si="218"/>
        <v>#DIV/0!</v>
      </c>
      <c r="R1566" s="5" t="e">
        <f t="shared" si="218"/>
        <v>#DIV/0!</v>
      </c>
      <c r="S1566" s="5" t="e">
        <f t="shared" si="218"/>
        <v>#DIV/0!</v>
      </c>
      <c r="T1566" s="5" t="e">
        <f t="shared" si="218"/>
        <v>#DIV/0!</v>
      </c>
      <c r="U1566" s="5" t="e">
        <f t="shared" si="218"/>
        <v>#DIV/0!</v>
      </c>
      <c r="V1566" s="5" t="e">
        <f t="shared" si="218"/>
        <v>#DIV/0!</v>
      </c>
      <c r="W1566" s="5" t="e">
        <f t="shared" si="218"/>
        <v>#DIV/0!</v>
      </c>
      <c r="X1566" s="5" t="e">
        <f t="shared" si="218"/>
        <v>#DIV/0!</v>
      </c>
      <c r="Y1566" s="5" t="e">
        <f t="shared" si="214"/>
        <v>#DIV/0!</v>
      </c>
      <c r="Z1566" s="5" t="e">
        <f t="shared" si="215"/>
        <v>#DIV/0!</v>
      </c>
      <c r="AA1566" s="5" t="e">
        <f t="shared" si="215"/>
        <v>#DIV/0!</v>
      </c>
      <c r="AM1566" s="6"/>
      <c r="AN1566" s="6"/>
    </row>
    <row r="1567" spans="2:40" s="5" customFormat="1" ht="20.100000000000001" hidden="1" customHeight="1">
      <c r="B1567" s="22" t="str">
        <f>+$B$13</f>
        <v xml:space="preserve"> Β' ΠΛΑΝΗΤΗΣ</v>
      </c>
      <c r="C1567" s="15">
        <f>+$C$13</f>
        <v>0</v>
      </c>
      <c r="D1567" s="13">
        <f>+D1562+1</f>
        <v>264</v>
      </c>
      <c r="E1567" s="15">
        <f>+(H1567+I1567)/2</f>
        <v>0</v>
      </c>
      <c r="F1567" s="15">
        <f>+SQRT(E1567*E1567-G1567*G1567)</f>
        <v>0</v>
      </c>
      <c r="G1567" s="15">
        <f>+(-H1567+I1567)/2</f>
        <v>0</v>
      </c>
      <c r="H1567" s="15">
        <f>+$J$42</f>
        <v>0</v>
      </c>
      <c r="I1567" s="15">
        <f>+$J$41</f>
        <v>0</v>
      </c>
      <c r="J1567" s="15">
        <f>+$D$24</f>
        <v>0</v>
      </c>
      <c r="K1567" s="15">
        <f>+ABS( C1567-D1567)</f>
        <v>264</v>
      </c>
      <c r="L1567" s="15" t="e">
        <f>+F1567*F1567/E1567/( 1- J1567*COS(K1568))</f>
        <v>#DIV/0!</v>
      </c>
      <c r="M1567" s="14" t="e">
        <f t="shared" si="216"/>
        <v>#DIV/0!</v>
      </c>
      <c r="N1567" s="49"/>
      <c r="O1567" s="238">
        <f t="shared" si="217"/>
        <v>0</v>
      </c>
      <c r="P1567" s="5" t="e">
        <f t="shared" si="218"/>
        <v>#DIV/0!</v>
      </c>
      <c r="Q1567" s="5" t="e">
        <f t="shared" si="218"/>
        <v>#DIV/0!</v>
      </c>
      <c r="R1567" s="5" t="e">
        <f t="shared" si="218"/>
        <v>#DIV/0!</v>
      </c>
      <c r="S1567" s="5" t="e">
        <f t="shared" si="218"/>
        <v>#DIV/0!</v>
      </c>
      <c r="T1567" s="5" t="e">
        <f t="shared" si="218"/>
        <v>#DIV/0!</v>
      </c>
      <c r="U1567" s="5" t="e">
        <f t="shared" si="218"/>
        <v>#DIV/0!</v>
      </c>
      <c r="V1567" s="5" t="e">
        <f t="shared" si="218"/>
        <v>#DIV/0!</v>
      </c>
      <c r="W1567" s="5" t="e">
        <f t="shared" si="218"/>
        <v>#DIV/0!</v>
      </c>
      <c r="X1567" s="5" t="e">
        <f t="shared" si="218"/>
        <v>#DIV/0!</v>
      </c>
      <c r="Y1567" s="5" t="e">
        <f t="shared" si="214"/>
        <v>#DIV/0!</v>
      </c>
      <c r="Z1567" s="5" t="e">
        <f t="shared" si="215"/>
        <v>#DIV/0!</v>
      </c>
      <c r="AA1567" s="5" t="e">
        <f t="shared" si="215"/>
        <v>#DIV/0!</v>
      </c>
      <c r="AM1567" s="6"/>
      <c r="AN1567" s="6"/>
    </row>
    <row r="1568" spans="2:40" s="5" customFormat="1" ht="20.100000000000001" hidden="1" customHeight="1">
      <c r="B1568" s="26"/>
      <c r="C1568" s="27">
        <f>3.14/180*C1567</f>
        <v>0</v>
      </c>
      <c r="D1568" s="27">
        <f>3.14/180*D1567</f>
        <v>4.6053333333333342</v>
      </c>
      <c r="E1568" s="28"/>
      <c r="F1568" s="28"/>
      <c r="G1568" s="28"/>
      <c r="H1568" s="28"/>
      <c r="I1568" s="28"/>
      <c r="J1568" s="28"/>
      <c r="K1568" s="28">
        <f>(3.14/180)*K1567</f>
        <v>4.6053333333333342</v>
      </c>
      <c r="L1568" s="14"/>
      <c r="M1568" s="14" t="e">
        <f t="shared" si="216"/>
        <v>#DIV/0!</v>
      </c>
      <c r="N1568" s="49"/>
      <c r="O1568" s="238"/>
      <c r="P1568" s="5" t="e">
        <f t="shared" si="218"/>
        <v>#DIV/0!</v>
      </c>
      <c r="Q1568" s="5" t="e">
        <f t="shared" si="218"/>
        <v>#DIV/0!</v>
      </c>
      <c r="R1568" s="5" t="e">
        <f t="shared" si="218"/>
        <v>#DIV/0!</v>
      </c>
      <c r="S1568" s="5" t="e">
        <f t="shared" si="218"/>
        <v>#DIV/0!</v>
      </c>
      <c r="T1568" s="5" t="e">
        <f t="shared" si="218"/>
        <v>#DIV/0!</v>
      </c>
      <c r="U1568" s="5" t="e">
        <f t="shared" si="218"/>
        <v>#DIV/0!</v>
      </c>
      <c r="V1568" s="5" t="e">
        <f t="shared" si="218"/>
        <v>#DIV/0!</v>
      </c>
      <c r="W1568" s="5" t="e">
        <f t="shared" si="218"/>
        <v>#DIV/0!</v>
      </c>
      <c r="X1568" s="5" t="e">
        <f t="shared" si="218"/>
        <v>#DIV/0!</v>
      </c>
      <c r="Y1568" s="5" t="e">
        <f t="shared" si="214"/>
        <v>#DIV/0!</v>
      </c>
      <c r="Z1568" s="5" t="e">
        <f t="shared" si="215"/>
        <v>#DIV/0!</v>
      </c>
      <c r="AA1568" s="5" t="e">
        <f t="shared" si="215"/>
        <v>#DIV/0!</v>
      </c>
      <c r="AM1568" s="6"/>
      <c r="AN1568" s="6"/>
    </row>
    <row r="1569" spans="2:40" s="5" customFormat="1" ht="20.100000000000001" hidden="1" customHeight="1">
      <c r="B1569" s="15"/>
      <c r="C1569" s="13"/>
      <c r="D1569" s="13"/>
      <c r="E1569" s="13"/>
      <c r="F1569" s="13"/>
      <c r="G1569" s="13"/>
      <c r="H1569" s="13"/>
      <c r="I1569" s="13"/>
      <c r="J1569" s="13"/>
      <c r="K1569" s="15"/>
      <c r="L1569" s="14"/>
      <c r="M1569" s="14" t="e">
        <f t="shared" si="216"/>
        <v>#DIV/0!</v>
      </c>
      <c r="N1569" s="49"/>
      <c r="O1569" s="238"/>
      <c r="P1569" s="5" t="e">
        <f t="shared" si="218"/>
        <v>#DIV/0!</v>
      </c>
      <c r="Q1569" s="5" t="e">
        <f t="shared" si="218"/>
        <v>#DIV/0!</v>
      </c>
      <c r="R1569" s="5" t="e">
        <f t="shared" si="218"/>
        <v>#DIV/0!</v>
      </c>
      <c r="S1569" s="5" t="e">
        <f t="shared" si="218"/>
        <v>#DIV/0!</v>
      </c>
      <c r="T1569" s="5" t="e">
        <f t="shared" si="218"/>
        <v>#DIV/0!</v>
      </c>
      <c r="U1569" s="5" t="e">
        <f t="shared" si="218"/>
        <v>#DIV/0!</v>
      </c>
      <c r="V1569" s="5" t="e">
        <f t="shared" si="218"/>
        <v>#DIV/0!</v>
      </c>
      <c r="W1569" s="5" t="e">
        <f t="shared" si="218"/>
        <v>#DIV/0!</v>
      </c>
      <c r="X1569" s="5" t="e">
        <f t="shared" si="218"/>
        <v>#DIV/0!</v>
      </c>
      <c r="Y1569" s="5" t="e">
        <f t="shared" si="214"/>
        <v>#DIV/0!</v>
      </c>
      <c r="Z1569" s="5" t="e">
        <f t="shared" si="215"/>
        <v>#DIV/0!</v>
      </c>
      <c r="AA1569" s="5" t="e">
        <f t="shared" si="215"/>
        <v>#DIV/0!</v>
      </c>
      <c r="AM1569" s="6"/>
      <c r="AN1569" s="6"/>
    </row>
    <row r="1570" spans="2:40" s="5" customFormat="1" ht="20.100000000000001" hidden="1" customHeight="1">
      <c r="B1570" s="22" t="str">
        <f>+$B$11</f>
        <v xml:space="preserve"> Α' ΠΛΑΝΗΤΗΣ</v>
      </c>
      <c r="C1570" s="15">
        <f>+$C$11</f>
        <v>0</v>
      </c>
      <c r="D1570" s="13">
        <f>+D1565+1</f>
        <v>265</v>
      </c>
      <c r="E1570" s="15">
        <f>+(H1570+I1570)/2</f>
        <v>0</v>
      </c>
      <c r="F1570" s="15">
        <f>+SQRT(E1570*E1570-G1570*G1570)</f>
        <v>0</v>
      </c>
      <c r="G1570" s="15">
        <f>+(-H1570+I1570)/2</f>
        <v>0</v>
      </c>
      <c r="H1570" s="15">
        <f>+$J$40</f>
        <v>0</v>
      </c>
      <c r="I1570" s="15">
        <f>+$J$39</f>
        <v>0</v>
      </c>
      <c r="J1570" s="15">
        <f>+$D$22</f>
        <v>0</v>
      </c>
      <c r="K1570" s="15">
        <f>+ABS( C1570-D1570)</f>
        <v>265</v>
      </c>
      <c r="L1570" s="15" t="e">
        <f>(+F1570*F1570/E1570)/( 1- J1570*COS(K1571))</f>
        <v>#DIV/0!</v>
      </c>
      <c r="M1570" s="14" t="e">
        <f t="shared" si="216"/>
        <v>#DIV/0!</v>
      </c>
      <c r="N1570" s="49"/>
      <c r="O1570" s="238">
        <f t="shared" si="217"/>
        <v>0</v>
      </c>
      <c r="P1570" s="5" t="e">
        <f t="shared" si="218"/>
        <v>#DIV/0!</v>
      </c>
      <c r="Q1570" s="5" t="e">
        <f t="shared" si="218"/>
        <v>#DIV/0!</v>
      </c>
      <c r="R1570" s="5" t="e">
        <f t="shared" si="218"/>
        <v>#DIV/0!</v>
      </c>
      <c r="S1570" s="5" t="e">
        <f t="shared" si="218"/>
        <v>#DIV/0!</v>
      </c>
      <c r="T1570" s="5" t="e">
        <f t="shared" si="218"/>
        <v>#DIV/0!</v>
      </c>
      <c r="U1570" s="5" t="e">
        <f t="shared" si="218"/>
        <v>#DIV/0!</v>
      </c>
      <c r="V1570" s="5" t="e">
        <f t="shared" si="218"/>
        <v>#DIV/0!</v>
      </c>
      <c r="W1570" s="5" t="e">
        <f t="shared" si="218"/>
        <v>#DIV/0!</v>
      </c>
      <c r="X1570" s="5" t="e">
        <f t="shared" si="218"/>
        <v>#DIV/0!</v>
      </c>
      <c r="Y1570" s="5" t="e">
        <f t="shared" si="214"/>
        <v>#DIV/0!</v>
      </c>
      <c r="Z1570" s="5" t="e">
        <f t="shared" si="215"/>
        <v>#DIV/0!</v>
      </c>
      <c r="AA1570" s="5" t="e">
        <f t="shared" si="215"/>
        <v>#DIV/0!</v>
      </c>
      <c r="AM1570" s="6"/>
      <c r="AN1570" s="6"/>
    </row>
    <row r="1571" spans="2:40" s="5" customFormat="1" ht="20.100000000000001" hidden="1" customHeight="1">
      <c r="B1571" s="23" t="s">
        <v>32</v>
      </c>
      <c r="C1571" s="24">
        <f>3.14/180*C1570</f>
        <v>0</v>
      </c>
      <c r="D1571" s="24">
        <v>265</v>
      </c>
      <c r="E1571" s="25"/>
      <c r="F1571" s="25"/>
      <c r="G1571" s="25"/>
      <c r="H1571" s="25"/>
      <c r="I1571" s="25"/>
      <c r="J1571" s="25"/>
      <c r="K1571" s="25">
        <f>(3.14/180)*K1570</f>
        <v>4.6227777777777783</v>
      </c>
      <c r="L1571" s="14"/>
      <c r="M1571" s="14" t="e">
        <f t="shared" si="216"/>
        <v>#DIV/0!</v>
      </c>
      <c r="N1571" s="49"/>
      <c r="O1571" s="238" t="e">
        <f t="shared" si="217"/>
        <v>#DIV/0!</v>
      </c>
      <c r="P1571" s="5" t="e">
        <f t="shared" si="218"/>
        <v>#DIV/0!</v>
      </c>
      <c r="Q1571" s="5" t="e">
        <f t="shared" si="218"/>
        <v>#DIV/0!</v>
      </c>
      <c r="R1571" s="5" t="e">
        <f t="shared" si="218"/>
        <v>#DIV/0!</v>
      </c>
      <c r="S1571" s="5" t="e">
        <f t="shared" si="218"/>
        <v>#DIV/0!</v>
      </c>
      <c r="T1571" s="5" t="e">
        <f t="shared" si="218"/>
        <v>#DIV/0!</v>
      </c>
      <c r="U1571" s="5" t="e">
        <f t="shared" si="218"/>
        <v>#DIV/0!</v>
      </c>
      <c r="V1571" s="5" t="e">
        <f t="shared" si="218"/>
        <v>#DIV/0!</v>
      </c>
      <c r="W1571" s="5" t="e">
        <f t="shared" si="218"/>
        <v>#DIV/0!</v>
      </c>
      <c r="X1571" s="5" t="e">
        <f t="shared" si="218"/>
        <v>#DIV/0!</v>
      </c>
      <c r="Y1571" s="5" t="e">
        <f t="shared" si="214"/>
        <v>#DIV/0!</v>
      </c>
      <c r="Z1571" s="5" t="e">
        <f t="shared" si="215"/>
        <v>#DIV/0!</v>
      </c>
      <c r="AA1571" s="5" t="e">
        <f t="shared" si="215"/>
        <v>#DIV/0!</v>
      </c>
      <c r="AM1571" s="6"/>
      <c r="AN1571" s="6"/>
    </row>
    <row r="1572" spans="2:40" s="5" customFormat="1" ht="20.100000000000001" hidden="1" customHeight="1">
      <c r="B1572" s="22" t="str">
        <f>+$B$13</f>
        <v xml:space="preserve"> Β' ΠΛΑΝΗΤΗΣ</v>
      </c>
      <c r="C1572" s="15">
        <f>+$C$13</f>
        <v>0</v>
      </c>
      <c r="D1572" s="13">
        <f>+D1567+1</f>
        <v>265</v>
      </c>
      <c r="E1572" s="15">
        <f>+(H1572+I1572)/2</f>
        <v>0</v>
      </c>
      <c r="F1572" s="15">
        <f>+SQRT(E1572*E1572-G1572*G1572)</f>
        <v>0</v>
      </c>
      <c r="G1572" s="15">
        <f>+(-H1572+I1572)/2</f>
        <v>0</v>
      </c>
      <c r="H1572" s="15">
        <f>+$J$42</f>
        <v>0</v>
      </c>
      <c r="I1572" s="15">
        <f>+$J$41</f>
        <v>0</v>
      </c>
      <c r="J1572" s="15">
        <f>+$D$24</f>
        <v>0</v>
      </c>
      <c r="K1572" s="15">
        <f>+ABS( C1572-D1572)</f>
        <v>265</v>
      </c>
      <c r="L1572" s="15" t="e">
        <f>+F1572*F1572/E1572/( 1- J1572*COS(K1573))</f>
        <v>#DIV/0!</v>
      </c>
      <c r="M1572" s="14" t="e">
        <f t="shared" si="216"/>
        <v>#DIV/0!</v>
      </c>
      <c r="N1572" s="49"/>
      <c r="O1572" s="238"/>
      <c r="P1572" s="5" t="e">
        <f t="shared" si="218"/>
        <v>#DIV/0!</v>
      </c>
      <c r="Q1572" s="5" t="e">
        <f t="shared" si="218"/>
        <v>#DIV/0!</v>
      </c>
      <c r="R1572" s="5" t="e">
        <f t="shared" si="218"/>
        <v>#DIV/0!</v>
      </c>
      <c r="S1572" s="5" t="e">
        <f t="shared" si="218"/>
        <v>#DIV/0!</v>
      </c>
      <c r="T1572" s="5" t="e">
        <f t="shared" si="218"/>
        <v>#DIV/0!</v>
      </c>
      <c r="U1572" s="5" t="e">
        <f t="shared" si="218"/>
        <v>#DIV/0!</v>
      </c>
      <c r="V1572" s="5" t="e">
        <f t="shared" si="218"/>
        <v>#DIV/0!</v>
      </c>
      <c r="W1572" s="5" t="e">
        <f t="shared" si="218"/>
        <v>#DIV/0!</v>
      </c>
      <c r="X1572" s="5" t="e">
        <f t="shared" si="218"/>
        <v>#DIV/0!</v>
      </c>
      <c r="Y1572" s="5" t="e">
        <f t="shared" si="214"/>
        <v>#DIV/0!</v>
      </c>
      <c r="Z1572" s="5" t="e">
        <f t="shared" si="215"/>
        <v>#DIV/0!</v>
      </c>
      <c r="AA1572" s="5" t="e">
        <f t="shared" si="215"/>
        <v>#DIV/0!</v>
      </c>
      <c r="AM1572" s="6"/>
      <c r="AN1572" s="6"/>
    </row>
    <row r="1573" spans="2:40" s="5" customFormat="1" ht="20.100000000000001" hidden="1" customHeight="1">
      <c r="B1573" s="26"/>
      <c r="C1573" s="27">
        <f>3.14/180*C1572</f>
        <v>0</v>
      </c>
      <c r="D1573" s="27">
        <f>3.14/180*D1572</f>
        <v>4.6227777777777783</v>
      </c>
      <c r="E1573" s="28"/>
      <c r="F1573" s="28"/>
      <c r="G1573" s="28"/>
      <c r="H1573" s="28"/>
      <c r="I1573" s="28"/>
      <c r="J1573" s="28"/>
      <c r="K1573" s="28">
        <f>(3.14/180)*K1572</f>
        <v>4.6227777777777783</v>
      </c>
      <c r="L1573" s="14"/>
      <c r="M1573" s="14" t="e">
        <f t="shared" si="216"/>
        <v>#DIV/0!</v>
      </c>
      <c r="N1573" s="49"/>
      <c r="O1573" s="238"/>
      <c r="P1573" s="5" t="e">
        <f t="shared" si="218"/>
        <v>#DIV/0!</v>
      </c>
      <c r="Q1573" s="5" t="e">
        <f t="shared" si="218"/>
        <v>#DIV/0!</v>
      </c>
      <c r="R1573" s="5" t="e">
        <f t="shared" si="218"/>
        <v>#DIV/0!</v>
      </c>
      <c r="S1573" s="5" t="e">
        <f t="shared" si="218"/>
        <v>#DIV/0!</v>
      </c>
      <c r="T1573" s="5" t="e">
        <f t="shared" si="218"/>
        <v>#DIV/0!</v>
      </c>
      <c r="U1573" s="5" t="e">
        <f t="shared" si="218"/>
        <v>#DIV/0!</v>
      </c>
      <c r="V1573" s="5" t="e">
        <f t="shared" si="218"/>
        <v>#DIV/0!</v>
      </c>
      <c r="W1573" s="5" t="e">
        <f t="shared" si="218"/>
        <v>#DIV/0!</v>
      </c>
      <c r="X1573" s="5" t="e">
        <f t="shared" si="218"/>
        <v>#DIV/0!</v>
      </c>
      <c r="Y1573" s="5" t="e">
        <f t="shared" si="214"/>
        <v>#DIV/0!</v>
      </c>
      <c r="Z1573" s="5" t="e">
        <f t="shared" si="215"/>
        <v>#DIV/0!</v>
      </c>
      <c r="AA1573" s="5" t="e">
        <f t="shared" si="215"/>
        <v>#DIV/0!</v>
      </c>
      <c r="AM1573" s="6"/>
      <c r="AN1573" s="6"/>
    </row>
    <row r="1574" spans="2:40" s="5" customFormat="1" ht="20.100000000000001" hidden="1" customHeight="1">
      <c r="B1574" s="15"/>
      <c r="C1574" s="13"/>
      <c r="D1574" s="13"/>
      <c r="E1574" s="13"/>
      <c r="F1574" s="13"/>
      <c r="G1574" s="13"/>
      <c r="H1574" s="13"/>
      <c r="I1574" s="13"/>
      <c r="J1574" s="13"/>
      <c r="K1574" s="15"/>
      <c r="L1574" s="14"/>
      <c r="M1574" s="14" t="e">
        <f t="shared" si="216"/>
        <v>#DIV/0!</v>
      </c>
      <c r="N1574" s="49"/>
      <c r="O1574" s="238"/>
      <c r="P1574" s="5" t="e">
        <f t="shared" si="218"/>
        <v>#DIV/0!</v>
      </c>
      <c r="Q1574" s="5" t="e">
        <f t="shared" si="218"/>
        <v>#DIV/0!</v>
      </c>
      <c r="R1574" s="5" t="e">
        <f t="shared" si="218"/>
        <v>#DIV/0!</v>
      </c>
      <c r="S1574" s="5" t="e">
        <f t="shared" ref="S1574:X1616" si="219">IF(AND(E1574=MIN($B1574:$M1574),E1574=MIN($O$176:$O$234)),AE1573,0)</f>
        <v>#DIV/0!</v>
      </c>
      <c r="T1574" s="5" t="e">
        <f t="shared" si="219"/>
        <v>#DIV/0!</v>
      </c>
      <c r="U1574" s="5" t="e">
        <f t="shared" si="219"/>
        <v>#DIV/0!</v>
      </c>
      <c r="V1574" s="5" t="e">
        <f t="shared" si="219"/>
        <v>#DIV/0!</v>
      </c>
      <c r="W1574" s="5" t="e">
        <f t="shared" si="219"/>
        <v>#DIV/0!</v>
      </c>
      <c r="X1574" s="5" t="e">
        <f t="shared" si="219"/>
        <v>#DIV/0!</v>
      </c>
      <c r="Y1574" s="5" t="e">
        <f t="shared" si="214"/>
        <v>#DIV/0!</v>
      </c>
      <c r="Z1574" s="5" t="e">
        <f t="shared" si="215"/>
        <v>#DIV/0!</v>
      </c>
      <c r="AA1574" s="5" t="e">
        <f t="shared" si="215"/>
        <v>#DIV/0!</v>
      </c>
      <c r="AM1574" s="6"/>
      <c r="AN1574" s="6"/>
    </row>
    <row r="1575" spans="2:40" s="5" customFormat="1" ht="20.100000000000001" hidden="1" customHeight="1">
      <c r="B1575" s="22" t="str">
        <f>+$B$11</f>
        <v xml:space="preserve"> Α' ΠΛΑΝΗΤΗΣ</v>
      </c>
      <c r="C1575" s="15">
        <f>+$C$11</f>
        <v>0</v>
      </c>
      <c r="D1575" s="13">
        <f>+D1570+1</f>
        <v>266</v>
      </c>
      <c r="E1575" s="15">
        <f>+(H1575+I1575)/2</f>
        <v>0</v>
      </c>
      <c r="F1575" s="15">
        <f>+SQRT(E1575*E1575-G1575*G1575)</f>
        <v>0</v>
      </c>
      <c r="G1575" s="15">
        <f>+(-H1575+I1575)/2</f>
        <v>0</v>
      </c>
      <c r="H1575" s="15">
        <f>+$J$40</f>
        <v>0</v>
      </c>
      <c r="I1575" s="15">
        <f>+$J$39</f>
        <v>0</v>
      </c>
      <c r="J1575" s="15">
        <f>+$D$22</f>
        <v>0</v>
      </c>
      <c r="K1575" s="15">
        <f>+ABS( C1575-D1575)</f>
        <v>266</v>
      </c>
      <c r="L1575" s="15" t="e">
        <f>(+F1575*F1575/E1575)/( 1- J1575*COS(K1576))</f>
        <v>#DIV/0!</v>
      </c>
      <c r="M1575" s="14" t="e">
        <f t="shared" si="216"/>
        <v>#DIV/0!</v>
      </c>
      <c r="N1575" s="49"/>
      <c r="O1575" s="238">
        <f t="shared" si="217"/>
        <v>0</v>
      </c>
      <c r="P1575" s="5" t="e">
        <f t="shared" ref="P1575:U1638" si="220">IF(AND(B1575=MIN($B1575:$M1575),B1575=MIN($O$176:$O$234)),AB1574,0)</f>
        <v>#DIV/0!</v>
      </c>
      <c r="Q1575" s="5" t="e">
        <f t="shared" si="220"/>
        <v>#DIV/0!</v>
      </c>
      <c r="R1575" s="5" t="e">
        <f t="shared" si="220"/>
        <v>#DIV/0!</v>
      </c>
      <c r="S1575" s="5" t="e">
        <f t="shared" si="219"/>
        <v>#DIV/0!</v>
      </c>
      <c r="T1575" s="5" t="e">
        <f t="shared" si="219"/>
        <v>#DIV/0!</v>
      </c>
      <c r="U1575" s="5" t="e">
        <f t="shared" si="219"/>
        <v>#DIV/0!</v>
      </c>
      <c r="V1575" s="5" t="e">
        <f t="shared" si="219"/>
        <v>#DIV/0!</v>
      </c>
      <c r="W1575" s="5" t="e">
        <f t="shared" si="219"/>
        <v>#DIV/0!</v>
      </c>
      <c r="X1575" s="5" t="e">
        <f t="shared" si="219"/>
        <v>#DIV/0!</v>
      </c>
      <c r="Y1575" s="5" t="e">
        <f t="shared" si="214"/>
        <v>#DIV/0!</v>
      </c>
      <c r="Z1575" s="5" t="e">
        <f t="shared" si="215"/>
        <v>#DIV/0!</v>
      </c>
      <c r="AA1575" s="5" t="e">
        <f t="shared" si="215"/>
        <v>#DIV/0!</v>
      </c>
      <c r="AM1575" s="6"/>
      <c r="AN1575" s="6"/>
    </row>
    <row r="1576" spans="2:40" s="5" customFormat="1" ht="20.100000000000001" hidden="1" customHeight="1">
      <c r="B1576" s="23" t="s">
        <v>32</v>
      </c>
      <c r="C1576" s="24">
        <f>3.14/180*C1575</f>
        <v>0</v>
      </c>
      <c r="D1576" s="24">
        <v>266</v>
      </c>
      <c r="E1576" s="25"/>
      <c r="F1576" s="25"/>
      <c r="G1576" s="25"/>
      <c r="H1576" s="25"/>
      <c r="I1576" s="25"/>
      <c r="J1576" s="25"/>
      <c r="K1576" s="25">
        <f>(3.14/180)*K1575</f>
        <v>4.6402222222222225</v>
      </c>
      <c r="L1576" s="14"/>
      <c r="M1576" s="14" t="e">
        <f t="shared" si="216"/>
        <v>#DIV/0!</v>
      </c>
      <c r="N1576" s="49"/>
      <c r="O1576" s="238" t="e">
        <f t="shared" si="217"/>
        <v>#DIV/0!</v>
      </c>
      <c r="P1576" s="5" t="e">
        <f t="shared" si="220"/>
        <v>#DIV/0!</v>
      </c>
      <c r="Q1576" s="5" t="e">
        <f t="shared" si="220"/>
        <v>#DIV/0!</v>
      </c>
      <c r="R1576" s="5" t="e">
        <f t="shared" si="220"/>
        <v>#DIV/0!</v>
      </c>
      <c r="S1576" s="5" t="e">
        <f t="shared" si="219"/>
        <v>#DIV/0!</v>
      </c>
      <c r="T1576" s="5" t="e">
        <f t="shared" si="219"/>
        <v>#DIV/0!</v>
      </c>
      <c r="U1576" s="5" t="e">
        <f t="shared" si="219"/>
        <v>#DIV/0!</v>
      </c>
      <c r="V1576" s="5" t="e">
        <f t="shared" si="219"/>
        <v>#DIV/0!</v>
      </c>
      <c r="W1576" s="5" t="e">
        <f t="shared" si="219"/>
        <v>#DIV/0!</v>
      </c>
      <c r="X1576" s="5" t="e">
        <f t="shared" si="219"/>
        <v>#DIV/0!</v>
      </c>
      <c r="Y1576" s="5" t="e">
        <f t="shared" si="214"/>
        <v>#DIV/0!</v>
      </c>
      <c r="Z1576" s="5" t="e">
        <f t="shared" si="215"/>
        <v>#DIV/0!</v>
      </c>
      <c r="AA1576" s="5" t="e">
        <f t="shared" si="215"/>
        <v>#DIV/0!</v>
      </c>
      <c r="AM1576" s="6"/>
      <c r="AN1576" s="6"/>
    </row>
    <row r="1577" spans="2:40" s="5" customFormat="1" ht="20.100000000000001" hidden="1" customHeight="1">
      <c r="B1577" s="22" t="str">
        <f>+$B$13</f>
        <v xml:space="preserve"> Β' ΠΛΑΝΗΤΗΣ</v>
      </c>
      <c r="C1577" s="15">
        <f>+$C$13</f>
        <v>0</v>
      </c>
      <c r="D1577" s="13">
        <f>+D1572+1</f>
        <v>266</v>
      </c>
      <c r="E1577" s="15">
        <f>+(H1577+I1577)/2</f>
        <v>0</v>
      </c>
      <c r="F1577" s="15">
        <f>+SQRT(E1577*E1577-G1577*G1577)</f>
        <v>0</v>
      </c>
      <c r="G1577" s="15">
        <f>+(-H1577+I1577)/2</f>
        <v>0</v>
      </c>
      <c r="H1577" s="15">
        <f>+$J$42</f>
        <v>0</v>
      </c>
      <c r="I1577" s="15">
        <f>+$J$41</f>
        <v>0</v>
      </c>
      <c r="J1577" s="15">
        <f>+$D$24</f>
        <v>0</v>
      </c>
      <c r="K1577" s="15">
        <f>+ABS( C1577-D1577)</f>
        <v>266</v>
      </c>
      <c r="L1577" s="15" t="e">
        <f>+F1577*F1577/E1577/( 1- J1577*COS(K1578))</f>
        <v>#DIV/0!</v>
      </c>
      <c r="M1577" s="14" t="e">
        <f t="shared" si="216"/>
        <v>#DIV/0!</v>
      </c>
      <c r="N1577" s="49"/>
      <c r="O1577" s="238">
        <f t="shared" si="217"/>
        <v>0</v>
      </c>
      <c r="P1577" s="5" t="e">
        <f t="shared" si="220"/>
        <v>#DIV/0!</v>
      </c>
      <c r="Q1577" s="5" t="e">
        <f t="shared" si="220"/>
        <v>#DIV/0!</v>
      </c>
      <c r="R1577" s="5" t="e">
        <f t="shared" si="220"/>
        <v>#DIV/0!</v>
      </c>
      <c r="S1577" s="5" t="e">
        <f t="shared" si="219"/>
        <v>#DIV/0!</v>
      </c>
      <c r="T1577" s="5" t="e">
        <f t="shared" si="219"/>
        <v>#DIV/0!</v>
      </c>
      <c r="U1577" s="5" t="e">
        <f t="shared" si="219"/>
        <v>#DIV/0!</v>
      </c>
      <c r="V1577" s="5" t="e">
        <f t="shared" si="219"/>
        <v>#DIV/0!</v>
      </c>
      <c r="W1577" s="5" t="e">
        <f t="shared" si="219"/>
        <v>#DIV/0!</v>
      </c>
      <c r="X1577" s="5" t="e">
        <f t="shared" si="219"/>
        <v>#DIV/0!</v>
      </c>
      <c r="Y1577" s="5" t="e">
        <f t="shared" si="214"/>
        <v>#DIV/0!</v>
      </c>
      <c r="Z1577" s="5" t="e">
        <f t="shared" si="215"/>
        <v>#DIV/0!</v>
      </c>
      <c r="AA1577" s="5" t="e">
        <f t="shared" si="215"/>
        <v>#DIV/0!</v>
      </c>
      <c r="AM1577" s="6"/>
      <c r="AN1577" s="6"/>
    </row>
    <row r="1578" spans="2:40" s="5" customFormat="1" ht="20.100000000000001" hidden="1" customHeight="1">
      <c r="B1578" s="26"/>
      <c r="C1578" s="27">
        <f>3.14/180*C1577</f>
        <v>0</v>
      </c>
      <c r="D1578" s="27">
        <f>3.14/180*D1577</f>
        <v>4.6402222222222225</v>
      </c>
      <c r="E1578" s="28"/>
      <c r="F1578" s="28"/>
      <c r="G1578" s="28"/>
      <c r="H1578" s="28"/>
      <c r="I1578" s="28"/>
      <c r="J1578" s="28"/>
      <c r="K1578" s="28">
        <f>(3.14/180)*K1577</f>
        <v>4.6402222222222225</v>
      </c>
      <c r="L1578" s="14"/>
      <c r="M1578" s="14" t="e">
        <f t="shared" si="216"/>
        <v>#DIV/0!</v>
      </c>
      <c r="N1578" s="49"/>
      <c r="O1578" s="238"/>
      <c r="P1578" s="5" t="e">
        <f t="shared" si="220"/>
        <v>#DIV/0!</v>
      </c>
      <c r="Q1578" s="5" t="e">
        <f t="shared" si="220"/>
        <v>#DIV/0!</v>
      </c>
      <c r="R1578" s="5" t="e">
        <f t="shared" si="220"/>
        <v>#DIV/0!</v>
      </c>
      <c r="S1578" s="5" t="e">
        <f t="shared" si="219"/>
        <v>#DIV/0!</v>
      </c>
      <c r="T1578" s="5" t="e">
        <f t="shared" si="219"/>
        <v>#DIV/0!</v>
      </c>
      <c r="U1578" s="5" t="e">
        <f t="shared" si="219"/>
        <v>#DIV/0!</v>
      </c>
      <c r="V1578" s="5" t="e">
        <f t="shared" si="219"/>
        <v>#DIV/0!</v>
      </c>
      <c r="W1578" s="5" t="e">
        <f t="shared" si="219"/>
        <v>#DIV/0!</v>
      </c>
      <c r="X1578" s="5" t="e">
        <f t="shared" si="219"/>
        <v>#DIV/0!</v>
      </c>
      <c r="Y1578" s="5" t="e">
        <f t="shared" si="214"/>
        <v>#DIV/0!</v>
      </c>
      <c r="Z1578" s="5" t="e">
        <f t="shared" si="215"/>
        <v>#DIV/0!</v>
      </c>
      <c r="AA1578" s="5" t="e">
        <f t="shared" si="215"/>
        <v>#DIV/0!</v>
      </c>
      <c r="AM1578" s="6"/>
      <c r="AN1578" s="6"/>
    </row>
    <row r="1579" spans="2:40" s="5" customFormat="1" ht="20.100000000000001" hidden="1" customHeight="1">
      <c r="B1579" s="15"/>
      <c r="C1579" s="13"/>
      <c r="D1579" s="13"/>
      <c r="E1579" s="13"/>
      <c r="F1579" s="13"/>
      <c r="G1579" s="13"/>
      <c r="H1579" s="13"/>
      <c r="I1579" s="13"/>
      <c r="J1579" s="13"/>
      <c r="K1579" s="15"/>
      <c r="L1579" s="14"/>
      <c r="M1579" s="14" t="e">
        <f t="shared" si="216"/>
        <v>#DIV/0!</v>
      </c>
      <c r="N1579" s="49"/>
      <c r="O1579" s="238"/>
      <c r="P1579" s="5" t="e">
        <f t="shared" si="220"/>
        <v>#DIV/0!</v>
      </c>
      <c r="Q1579" s="5" t="e">
        <f t="shared" si="220"/>
        <v>#DIV/0!</v>
      </c>
      <c r="R1579" s="5" t="e">
        <f t="shared" si="220"/>
        <v>#DIV/0!</v>
      </c>
      <c r="S1579" s="5" t="e">
        <f t="shared" si="219"/>
        <v>#DIV/0!</v>
      </c>
      <c r="T1579" s="5" t="e">
        <f t="shared" si="219"/>
        <v>#DIV/0!</v>
      </c>
      <c r="U1579" s="5" t="e">
        <f t="shared" si="219"/>
        <v>#DIV/0!</v>
      </c>
      <c r="V1579" s="5" t="e">
        <f t="shared" si="219"/>
        <v>#DIV/0!</v>
      </c>
      <c r="W1579" s="5" t="e">
        <f t="shared" si="219"/>
        <v>#DIV/0!</v>
      </c>
      <c r="X1579" s="5" t="e">
        <f t="shared" si="219"/>
        <v>#DIV/0!</v>
      </c>
      <c r="Y1579" s="5" t="e">
        <f t="shared" si="214"/>
        <v>#DIV/0!</v>
      </c>
      <c r="Z1579" s="5" t="e">
        <f t="shared" si="215"/>
        <v>#DIV/0!</v>
      </c>
      <c r="AA1579" s="5" t="e">
        <f t="shared" si="215"/>
        <v>#DIV/0!</v>
      </c>
      <c r="AM1579" s="6"/>
      <c r="AN1579" s="6"/>
    </row>
    <row r="1580" spans="2:40" s="5" customFormat="1" ht="20.100000000000001" hidden="1" customHeight="1">
      <c r="B1580" s="22" t="str">
        <f>+$B$11</f>
        <v xml:space="preserve"> Α' ΠΛΑΝΗΤΗΣ</v>
      </c>
      <c r="C1580" s="15">
        <f>+$C$11</f>
        <v>0</v>
      </c>
      <c r="D1580" s="13">
        <f>+D1575+1</f>
        <v>267</v>
      </c>
      <c r="E1580" s="15">
        <f>+(H1580+I1580)/2</f>
        <v>0</v>
      </c>
      <c r="F1580" s="15">
        <f>+SQRT(E1580*E1580-G1580*G1580)</f>
        <v>0</v>
      </c>
      <c r="G1580" s="15">
        <f>+(-H1580+I1580)/2</f>
        <v>0</v>
      </c>
      <c r="H1580" s="15">
        <f>+$J$40</f>
        <v>0</v>
      </c>
      <c r="I1580" s="15">
        <f>+$J$39</f>
        <v>0</v>
      </c>
      <c r="J1580" s="15">
        <f>+$D$22</f>
        <v>0</v>
      </c>
      <c r="K1580" s="15">
        <f>+ABS( C1580-D1580)</f>
        <v>267</v>
      </c>
      <c r="L1580" s="15" t="e">
        <f>(+F1580*F1580/E1580)/( 1- J1580*COS(K1581))</f>
        <v>#DIV/0!</v>
      </c>
      <c r="M1580" s="14" t="e">
        <f t="shared" si="216"/>
        <v>#DIV/0!</v>
      </c>
      <c r="N1580" s="49"/>
      <c r="O1580" s="238">
        <f t="shared" si="217"/>
        <v>0</v>
      </c>
      <c r="P1580" s="5" t="e">
        <f t="shared" si="220"/>
        <v>#DIV/0!</v>
      </c>
      <c r="Q1580" s="5" t="e">
        <f t="shared" si="220"/>
        <v>#DIV/0!</v>
      </c>
      <c r="R1580" s="5" t="e">
        <f t="shared" si="220"/>
        <v>#DIV/0!</v>
      </c>
      <c r="S1580" s="5" t="e">
        <f t="shared" si="219"/>
        <v>#DIV/0!</v>
      </c>
      <c r="T1580" s="5" t="e">
        <f t="shared" si="219"/>
        <v>#DIV/0!</v>
      </c>
      <c r="U1580" s="5" t="e">
        <f t="shared" si="219"/>
        <v>#DIV/0!</v>
      </c>
      <c r="V1580" s="5" t="e">
        <f t="shared" si="219"/>
        <v>#DIV/0!</v>
      </c>
      <c r="W1580" s="5" t="e">
        <f t="shared" si="219"/>
        <v>#DIV/0!</v>
      </c>
      <c r="X1580" s="5" t="e">
        <f t="shared" si="219"/>
        <v>#DIV/0!</v>
      </c>
      <c r="Y1580" s="5" t="e">
        <f t="shared" si="214"/>
        <v>#DIV/0!</v>
      </c>
      <c r="Z1580" s="5" t="e">
        <f t="shared" si="215"/>
        <v>#DIV/0!</v>
      </c>
      <c r="AA1580" s="5" t="e">
        <f t="shared" si="215"/>
        <v>#DIV/0!</v>
      </c>
      <c r="AM1580" s="6"/>
      <c r="AN1580" s="6"/>
    </row>
    <row r="1581" spans="2:40" s="5" customFormat="1" ht="20.100000000000001" hidden="1" customHeight="1">
      <c r="B1581" s="23" t="s">
        <v>32</v>
      </c>
      <c r="C1581" s="24">
        <f>3.14/180*C1580</f>
        <v>0</v>
      </c>
      <c r="D1581" s="24">
        <v>267</v>
      </c>
      <c r="E1581" s="25"/>
      <c r="F1581" s="25"/>
      <c r="G1581" s="25"/>
      <c r="H1581" s="25"/>
      <c r="I1581" s="25"/>
      <c r="J1581" s="25"/>
      <c r="K1581" s="25">
        <f>(3.14/180)*K1580</f>
        <v>4.6576666666666675</v>
      </c>
      <c r="L1581" s="14"/>
      <c r="M1581" s="14" t="e">
        <f t="shared" si="216"/>
        <v>#DIV/0!</v>
      </c>
      <c r="N1581" s="49"/>
      <c r="O1581" s="238" t="e">
        <f t="shared" si="217"/>
        <v>#DIV/0!</v>
      </c>
      <c r="P1581" s="5" t="e">
        <f t="shared" si="220"/>
        <v>#DIV/0!</v>
      </c>
      <c r="Q1581" s="5" t="e">
        <f t="shared" si="220"/>
        <v>#DIV/0!</v>
      </c>
      <c r="R1581" s="5" t="e">
        <f t="shared" si="220"/>
        <v>#DIV/0!</v>
      </c>
      <c r="S1581" s="5" t="e">
        <f t="shared" si="219"/>
        <v>#DIV/0!</v>
      </c>
      <c r="T1581" s="5" t="e">
        <f t="shared" si="219"/>
        <v>#DIV/0!</v>
      </c>
      <c r="U1581" s="5" t="e">
        <f t="shared" si="219"/>
        <v>#DIV/0!</v>
      </c>
      <c r="V1581" s="5" t="e">
        <f t="shared" si="219"/>
        <v>#DIV/0!</v>
      </c>
      <c r="W1581" s="5" t="e">
        <f t="shared" si="219"/>
        <v>#DIV/0!</v>
      </c>
      <c r="X1581" s="5" t="e">
        <f t="shared" si="219"/>
        <v>#DIV/0!</v>
      </c>
      <c r="Y1581" s="5" t="e">
        <f t="shared" ref="Y1581:Y1644" si="221">IF(AND(K1581=MIN($B1581:$M1581),K1581=MIN($O$176:$O$234)),AK1580,0)</f>
        <v>#DIV/0!</v>
      </c>
      <c r="Z1581" s="5" t="e">
        <f t="shared" ref="Z1581:AA1644" si="222">IF(AND(L1581=MIN($B1581:$M1581),L1581=MIN($O$176:$O$234)),AL1580,0)</f>
        <v>#DIV/0!</v>
      </c>
      <c r="AA1581" s="5" t="e">
        <f t="shared" si="222"/>
        <v>#DIV/0!</v>
      </c>
      <c r="AM1581" s="6"/>
      <c r="AN1581" s="6"/>
    </row>
    <row r="1582" spans="2:40" s="5" customFormat="1" ht="20.100000000000001" hidden="1" customHeight="1">
      <c r="B1582" s="22" t="str">
        <f>+$B$13</f>
        <v xml:space="preserve"> Β' ΠΛΑΝΗΤΗΣ</v>
      </c>
      <c r="C1582" s="15">
        <f>+$C$13</f>
        <v>0</v>
      </c>
      <c r="D1582" s="13">
        <f>+D1577+1</f>
        <v>267</v>
      </c>
      <c r="E1582" s="15">
        <f>+(H1582+I1582)/2</f>
        <v>0</v>
      </c>
      <c r="F1582" s="15">
        <f>+SQRT(E1582*E1582-G1582*G1582)</f>
        <v>0</v>
      </c>
      <c r="G1582" s="15">
        <f>+(-H1582+I1582)/2</f>
        <v>0</v>
      </c>
      <c r="H1582" s="15">
        <f>+$J$42</f>
        <v>0</v>
      </c>
      <c r="I1582" s="15">
        <f>+$J$41</f>
        <v>0</v>
      </c>
      <c r="J1582" s="15">
        <f>+$D$24</f>
        <v>0</v>
      </c>
      <c r="K1582" s="15">
        <f>+ABS( C1582-D1582)</f>
        <v>267</v>
      </c>
      <c r="L1582" s="15" t="e">
        <f>+F1582*F1582/E1582/( 1- J1582*COS(K1583))</f>
        <v>#DIV/0!</v>
      </c>
      <c r="M1582" s="14" t="e">
        <f t="shared" si="216"/>
        <v>#DIV/0!</v>
      </c>
      <c r="N1582" s="49"/>
      <c r="O1582" s="238"/>
      <c r="P1582" s="5" t="e">
        <f t="shared" si="220"/>
        <v>#DIV/0!</v>
      </c>
      <c r="Q1582" s="5" t="e">
        <f t="shared" si="220"/>
        <v>#DIV/0!</v>
      </c>
      <c r="R1582" s="5" t="e">
        <f t="shared" si="220"/>
        <v>#DIV/0!</v>
      </c>
      <c r="S1582" s="5" t="e">
        <f t="shared" si="219"/>
        <v>#DIV/0!</v>
      </c>
      <c r="T1582" s="5" t="e">
        <f t="shared" si="219"/>
        <v>#DIV/0!</v>
      </c>
      <c r="U1582" s="5" t="e">
        <f t="shared" si="219"/>
        <v>#DIV/0!</v>
      </c>
      <c r="V1582" s="5" t="e">
        <f t="shared" si="219"/>
        <v>#DIV/0!</v>
      </c>
      <c r="W1582" s="5" t="e">
        <f t="shared" si="219"/>
        <v>#DIV/0!</v>
      </c>
      <c r="X1582" s="5" t="e">
        <f t="shared" si="219"/>
        <v>#DIV/0!</v>
      </c>
      <c r="Y1582" s="5" t="e">
        <f t="shared" si="221"/>
        <v>#DIV/0!</v>
      </c>
      <c r="Z1582" s="5" t="e">
        <f t="shared" si="222"/>
        <v>#DIV/0!</v>
      </c>
      <c r="AA1582" s="5" t="e">
        <f t="shared" si="222"/>
        <v>#DIV/0!</v>
      </c>
      <c r="AM1582" s="6"/>
      <c r="AN1582" s="6"/>
    </row>
    <row r="1583" spans="2:40" s="5" customFormat="1" ht="20.100000000000001" hidden="1" customHeight="1">
      <c r="B1583" s="26"/>
      <c r="C1583" s="27">
        <f>3.14/180*C1582</f>
        <v>0</v>
      </c>
      <c r="D1583" s="27">
        <f>3.14/180*D1582</f>
        <v>4.6576666666666675</v>
      </c>
      <c r="E1583" s="28"/>
      <c r="F1583" s="28"/>
      <c r="G1583" s="28"/>
      <c r="H1583" s="28"/>
      <c r="I1583" s="28"/>
      <c r="J1583" s="28"/>
      <c r="K1583" s="28">
        <f>(3.14/180)*K1582</f>
        <v>4.6576666666666675</v>
      </c>
      <c r="L1583" s="14"/>
      <c r="M1583" s="14" t="e">
        <f t="shared" si="216"/>
        <v>#DIV/0!</v>
      </c>
      <c r="N1583" s="49"/>
      <c r="O1583" s="238"/>
      <c r="P1583" s="5" t="e">
        <f t="shared" si="220"/>
        <v>#DIV/0!</v>
      </c>
      <c r="Q1583" s="5" t="e">
        <f t="shared" si="220"/>
        <v>#DIV/0!</v>
      </c>
      <c r="R1583" s="5" t="e">
        <f t="shared" si="220"/>
        <v>#DIV/0!</v>
      </c>
      <c r="S1583" s="5" t="e">
        <f t="shared" si="219"/>
        <v>#DIV/0!</v>
      </c>
      <c r="T1583" s="5" t="e">
        <f t="shared" si="219"/>
        <v>#DIV/0!</v>
      </c>
      <c r="U1583" s="5" t="e">
        <f t="shared" si="219"/>
        <v>#DIV/0!</v>
      </c>
      <c r="V1583" s="5" t="e">
        <f t="shared" si="219"/>
        <v>#DIV/0!</v>
      </c>
      <c r="W1583" s="5" t="e">
        <f t="shared" si="219"/>
        <v>#DIV/0!</v>
      </c>
      <c r="X1583" s="5" t="e">
        <f t="shared" si="219"/>
        <v>#DIV/0!</v>
      </c>
      <c r="Y1583" s="5" t="e">
        <f t="shared" si="221"/>
        <v>#DIV/0!</v>
      </c>
      <c r="Z1583" s="5" t="e">
        <f t="shared" si="222"/>
        <v>#DIV/0!</v>
      </c>
      <c r="AA1583" s="5" t="e">
        <f t="shared" si="222"/>
        <v>#DIV/0!</v>
      </c>
      <c r="AM1583" s="6"/>
      <c r="AN1583" s="6"/>
    </row>
    <row r="1584" spans="2:40" s="5" customFormat="1" ht="20.100000000000001" hidden="1" customHeight="1">
      <c r="B1584" s="15"/>
      <c r="C1584" s="13"/>
      <c r="D1584" s="13"/>
      <c r="E1584" s="13"/>
      <c r="F1584" s="13"/>
      <c r="G1584" s="13"/>
      <c r="H1584" s="13"/>
      <c r="I1584" s="13"/>
      <c r="J1584" s="13"/>
      <c r="K1584" s="15"/>
      <c r="L1584" s="14"/>
      <c r="M1584" s="14" t="e">
        <f t="shared" si="216"/>
        <v>#DIV/0!</v>
      </c>
      <c r="N1584" s="49"/>
      <c r="O1584" s="238"/>
      <c r="P1584" s="5" t="e">
        <f t="shared" si="220"/>
        <v>#DIV/0!</v>
      </c>
      <c r="Q1584" s="5" t="e">
        <f t="shared" si="220"/>
        <v>#DIV/0!</v>
      </c>
      <c r="R1584" s="5" t="e">
        <f t="shared" si="220"/>
        <v>#DIV/0!</v>
      </c>
      <c r="S1584" s="5" t="e">
        <f t="shared" si="219"/>
        <v>#DIV/0!</v>
      </c>
      <c r="T1584" s="5" t="e">
        <f t="shared" si="219"/>
        <v>#DIV/0!</v>
      </c>
      <c r="U1584" s="5" t="e">
        <f t="shared" si="219"/>
        <v>#DIV/0!</v>
      </c>
      <c r="V1584" s="5" t="e">
        <f t="shared" si="219"/>
        <v>#DIV/0!</v>
      </c>
      <c r="W1584" s="5" t="e">
        <f t="shared" si="219"/>
        <v>#DIV/0!</v>
      </c>
      <c r="X1584" s="5" t="e">
        <f t="shared" si="219"/>
        <v>#DIV/0!</v>
      </c>
      <c r="Y1584" s="5" t="e">
        <f t="shared" si="221"/>
        <v>#DIV/0!</v>
      </c>
      <c r="Z1584" s="5" t="e">
        <f t="shared" si="222"/>
        <v>#DIV/0!</v>
      </c>
      <c r="AA1584" s="5" t="e">
        <f t="shared" si="222"/>
        <v>#DIV/0!</v>
      </c>
      <c r="AM1584" s="6"/>
      <c r="AN1584" s="6"/>
    </row>
    <row r="1585" spans="2:40" s="5" customFormat="1" ht="20.100000000000001" hidden="1" customHeight="1">
      <c r="B1585" s="22" t="str">
        <f>+$B$11</f>
        <v xml:space="preserve"> Α' ΠΛΑΝΗΤΗΣ</v>
      </c>
      <c r="C1585" s="15">
        <f>+$C$11</f>
        <v>0</v>
      </c>
      <c r="D1585" s="13">
        <f>+D1580+1</f>
        <v>268</v>
      </c>
      <c r="E1585" s="15">
        <f>+(H1585+I1585)/2</f>
        <v>0</v>
      </c>
      <c r="F1585" s="15">
        <f>+SQRT(E1585*E1585-G1585*G1585)</f>
        <v>0</v>
      </c>
      <c r="G1585" s="15">
        <f>+(-H1585+I1585)/2</f>
        <v>0</v>
      </c>
      <c r="H1585" s="15">
        <f>+$J$40</f>
        <v>0</v>
      </c>
      <c r="I1585" s="15">
        <f>+$J$39</f>
        <v>0</v>
      </c>
      <c r="J1585" s="15">
        <f>+$D$22</f>
        <v>0</v>
      </c>
      <c r="K1585" s="15">
        <f>+ABS( C1585-D1585)</f>
        <v>268</v>
      </c>
      <c r="L1585" s="15" t="e">
        <f>(+F1585*F1585/E1585)/( 1- J1585*COS(K1586))</f>
        <v>#DIV/0!</v>
      </c>
      <c r="M1585" s="14" t="e">
        <f t="shared" si="216"/>
        <v>#DIV/0!</v>
      </c>
      <c r="N1585" s="49"/>
      <c r="O1585" s="238">
        <f t="shared" si="217"/>
        <v>0</v>
      </c>
      <c r="P1585" s="5" t="e">
        <f t="shared" si="220"/>
        <v>#DIV/0!</v>
      </c>
      <c r="Q1585" s="5" t="e">
        <f t="shared" si="220"/>
        <v>#DIV/0!</v>
      </c>
      <c r="R1585" s="5" t="e">
        <f t="shared" si="220"/>
        <v>#DIV/0!</v>
      </c>
      <c r="S1585" s="5" t="e">
        <f t="shared" si="219"/>
        <v>#DIV/0!</v>
      </c>
      <c r="T1585" s="5" t="e">
        <f t="shared" si="219"/>
        <v>#DIV/0!</v>
      </c>
      <c r="U1585" s="5" t="e">
        <f t="shared" si="219"/>
        <v>#DIV/0!</v>
      </c>
      <c r="V1585" s="5" t="e">
        <f t="shared" si="219"/>
        <v>#DIV/0!</v>
      </c>
      <c r="W1585" s="5" t="e">
        <f t="shared" si="219"/>
        <v>#DIV/0!</v>
      </c>
      <c r="X1585" s="5" t="e">
        <f t="shared" si="219"/>
        <v>#DIV/0!</v>
      </c>
      <c r="Y1585" s="5" t="e">
        <f t="shared" si="221"/>
        <v>#DIV/0!</v>
      </c>
      <c r="Z1585" s="5" t="e">
        <f t="shared" si="222"/>
        <v>#DIV/0!</v>
      </c>
      <c r="AA1585" s="5" t="e">
        <f t="shared" si="222"/>
        <v>#DIV/0!</v>
      </c>
      <c r="AM1585" s="6"/>
      <c r="AN1585" s="6"/>
    </row>
    <row r="1586" spans="2:40" s="5" customFormat="1" ht="20.100000000000001" hidden="1" customHeight="1">
      <c r="B1586" s="23" t="s">
        <v>32</v>
      </c>
      <c r="C1586" s="24">
        <f>3.14/180*C1585</f>
        <v>0</v>
      </c>
      <c r="D1586" s="24">
        <v>268</v>
      </c>
      <c r="E1586" s="25"/>
      <c r="F1586" s="25"/>
      <c r="G1586" s="25"/>
      <c r="H1586" s="25"/>
      <c r="I1586" s="25"/>
      <c r="J1586" s="25"/>
      <c r="K1586" s="25">
        <f>(3.14/180)*K1585</f>
        <v>4.6751111111111117</v>
      </c>
      <c r="L1586" s="14"/>
      <c r="M1586" s="14" t="e">
        <f t="shared" si="216"/>
        <v>#DIV/0!</v>
      </c>
      <c r="N1586" s="49"/>
      <c r="O1586" s="238" t="e">
        <f t="shared" si="217"/>
        <v>#DIV/0!</v>
      </c>
      <c r="P1586" s="5" t="e">
        <f t="shared" si="220"/>
        <v>#DIV/0!</v>
      </c>
      <c r="Q1586" s="5" t="e">
        <f t="shared" si="220"/>
        <v>#DIV/0!</v>
      </c>
      <c r="R1586" s="5" t="e">
        <f t="shared" si="220"/>
        <v>#DIV/0!</v>
      </c>
      <c r="S1586" s="5" t="e">
        <f t="shared" si="219"/>
        <v>#DIV/0!</v>
      </c>
      <c r="T1586" s="5" t="e">
        <f t="shared" si="219"/>
        <v>#DIV/0!</v>
      </c>
      <c r="U1586" s="5" t="e">
        <f t="shared" si="219"/>
        <v>#DIV/0!</v>
      </c>
      <c r="V1586" s="5" t="e">
        <f t="shared" si="219"/>
        <v>#DIV/0!</v>
      </c>
      <c r="W1586" s="5" t="e">
        <f t="shared" si="219"/>
        <v>#DIV/0!</v>
      </c>
      <c r="X1586" s="5" t="e">
        <f t="shared" si="219"/>
        <v>#DIV/0!</v>
      </c>
      <c r="Y1586" s="5" t="e">
        <f t="shared" si="221"/>
        <v>#DIV/0!</v>
      </c>
      <c r="Z1586" s="5" t="e">
        <f t="shared" si="222"/>
        <v>#DIV/0!</v>
      </c>
      <c r="AA1586" s="5" t="e">
        <f t="shared" si="222"/>
        <v>#DIV/0!</v>
      </c>
      <c r="AM1586" s="6"/>
      <c r="AN1586" s="6"/>
    </row>
    <row r="1587" spans="2:40" s="5" customFormat="1" ht="20.100000000000001" hidden="1" customHeight="1">
      <c r="B1587" s="22" t="str">
        <f>+$B$13</f>
        <v xml:space="preserve"> Β' ΠΛΑΝΗΤΗΣ</v>
      </c>
      <c r="C1587" s="15">
        <f>+$C$13</f>
        <v>0</v>
      </c>
      <c r="D1587" s="13">
        <f>+D1582+1</f>
        <v>268</v>
      </c>
      <c r="E1587" s="15">
        <f>+(H1587+I1587)/2</f>
        <v>0</v>
      </c>
      <c r="F1587" s="15">
        <f>+SQRT(E1587*E1587-G1587*G1587)</f>
        <v>0</v>
      </c>
      <c r="G1587" s="15">
        <f>+(-H1587+I1587)/2</f>
        <v>0</v>
      </c>
      <c r="H1587" s="15">
        <f>+$J$42</f>
        <v>0</v>
      </c>
      <c r="I1587" s="15">
        <f>+$J$41</f>
        <v>0</v>
      </c>
      <c r="J1587" s="15">
        <f>+$D$24</f>
        <v>0</v>
      </c>
      <c r="K1587" s="15">
        <f>+ABS( C1587-D1587)</f>
        <v>268</v>
      </c>
      <c r="L1587" s="15" t="e">
        <f>+F1587*F1587/E1587/( 1- J1587*COS(K1588))</f>
        <v>#DIV/0!</v>
      </c>
      <c r="M1587" s="14" t="e">
        <f t="shared" si="216"/>
        <v>#DIV/0!</v>
      </c>
      <c r="N1587" s="49"/>
      <c r="O1587" s="238">
        <f t="shared" si="217"/>
        <v>0</v>
      </c>
      <c r="P1587" s="5" t="e">
        <f t="shared" si="220"/>
        <v>#DIV/0!</v>
      </c>
      <c r="Q1587" s="5" t="e">
        <f t="shared" si="220"/>
        <v>#DIV/0!</v>
      </c>
      <c r="R1587" s="5" t="e">
        <f t="shared" si="220"/>
        <v>#DIV/0!</v>
      </c>
      <c r="S1587" s="5" t="e">
        <f t="shared" si="219"/>
        <v>#DIV/0!</v>
      </c>
      <c r="T1587" s="5" t="e">
        <f t="shared" si="219"/>
        <v>#DIV/0!</v>
      </c>
      <c r="U1587" s="5" t="e">
        <f t="shared" si="219"/>
        <v>#DIV/0!</v>
      </c>
      <c r="V1587" s="5" t="e">
        <f t="shared" si="219"/>
        <v>#DIV/0!</v>
      </c>
      <c r="W1587" s="5" t="e">
        <f t="shared" si="219"/>
        <v>#DIV/0!</v>
      </c>
      <c r="X1587" s="5" t="e">
        <f t="shared" si="219"/>
        <v>#DIV/0!</v>
      </c>
      <c r="Y1587" s="5" t="e">
        <f t="shared" si="221"/>
        <v>#DIV/0!</v>
      </c>
      <c r="Z1587" s="5" t="e">
        <f t="shared" si="222"/>
        <v>#DIV/0!</v>
      </c>
      <c r="AA1587" s="5" t="e">
        <f t="shared" si="222"/>
        <v>#DIV/0!</v>
      </c>
      <c r="AM1587" s="6"/>
      <c r="AN1587" s="6"/>
    </row>
    <row r="1588" spans="2:40" s="5" customFormat="1" ht="20.100000000000001" hidden="1" customHeight="1">
      <c r="B1588" s="26"/>
      <c r="C1588" s="27">
        <f>3.14/180*C1587</f>
        <v>0</v>
      </c>
      <c r="D1588" s="27">
        <f>3.14/180*D1587</f>
        <v>4.6751111111111117</v>
      </c>
      <c r="E1588" s="28"/>
      <c r="F1588" s="28"/>
      <c r="G1588" s="28"/>
      <c r="H1588" s="28"/>
      <c r="I1588" s="28"/>
      <c r="J1588" s="28"/>
      <c r="K1588" s="28">
        <f>(3.14/180)*K1587</f>
        <v>4.6751111111111117</v>
      </c>
      <c r="L1588" s="14"/>
      <c r="M1588" s="14" t="e">
        <f t="shared" si="216"/>
        <v>#DIV/0!</v>
      </c>
      <c r="N1588" s="49"/>
      <c r="O1588" s="238"/>
      <c r="P1588" s="5" t="e">
        <f t="shared" si="220"/>
        <v>#DIV/0!</v>
      </c>
      <c r="Q1588" s="5" t="e">
        <f t="shared" si="220"/>
        <v>#DIV/0!</v>
      </c>
      <c r="R1588" s="5" t="e">
        <f t="shared" si="220"/>
        <v>#DIV/0!</v>
      </c>
      <c r="S1588" s="5" t="e">
        <f t="shared" si="219"/>
        <v>#DIV/0!</v>
      </c>
      <c r="T1588" s="5" t="e">
        <f t="shared" si="219"/>
        <v>#DIV/0!</v>
      </c>
      <c r="U1588" s="5" t="e">
        <f t="shared" si="219"/>
        <v>#DIV/0!</v>
      </c>
      <c r="V1588" s="5" t="e">
        <f t="shared" si="219"/>
        <v>#DIV/0!</v>
      </c>
      <c r="W1588" s="5" t="e">
        <f t="shared" si="219"/>
        <v>#DIV/0!</v>
      </c>
      <c r="X1588" s="5" t="e">
        <f t="shared" si="219"/>
        <v>#DIV/0!</v>
      </c>
      <c r="Y1588" s="5" t="e">
        <f t="shared" si="221"/>
        <v>#DIV/0!</v>
      </c>
      <c r="Z1588" s="5" t="e">
        <f t="shared" si="222"/>
        <v>#DIV/0!</v>
      </c>
      <c r="AA1588" s="5" t="e">
        <f t="shared" si="222"/>
        <v>#DIV/0!</v>
      </c>
      <c r="AM1588" s="6"/>
      <c r="AN1588" s="6"/>
    </row>
    <row r="1589" spans="2:40" s="5" customFormat="1" ht="20.100000000000001" hidden="1" customHeight="1">
      <c r="B1589" s="15"/>
      <c r="C1589" s="13"/>
      <c r="D1589" s="13"/>
      <c r="E1589" s="13"/>
      <c r="F1589" s="13"/>
      <c r="G1589" s="13"/>
      <c r="H1589" s="13"/>
      <c r="I1589" s="13"/>
      <c r="J1589" s="13"/>
      <c r="K1589" s="15"/>
      <c r="L1589" s="14"/>
      <c r="M1589" s="14" t="e">
        <f t="shared" si="216"/>
        <v>#DIV/0!</v>
      </c>
      <c r="N1589" s="49"/>
      <c r="O1589" s="238"/>
      <c r="P1589" s="5" t="e">
        <f t="shared" si="220"/>
        <v>#DIV/0!</v>
      </c>
      <c r="Q1589" s="5" t="e">
        <f t="shared" si="220"/>
        <v>#DIV/0!</v>
      </c>
      <c r="R1589" s="5" t="e">
        <f t="shared" si="220"/>
        <v>#DIV/0!</v>
      </c>
      <c r="S1589" s="5" t="e">
        <f t="shared" si="219"/>
        <v>#DIV/0!</v>
      </c>
      <c r="T1589" s="5" t="e">
        <f t="shared" si="219"/>
        <v>#DIV/0!</v>
      </c>
      <c r="U1589" s="5" t="e">
        <f t="shared" si="219"/>
        <v>#DIV/0!</v>
      </c>
      <c r="V1589" s="5" t="e">
        <f t="shared" si="219"/>
        <v>#DIV/0!</v>
      </c>
      <c r="W1589" s="5" t="e">
        <f t="shared" si="219"/>
        <v>#DIV/0!</v>
      </c>
      <c r="X1589" s="5" t="e">
        <f t="shared" si="219"/>
        <v>#DIV/0!</v>
      </c>
      <c r="Y1589" s="5" t="e">
        <f t="shared" si="221"/>
        <v>#DIV/0!</v>
      </c>
      <c r="Z1589" s="5" t="e">
        <f t="shared" si="222"/>
        <v>#DIV/0!</v>
      </c>
      <c r="AA1589" s="5" t="e">
        <f t="shared" si="222"/>
        <v>#DIV/0!</v>
      </c>
      <c r="AM1589" s="6"/>
      <c r="AN1589" s="6"/>
    </row>
    <row r="1590" spans="2:40" s="5" customFormat="1" ht="20.100000000000001" hidden="1" customHeight="1">
      <c r="B1590" s="22" t="str">
        <f>+$B$11</f>
        <v xml:space="preserve"> Α' ΠΛΑΝΗΤΗΣ</v>
      </c>
      <c r="C1590" s="15">
        <f>+$C$11</f>
        <v>0</v>
      </c>
      <c r="D1590" s="13">
        <f>+D1585+1</f>
        <v>269</v>
      </c>
      <c r="E1590" s="15">
        <f>+(H1590+I1590)/2</f>
        <v>0</v>
      </c>
      <c r="F1590" s="15">
        <f>+SQRT(E1590*E1590-G1590*G1590)</f>
        <v>0</v>
      </c>
      <c r="G1590" s="15">
        <f>+(-H1590+I1590)/2</f>
        <v>0</v>
      </c>
      <c r="H1590" s="15">
        <f>+$J$40</f>
        <v>0</v>
      </c>
      <c r="I1590" s="15">
        <f>+$J$39</f>
        <v>0</v>
      </c>
      <c r="J1590" s="15">
        <f>+$D$22</f>
        <v>0</v>
      </c>
      <c r="K1590" s="15">
        <f>+ABS( C1590-D1590)</f>
        <v>269</v>
      </c>
      <c r="L1590" s="15" t="e">
        <f>(+F1590*F1590/E1590)/( 1- J1590*COS(K1591))</f>
        <v>#DIV/0!</v>
      </c>
      <c r="M1590" s="14" t="e">
        <f t="shared" si="216"/>
        <v>#DIV/0!</v>
      </c>
      <c r="N1590" s="49"/>
      <c r="O1590" s="238">
        <f t="shared" si="217"/>
        <v>0</v>
      </c>
      <c r="P1590" s="5" t="e">
        <f t="shared" si="220"/>
        <v>#DIV/0!</v>
      </c>
      <c r="Q1590" s="5" t="e">
        <f t="shared" si="220"/>
        <v>#DIV/0!</v>
      </c>
      <c r="R1590" s="5" t="e">
        <f t="shared" si="220"/>
        <v>#DIV/0!</v>
      </c>
      <c r="S1590" s="5" t="e">
        <f t="shared" si="219"/>
        <v>#DIV/0!</v>
      </c>
      <c r="T1590" s="5" t="e">
        <f t="shared" si="219"/>
        <v>#DIV/0!</v>
      </c>
      <c r="U1590" s="5" t="e">
        <f t="shared" si="219"/>
        <v>#DIV/0!</v>
      </c>
      <c r="V1590" s="5" t="e">
        <f t="shared" si="219"/>
        <v>#DIV/0!</v>
      </c>
      <c r="W1590" s="5" t="e">
        <f t="shared" si="219"/>
        <v>#DIV/0!</v>
      </c>
      <c r="X1590" s="5" t="e">
        <f t="shared" si="219"/>
        <v>#DIV/0!</v>
      </c>
      <c r="Y1590" s="5" t="e">
        <f t="shared" si="221"/>
        <v>#DIV/0!</v>
      </c>
      <c r="Z1590" s="5" t="e">
        <f t="shared" si="222"/>
        <v>#DIV/0!</v>
      </c>
      <c r="AA1590" s="5" t="e">
        <f t="shared" si="222"/>
        <v>#DIV/0!</v>
      </c>
      <c r="AM1590" s="6"/>
      <c r="AN1590" s="6"/>
    </row>
    <row r="1591" spans="2:40" s="5" customFormat="1" ht="20.100000000000001" hidden="1" customHeight="1">
      <c r="B1591" s="23" t="s">
        <v>32</v>
      </c>
      <c r="C1591" s="24">
        <f>3.14/180*C1590</f>
        <v>0</v>
      </c>
      <c r="D1591" s="24">
        <v>269</v>
      </c>
      <c r="E1591" s="25"/>
      <c r="F1591" s="25"/>
      <c r="G1591" s="25"/>
      <c r="H1591" s="25"/>
      <c r="I1591" s="25"/>
      <c r="J1591" s="25"/>
      <c r="K1591" s="25">
        <f>(3.14/180)*K1590</f>
        <v>4.6925555555555558</v>
      </c>
      <c r="L1591" s="14"/>
      <c r="M1591" s="14" t="e">
        <f t="shared" ref="M1591:M1654" si="223">IF(O1591=$O$2051,$D1590,0)</f>
        <v>#DIV/0!</v>
      </c>
      <c r="N1591" s="49"/>
      <c r="O1591" s="238" t="e">
        <f t="shared" ref="O1591:O1652" si="224">+ABS(L1590-L1592)</f>
        <v>#DIV/0!</v>
      </c>
      <c r="P1591" s="5" t="e">
        <f t="shared" si="220"/>
        <v>#DIV/0!</v>
      </c>
      <c r="Q1591" s="5" t="e">
        <f t="shared" si="220"/>
        <v>#DIV/0!</v>
      </c>
      <c r="R1591" s="5" t="e">
        <f t="shared" si="220"/>
        <v>#DIV/0!</v>
      </c>
      <c r="S1591" s="5" t="e">
        <f t="shared" si="219"/>
        <v>#DIV/0!</v>
      </c>
      <c r="T1591" s="5" t="e">
        <f t="shared" si="219"/>
        <v>#DIV/0!</v>
      </c>
      <c r="U1591" s="5" t="e">
        <f t="shared" si="219"/>
        <v>#DIV/0!</v>
      </c>
      <c r="V1591" s="5" t="e">
        <f t="shared" si="219"/>
        <v>#DIV/0!</v>
      </c>
      <c r="W1591" s="5" t="e">
        <f t="shared" si="219"/>
        <v>#DIV/0!</v>
      </c>
      <c r="X1591" s="5" t="e">
        <f t="shared" si="219"/>
        <v>#DIV/0!</v>
      </c>
      <c r="Y1591" s="5" t="e">
        <f t="shared" si="221"/>
        <v>#DIV/0!</v>
      </c>
      <c r="Z1591" s="5" t="e">
        <f t="shared" si="222"/>
        <v>#DIV/0!</v>
      </c>
      <c r="AA1591" s="5" t="e">
        <f t="shared" si="222"/>
        <v>#DIV/0!</v>
      </c>
      <c r="AM1591" s="6"/>
      <c r="AN1591" s="6"/>
    </row>
    <row r="1592" spans="2:40" s="5" customFormat="1" ht="20.100000000000001" hidden="1" customHeight="1">
      <c r="B1592" s="22" t="str">
        <f>+$B$13</f>
        <v xml:space="preserve"> Β' ΠΛΑΝΗΤΗΣ</v>
      </c>
      <c r="C1592" s="15">
        <f>+$C$13</f>
        <v>0</v>
      </c>
      <c r="D1592" s="13">
        <f>+D1587+1</f>
        <v>269</v>
      </c>
      <c r="E1592" s="15">
        <f>+(H1592+I1592)/2</f>
        <v>0</v>
      </c>
      <c r="F1592" s="15">
        <f>+SQRT(E1592*E1592-G1592*G1592)</f>
        <v>0</v>
      </c>
      <c r="G1592" s="15">
        <f>+(-H1592+I1592)/2</f>
        <v>0</v>
      </c>
      <c r="H1592" s="15">
        <f>+$J$42</f>
        <v>0</v>
      </c>
      <c r="I1592" s="15">
        <f>+$J$41</f>
        <v>0</v>
      </c>
      <c r="J1592" s="15">
        <f>+$D$24</f>
        <v>0</v>
      </c>
      <c r="K1592" s="15">
        <f>+ABS( C1592-D1592)</f>
        <v>269</v>
      </c>
      <c r="L1592" s="15" t="e">
        <f>+F1592*F1592/E1592/( 1- J1592*COS(K1593))</f>
        <v>#DIV/0!</v>
      </c>
      <c r="M1592" s="14" t="e">
        <f t="shared" si="223"/>
        <v>#DIV/0!</v>
      </c>
      <c r="N1592" s="49"/>
      <c r="O1592" s="238">
        <f t="shared" si="224"/>
        <v>0</v>
      </c>
      <c r="P1592" s="5" t="e">
        <f t="shared" si="220"/>
        <v>#DIV/0!</v>
      </c>
      <c r="Q1592" s="5" t="e">
        <f t="shared" si="220"/>
        <v>#DIV/0!</v>
      </c>
      <c r="R1592" s="5" t="e">
        <f t="shared" si="220"/>
        <v>#DIV/0!</v>
      </c>
      <c r="S1592" s="5" t="e">
        <f t="shared" si="219"/>
        <v>#DIV/0!</v>
      </c>
      <c r="T1592" s="5" t="e">
        <f t="shared" si="219"/>
        <v>#DIV/0!</v>
      </c>
      <c r="U1592" s="5" t="e">
        <f t="shared" si="219"/>
        <v>#DIV/0!</v>
      </c>
      <c r="V1592" s="5" t="e">
        <f t="shared" si="219"/>
        <v>#DIV/0!</v>
      </c>
      <c r="W1592" s="5" t="e">
        <f t="shared" si="219"/>
        <v>#DIV/0!</v>
      </c>
      <c r="X1592" s="5" t="e">
        <f t="shared" si="219"/>
        <v>#DIV/0!</v>
      </c>
      <c r="Y1592" s="5" t="e">
        <f t="shared" si="221"/>
        <v>#DIV/0!</v>
      </c>
      <c r="Z1592" s="5" t="e">
        <f t="shared" si="222"/>
        <v>#DIV/0!</v>
      </c>
      <c r="AA1592" s="5" t="e">
        <f t="shared" si="222"/>
        <v>#DIV/0!</v>
      </c>
      <c r="AM1592" s="6"/>
      <c r="AN1592" s="6"/>
    </row>
    <row r="1593" spans="2:40" s="5" customFormat="1" ht="20.100000000000001" hidden="1" customHeight="1">
      <c r="B1593" s="26"/>
      <c r="C1593" s="27">
        <f>3.14/180*C1592</f>
        <v>0</v>
      </c>
      <c r="D1593" s="27">
        <f>3.14/180*D1592</f>
        <v>4.6925555555555558</v>
      </c>
      <c r="E1593" s="28"/>
      <c r="F1593" s="28"/>
      <c r="G1593" s="28"/>
      <c r="H1593" s="28"/>
      <c r="I1593" s="28"/>
      <c r="J1593" s="28"/>
      <c r="K1593" s="28">
        <f>(3.14/180)*K1592</f>
        <v>4.6925555555555558</v>
      </c>
      <c r="L1593" s="14"/>
      <c r="M1593" s="14" t="e">
        <f t="shared" si="223"/>
        <v>#DIV/0!</v>
      </c>
      <c r="N1593" s="49"/>
      <c r="O1593" s="238"/>
      <c r="P1593" s="5" t="e">
        <f t="shared" si="220"/>
        <v>#DIV/0!</v>
      </c>
      <c r="Q1593" s="5" t="e">
        <f t="shared" si="220"/>
        <v>#DIV/0!</v>
      </c>
      <c r="R1593" s="5" t="e">
        <f t="shared" si="220"/>
        <v>#DIV/0!</v>
      </c>
      <c r="S1593" s="5" t="e">
        <f t="shared" si="219"/>
        <v>#DIV/0!</v>
      </c>
      <c r="T1593" s="5" t="e">
        <f t="shared" si="219"/>
        <v>#DIV/0!</v>
      </c>
      <c r="U1593" s="5" t="e">
        <f t="shared" si="219"/>
        <v>#DIV/0!</v>
      </c>
      <c r="V1593" s="5" t="e">
        <f t="shared" si="219"/>
        <v>#DIV/0!</v>
      </c>
      <c r="W1593" s="5" t="e">
        <f t="shared" si="219"/>
        <v>#DIV/0!</v>
      </c>
      <c r="X1593" s="5" t="e">
        <f t="shared" si="219"/>
        <v>#DIV/0!</v>
      </c>
      <c r="Y1593" s="5" t="e">
        <f t="shared" si="221"/>
        <v>#DIV/0!</v>
      </c>
      <c r="Z1593" s="5" t="e">
        <f t="shared" si="222"/>
        <v>#DIV/0!</v>
      </c>
      <c r="AA1593" s="5" t="e">
        <f t="shared" si="222"/>
        <v>#DIV/0!</v>
      </c>
      <c r="AM1593" s="6"/>
      <c r="AN1593" s="6"/>
    </row>
    <row r="1594" spans="2:40" s="5" customFormat="1" ht="20.100000000000001" hidden="1" customHeight="1">
      <c r="B1594" s="15"/>
      <c r="C1594" s="13"/>
      <c r="D1594" s="13"/>
      <c r="E1594" s="13"/>
      <c r="F1594" s="13"/>
      <c r="G1594" s="13"/>
      <c r="H1594" s="13"/>
      <c r="I1594" s="13"/>
      <c r="J1594" s="13"/>
      <c r="K1594" s="15"/>
      <c r="L1594" s="14"/>
      <c r="M1594" s="14" t="e">
        <f t="shared" si="223"/>
        <v>#DIV/0!</v>
      </c>
      <c r="N1594" s="49"/>
      <c r="O1594" s="238"/>
      <c r="P1594" s="5" t="e">
        <f t="shared" si="220"/>
        <v>#DIV/0!</v>
      </c>
      <c r="Q1594" s="5" t="e">
        <f t="shared" si="220"/>
        <v>#DIV/0!</v>
      </c>
      <c r="R1594" s="5" t="e">
        <f t="shared" si="220"/>
        <v>#DIV/0!</v>
      </c>
      <c r="S1594" s="5" t="e">
        <f t="shared" si="219"/>
        <v>#DIV/0!</v>
      </c>
      <c r="T1594" s="5" t="e">
        <f t="shared" si="219"/>
        <v>#DIV/0!</v>
      </c>
      <c r="U1594" s="5" t="e">
        <f t="shared" si="219"/>
        <v>#DIV/0!</v>
      </c>
      <c r="V1594" s="5" t="e">
        <f t="shared" si="219"/>
        <v>#DIV/0!</v>
      </c>
      <c r="W1594" s="5" t="e">
        <f t="shared" si="219"/>
        <v>#DIV/0!</v>
      </c>
      <c r="X1594" s="5" t="e">
        <f t="shared" si="219"/>
        <v>#DIV/0!</v>
      </c>
      <c r="Y1594" s="5" t="e">
        <f t="shared" si="221"/>
        <v>#DIV/0!</v>
      </c>
      <c r="Z1594" s="5" t="e">
        <f t="shared" si="222"/>
        <v>#DIV/0!</v>
      </c>
      <c r="AA1594" s="5" t="e">
        <f t="shared" si="222"/>
        <v>#DIV/0!</v>
      </c>
      <c r="AM1594" s="6"/>
      <c r="AN1594" s="6"/>
    </row>
    <row r="1595" spans="2:40" s="5" customFormat="1" ht="20.100000000000001" hidden="1" customHeight="1">
      <c r="B1595" s="22" t="str">
        <f>+$B$11</f>
        <v xml:space="preserve"> Α' ΠΛΑΝΗΤΗΣ</v>
      </c>
      <c r="C1595" s="15">
        <f>+$C$11</f>
        <v>0</v>
      </c>
      <c r="D1595" s="13">
        <f>+D1590+1</f>
        <v>270</v>
      </c>
      <c r="E1595" s="15">
        <f>+(H1595+I1595)/2</f>
        <v>0</v>
      </c>
      <c r="F1595" s="15">
        <f>+SQRT(E1595*E1595-G1595*G1595)</f>
        <v>0</v>
      </c>
      <c r="G1595" s="15">
        <f>+(-H1595+I1595)/2</f>
        <v>0</v>
      </c>
      <c r="H1595" s="15">
        <f>+$J$40</f>
        <v>0</v>
      </c>
      <c r="I1595" s="15">
        <f>+$J$39</f>
        <v>0</v>
      </c>
      <c r="J1595" s="15">
        <f>+$D$22</f>
        <v>0</v>
      </c>
      <c r="K1595" s="15">
        <f>+ABS( C1595-D1595)</f>
        <v>270</v>
      </c>
      <c r="L1595" s="15" t="e">
        <f>(+F1595*F1595/E1595)/( 1- J1595*COS(K1596))</f>
        <v>#DIV/0!</v>
      </c>
      <c r="M1595" s="14" t="e">
        <f t="shared" si="223"/>
        <v>#DIV/0!</v>
      </c>
      <c r="N1595" s="49"/>
      <c r="O1595" s="238">
        <f t="shared" si="224"/>
        <v>0</v>
      </c>
      <c r="P1595" s="5" t="e">
        <f t="shared" si="220"/>
        <v>#DIV/0!</v>
      </c>
      <c r="Q1595" s="5" t="e">
        <f t="shared" si="220"/>
        <v>#DIV/0!</v>
      </c>
      <c r="R1595" s="5" t="e">
        <f t="shared" si="220"/>
        <v>#DIV/0!</v>
      </c>
      <c r="S1595" s="5" t="e">
        <f t="shared" si="219"/>
        <v>#DIV/0!</v>
      </c>
      <c r="T1595" s="5" t="e">
        <f t="shared" si="219"/>
        <v>#DIV/0!</v>
      </c>
      <c r="U1595" s="5" t="e">
        <f t="shared" si="219"/>
        <v>#DIV/0!</v>
      </c>
      <c r="V1595" s="5" t="e">
        <f t="shared" si="219"/>
        <v>#DIV/0!</v>
      </c>
      <c r="W1595" s="5" t="e">
        <f t="shared" si="219"/>
        <v>#DIV/0!</v>
      </c>
      <c r="X1595" s="5" t="e">
        <f t="shared" si="219"/>
        <v>#DIV/0!</v>
      </c>
      <c r="Y1595" s="5" t="e">
        <f t="shared" si="221"/>
        <v>#DIV/0!</v>
      </c>
      <c r="Z1595" s="5" t="e">
        <f t="shared" si="222"/>
        <v>#DIV/0!</v>
      </c>
      <c r="AA1595" s="5" t="e">
        <f t="shared" si="222"/>
        <v>#DIV/0!</v>
      </c>
      <c r="AM1595" s="6"/>
      <c r="AN1595" s="6"/>
    </row>
    <row r="1596" spans="2:40" s="5" customFormat="1" ht="20.100000000000001" hidden="1" customHeight="1">
      <c r="B1596" s="23" t="s">
        <v>32</v>
      </c>
      <c r="C1596" s="24">
        <f>3.14/180*C1595</f>
        <v>0</v>
      </c>
      <c r="D1596" s="24">
        <v>270</v>
      </c>
      <c r="E1596" s="25"/>
      <c r="F1596" s="25"/>
      <c r="G1596" s="25"/>
      <c r="H1596" s="25"/>
      <c r="I1596" s="25"/>
      <c r="J1596" s="25"/>
      <c r="K1596" s="25">
        <f>(3.14/180)*K1595</f>
        <v>4.7100000000000009</v>
      </c>
      <c r="L1596" s="14"/>
      <c r="M1596" s="14" t="e">
        <f t="shared" si="223"/>
        <v>#DIV/0!</v>
      </c>
      <c r="N1596" s="49"/>
      <c r="O1596" s="238" t="e">
        <f t="shared" si="224"/>
        <v>#DIV/0!</v>
      </c>
      <c r="P1596" s="5" t="e">
        <f t="shared" si="220"/>
        <v>#DIV/0!</v>
      </c>
      <c r="Q1596" s="5" t="e">
        <f t="shared" si="220"/>
        <v>#DIV/0!</v>
      </c>
      <c r="R1596" s="5" t="e">
        <f t="shared" si="220"/>
        <v>#DIV/0!</v>
      </c>
      <c r="S1596" s="5" t="e">
        <f t="shared" si="219"/>
        <v>#DIV/0!</v>
      </c>
      <c r="T1596" s="5" t="e">
        <f t="shared" si="219"/>
        <v>#DIV/0!</v>
      </c>
      <c r="U1596" s="5" t="e">
        <f t="shared" si="219"/>
        <v>#DIV/0!</v>
      </c>
      <c r="V1596" s="5" t="e">
        <f t="shared" si="219"/>
        <v>#DIV/0!</v>
      </c>
      <c r="W1596" s="5" t="e">
        <f t="shared" si="219"/>
        <v>#DIV/0!</v>
      </c>
      <c r="X1596" s="5" t="e">
        <f t="shared" si="219"/>
        <v>#DIV/0!</v>
      </c>
      <c r="Y1596" s="5" t="e">
        <f t="shared" si="221"/>
        <v>#DIV/0!</v>
      </c>
      <c r="Z1596" s="5" t="e">
        <f t="shared" si="222"/>
        <v>#DIV/0!</v>
      </c>
      <c r="AA1596" s="5" t="e">
        <f t="shared" si="222"/>
        <v>#DIV/0!</v>
      </c>
      <c r="AM1596" s="6"/>
      <c r="AN1596" s="6"/>
    </row>
    <row r="1597" spans="2:40" s="5" customFormat="1" ht="20.100000000000001" hidden="1" customHeight="1">
      <c r="B1597" s="22" t="str">
        <f>+$B$13</f>
        <v xml:space="preserve"> Β' ΠΛΑΝΗΤΗΣ</v>
      </c>
      <c r="C1597" s="15">
        <f>+$C$13</f>
        <v>0</v>
      </c>
      <c r="D1597" s="13">
        <f>+D1592+1</f>
        <v>270</v>
      </c>
      <c r="E1597" s="15">
        <f>+(H1597+I1597)/2</f>
        <v>0</v>
      </c>
      <c r="F1597" s="15">
        <f>+SQRT(E1597*E1597-G1597*G1597)</f>
        <v>0</v>
      </c>
      <c r="G1597" s="15">
        <f>+(-H1597+I1597)/2</f>
        <v>0</v>
      </c>
      <c r="H1597" s="15">
        <f>+$J$42</f>
        <v>0</v>
      </c>
      <c r="I1597" s="15">
        <f>+$J$41</f>
        <v>0</v>
      </c>
      <c r="J1597" s="15">
        <f>+$D$24</f>
        <v>0</v>
      </c>
      <c r="K1597" s="15">
        <f>+ABS( C1597-D1597)</f>
        <v>270</v>
      </c>
      <c r="L1597" s="15" t="e">
        <f>+F1597*F1597/E1597/( 1- J1597*COS(K1598))</f>
        <v>#DIV/0!</v>
      </c>
      <c r="M1597" s="14" t="e">
        <f t="shared" si="223"/>
        <v>#DIV/0!</v>
      </c>
      <c r="N1597" s="49"/>
      <c r="O1597" s="238"/>
      <c r="P1597" s="5" t="e">
        <f t="shared" si="220"/>
        <v>#DIV/0!</v>
      </c>
      <c r="Q1597" s="5" t="e">
        <f t="shared" si="220"/>
        <v>#DIV/0!</v>
      </c>
      <c r="R1597" s="5" t="e">
        <f t="shared" si="220"/>
        <v>#DIV/0!</v>
      </c>
      <c r="S1597" s="5" t="e">
        <f t="shared" si="219"/>
        <v>#DIV/0!</v>
      </c>
      <c r="T1597" s="5" t="e">
        <f t="shared" si="219"/>
        <v>#DIV/0!</v>
      </c>
      <c r="U1597" s="5" t="e">
        <f t="shared" si="219"/>
        <v>#DIV/0!</v>
      </c>
      <c r="V1597" s="5" t="e">
        <f t="shared" si="219"/>
        <v>#DIV/0!</v>
      </c>
      <c r="W1597" s="5" t="e">
        <f t="shared" si="219"/>
        <v>#DIV/0!</v>
      </c>
      <c r="X1597" s="5" t="e">
        <f t="shared" si="219"/>
        <v>#DIV/0!</v>
      </c>
      <c r="Y1597" s="5" t="e">
        <f t="shared" si="221"/>
        <v>#DIV/0!</v>
      </c>
      <c r="Z1597" s="5" t="e">
        <f t="shared" si="222"/>
        <v>#DIV/0!</v>
      </c>
      <c r="AA1597" s="5" t="e">
        <f t="shared" si="222"/>
        <v>#DIV/0!</v>
      </c>
      <c r="AM1597" s="6"/>
      <c r="AN1597" s="6"/>
    </row>
    <row r="1598" spans="2:40" s="5" customFormat="1" ht="20.100000000000001" hidden="1" customHeight="1">
      <c r="B1598" s="26"/>
      <c r="C1598" s="27">
        <f>3.14/180*C1597</f>
        <v>0</v>
      </c>
      <c r="D1598" s="27">
        <f>3.14/180*D1597</f>
        <v>4.7100000000000009</v>
      </c>
      <c r="E1598" s="28"/>
      <c r="F1598" s="28"/>
      <c r="G1598" s="28"/>
      <c r="H1598" s="28"/>
      <c r="I1598" s="28"/>
      <c r="J1598" s="28"/>
      <c r="K1598" s="28">
        <f>(3.14/180)*K1597</f>
        <v>4.7100000000000009</v>
      </c>
      <c r="L1598" s="14"/>
      <c r="M1598" s="14" t="e">
        <f t="shared" si="223"/>
        <v>#DIV/0!</v>
      </c>
      <c r="N1598" s="49"/>
      <c r="O1598" s="238"/>
      <c r="P1598" s="5" t="e">
        <f t="shared" si="220"/>
        <v>#DIV/0!</v>
      </c>
      <c r="Q1598" s="5" t="e">
        <f t="shared" si="220"/>
        <v>#DIV/0!</v>
      </c>
      <c r="R1598" s="5" t="e">
        <f t="shared" si="220"/>
        <v>#DIV/0!</v>
      </c>
      <c r="S1598" s="5" t="e">
        <f t="shared" si="219"/>
        <v>#DIV/0!</v>
      </c>
      <c r="T1598" s="5" t="e">
        <f t="shared" si="219"/>
        <v>#DIV/0!</v>
      </c>
      <c r="U1598" s="5" t="e">
        <f t="shared" si="219"/>
        <v>#DIV/0!</v>
      </c>
      <c r="V1598" s="5" t="e">
        <f t="shared" si="219"/>
        <v>#DIV/0!</v>
      </c>
      <c r="W1598" s="5" t="e">
        <f t="shared" si="219"/>
        <v>#DIV/0!</v>
      </c>
      <c r="X1598" s="5" t="e">
        <f t="shared" si="219"/>
        <v>#DIV/0!</v>
      </c>
      <c r="Y1598" s="5" t="e">
        <f t="shared" si="221"/>
        <v>#DIV/0!</v>
      </c>
      <c r="Z1598" s="5" t="e">
        <f t="shared" si="222"/>
        <v>#DIV/0!</v>
      </c>
      <c r="AA1598" s="5" t="e">
        <f t="shared" si="222"/>
        <v>#DIV/0!</v>
      </c>
      <c r="AM1598" s="6"/>
      <c r="AN1598" s="6"/>
    </row>
    <row r="1599" spans="2:40" s="5" customFormat="1" ht="20.100000000000001" hidden="1" customHeight="1">
      <c r="B1599" s="15"/>
      <c r="C1599" s="13"/>
      <c r="D1599" s="13"/>
      <c r="E1599" s="13"/>
      <c r="F1599" s="13"/>
      <c r="G1599" s="13"/>
      <c r="H1599" s="13"/>
      <c r="I1599" s="13"/>
      <c r="J1599" s="13"/>
      <c r="K1599" s="15"/>
      <c r="L1599" s="14"/>
      <c r="M1599" s="14" t="e">
        <f t="shared" si="223"/>
        <v>#DIV/0!</v>
      </c>
      <c r="N1599" s="49"/>
      <c r="O1599" s="238"/>
      <c r="P1599" s="5" t="e">
        <f t="shared" si="220"/>
        <v>#DIV/0!</v>
      </c>
      <c r="Q1599" s="5" t="e">
        <f t="shared" si="220"/>
        <v>#DIV/0!</v>
      </c>
      <c r="R1599" s="5" t="e">
        <f t="shared" si="220"/>
        <v>#DIV/0!</v>
      </c>
      <c r="S1599" s="5" t="e">
        <f t="shared" si="219"/>
        <v>#DIV/0!</v>
      </c>
      <c r="T1599" s="5" t="e">
        <f t="shared" si="219"/>
        <v>#DIV/0!</v>
      </c>
      <c r="U1599" s="5" t="e">
        <f t="shared" si="219"/>
        <v>#DIV/0!</v>
      </c>
      <c r="V1599" s="5" t="e">
        <f t="shared" si="219"/>
        <v>#DIV/0!</v>
      </c>
      <c r="W1599" s="5" t="e">
        <f t="shared" si="219"/>
        <v>#DIV/0!</v>
      </c>
      <c r="X1599" s="5" t="e">
        <f t="shared" si="219"/>
        <v>#DIV/0!</v>
      </c>
      <c r="Y1599" s="5" t="e">
        <f t="shared" si="221"/>
        <v>#DIV/0!</v>
      </c>
      <c r="Z1599" s="5" t="e">
        <f t="shared" si="222"/>
        <v>#DIV/0!</v>
      </c>
      <c r="AA1599" s="5" t="e">
        <f t="shared" si="222"/>
        <v>#DIV/0!</v>
      </c>
      <c r="AM1599" s="6"/>
      <c r="AN1599" s="6"/>
    </row>
    <row r="1600" spans="2:40" s="5" customFormat="1" ht="20.100000000000001" hidden="1" customHeight="1">
      <c r="B1600" s="22" t="str">
        <f>+$B$11</f>
        <v xml:space="preserve"> Α' ΠΛΑΝΗΤΗΣ</v>
      </c>
      <c r="C1600" s="15">
        <f>+$C$11</f>
        <v>0</v>
      </c>
      <c r="D1600" s="13">
        <f>+D1595+1</f>
        <v>271</v>
      </c>
      <c r="E1600" s="15">
        <f>+(H1600+I1600)/2</f>
        <v>0</v>
      </c>
      <c r="F1600" s="15">
        <f>+SQRT(E1600*E1600-G1600*G1600)</f>
        <v>0</v>
      </c>
      <c r="G1600" s="15">
        <f>+(-H1600+I1600)/2</f>
        <v>0</v>
      </c>
      <c r="H1600" s="15">
        <f>+$J$40</f>
        <v>0</v>
      </c>
      <c r="I1600" s="15">
        <f>+$J$39</f>
        <v>0</v>
      </c>
      <c r="J1600" s="15">
        <f>+$D$22</f>
        <v>0</v>
      </c>
      <c r="K1600" s="15">
        <f>+ABS( C1600-D1600)</f>
        <v>271</v>
      </c>
      <c r="L1600" s="15" t="e">
        <f>(+F1600*F1600/E1600)/( 1- J1600*COS(K1601))</f>
        <v>#DIV/0!</v>
      </c>
      <c r="M1600" s="14" t="e">
        <f t="shared" si="223"/>
        <v>#DIV/0!</v>
      </c>
      <c r="N1600" s="49"/>
      <c r="O1600" s="238">
        <f t="shared" si="224"/>
        <v>0</v>
      </c>
      <c r="P1600" s="5" t="e">
        <f t="shared" si="220"/>
        <v>#DIV/0!</v>
      </c>
      <c r="Q1600" s="5" t="e">
        <f t="shared" si="220"/>
        <v>#DIV/0!</v>
      </c>
      <c r="R1600" s="5" t="e">
        <f t="shared" si="220"/>
        <v>#DIV/0!</v>
      </c>
      <c r="S1600" s="5" t="e">
        <f t="shared" si="219"/>
        <v>#DIV/0!</v>
      </c>
      <c r="T1600" s="5" t="e">
        <f t="shared" si="219"/>
        <v>#DIV/0!</v>
      </c>
      <c r="U1600" s="5" t="e">
        <f t="shared" si="219"/>
        <v>#DIV/0!</v>
      </c>
      <c r="V1600" s="5" t="e">
        <f t="shared" si="219"/>
        <v>#DIV/0!</v>
      </c>
      <c r="W1600" s="5" t="e">
        <f t="shared" si="219"/>
        <v>#DIV/0!</v>
      </c>
      <c r="X1600" s="5" t="e">
        <f t="shared" si="219"/>
        <v>#DIV/0!</v>
      </c>
      <c r="Y1600" s="5" t="e">
        <f t="shared" si="221"/>
        <v>#DIV/0!</v>
      </c>
      <c r="Z1600" s="5" t="e">
        <f t="shared" si="222"/>
        <v>#DIV/0!</v>
      </c>
      <c r="AA1600" s="5" t="e">
        <f t="shared" si="222"/>
        <v>#DIV/0!</v>
      </c>
      <c r="AM1600" s="6"/>
      <c r="AN1600" s="6"/>
    </row>
    <row r="1601" spans="2:40" s="5" customFormat="1" ht="20.100000000000001" hidden="1" customHeight="1">
      <c r="B1601" s="23" t="s">
        <v>32</v>
      </c>
      <c r="C1601" s="24">
        <f>3.14/180*C1600</f>
        <v>0</v>
      </c>
      <c r="D1601" s="24">
        <v>271</v>
      </c>
      <c r="E1601" s="25"/>
      <c r="F1601" s="25"/>
      <c r="G1601" s="25"/>
      <c r="H1601" s="25"/>
      <c r="I1601" s="25"/>
      <c r="J1601" s="25"/>
      <c r="K1601" s="25">
        <f>(3.14/180)*K1600</f>
        <v>4.727444444444445</v>
      </c>
      <c r="L1601" s="14"/>
      <c r="M1601" s="14" t="e">
        <f t="shared" si="223"/>
        <v>#DIV/0!</v>
      </c>
      <c r="N1601" s="49"/>
      <c r="O1601" s="238" t="e">
        <f t="shared" si="224"/>
        <v>#DIV/0!</v>
      </c>
      <c r="P1601" s="5" t="e">
        <f t="shared" si="220"/>
        <v>#DIV/0!</v>
      </c>
      <c r="Q1601" s="5" t="e">
        <f t="shared" si="220"/>
        <v>#DIV/0!</v>
      </c>
      <c r="R1601" s="5" t="e">
        <f t="shared" si="220"/>
        <v>#DIV/0!</v>
      </c>
      <c r="S1601" s="5" t="e">
        <f t="shared" si="219"/>
        <v>#DIV/0!</v>
      </c>
      <c r="T1601" s="5" t="e">
        <f t="shared" si="219"/>
        <v>#DIV/0!</v>
      </c>
      <c r="U1601" s="5" t="e">
        <f t="shared" si="219"/>
        <v>#DIV/0!</v>
      </c>
      <c r="V1601" s="5" t="e">
        <f t="shared" si="219"/>
        <v>#DIV/0!</v>
      </c>
      <c r="W1601" s="5" t="e">
        <f t="shared" si="219"/>
        <v>#DIV/0!</v>
      </c>
      <c r="X1601" s="5" t="e">
        <f t="shared" si="219"/>
        <v>#DIV/0!</v>
      </c>
      <c r="Y1601" s="5" t="e">
        <f t="shared" si="221"/>
        <v>#DIV/0!</v>
      </c>
      <c r="Z1601" s="5" t="e">
        <f t="shared" si="222"/>
        <v>#DIV/0!</v>
      </c>
      <c r="AA1601" s="5" t="e">
        <f t="shared" si="222"/>
        <v>#DIV/0!</v>
      </c>
      <c r="AM1601" s="6"/>
      <c r="AN1601" s="6"/>
    </row>
    <row r="1602" spans="2:40" s="5" customFormat="1" ht="20.100000000000001" hidden="1" customHeight="1">
      <c r="B1602" s="22" t="str">
        <f>+$B$13</f>
        <v xml:space="preserve"> Β' ΠΛΑΝΗΤΗΣ</v>
      </c>
      <c r="C1602" s="15">
        <f>+$C$13</f>
        <v>0</v>
      </c>
      <c r="D1602" s="13">
        <f>+D1597+1</f>
        <v>271</v>
      </c>
      <c r="E1602" s="15">
        <f>+(H1602+I1602)/2</f>
        <v>0</v>
      </c>
      <c r="F1602" s="15">
        <f>+SQRT(E1602*E1602-G1602*G1602)</f>
        <v>0</v>
      </c>
      <c r="G1602" s="15">
        <f>+(-H1602+I1602)/2</f>
        <v>0</v>
      </c>
      <c r="H1602" s="15">
        <f>+$J$42</f>
        <v>0</v>
      </c>
      <c r="I1602" s="15">
        <f>+$J$41</f>
        <v>0</v>
      </c>
      <c r="J1602" s="15">
        <f>+$D$24</f>
        <v>0</v>
      </c>
      <c r="K1602" s="15">
        <f>+ABS( C1602-D1602)</f>
        <v>271</v>
      </c>
      <c r="L1602" s="15" t="e">
        <f>+F1602*F1602/E1602/( 1- J1602*COS(K1603))</f>
        <v>#DIV/0!</v>
      </c>
      <c r="M1602" s="14" t="e">
        <f t="shared" si="223"/>
        <v>#DIV/0!</v>
      </c>
      <c r="N1602" s="49"/>
      <c r="O1602" s="238">
        <f t="shared" si="224"/>
        <v>0</v>
      </c>
      <c r="P1602" s="5" t="e">
        <f t="shared" si="220"/>
        <v>#DIV/0!</v>
      </c>
      <c r="Q1602" s="5" t="e">
        <f t="shared" si="220"/>
        <v>#DIV/0!</v>
      </c>
      <c r="R1602" s="5" t="e">
        <f t="shared" si="220"/>
        <v>#DIV/0!</v>
      </c>
      <c r="S1602" s="5" t="e">
        <f t="shared" si="219"/>
        <v>#DIV/0!</v>
      </c>
      <c r="T1602" s="5" t="e">
        <f t="shared" si="219"/>
        <v>#DIV/0!</v>
      </c>
      <c r="U1602" s="5" t="e">
        <f t="shared" si="219"/>
        <v>#DIV/0!</v>
      </c>
      <c r="V1602" s="5" t="e">
        <f t="shared" si="219"/>
        <v>#DIV/0!</v>
      </c>
      <c r="W1602" s="5" t="e">
        <f t="shared" si="219"/>
        <v>#DIV/0!</v>
      </c>
      <c r="X1602" s="5" t="e">
        <f t="shared" si="219"/>
        <v>#DIV/0!</v>
      </c>
      <c r="Y1602" s="5" t="e">
        <f t="shared" si="221"/>
        <v>#DIV/0!</v>
      </c>
      <c r="Z1602" s="5" t="e">
        <f t="shared" si="222"/>
        <v>#DIV/0!</v>
      </c>
      <c r="AA1602" s="5" t="e">
        <f t="shared" si="222"/>
        <v>#DIV/0!</v>
      </c>
      <c r="AM1602" s="6"/>
      <c r="AN1602" s="6"/>
    </row>
    <row r="1603" spans="2:40" s="5" customFormat="1" ht="20.100000000000001" hidden="1" customHeight="1">
      <c r="B1603" s="26"/>
      <c r="C1603" s="27">
        <f>3.14/180*C1602</f>
        <v>0</v>
      </c>
      <c r="D1603" s="27">
        <f>3.14/180*D1602</f>
        <v>4.727444444444445</v>
      </c>
      <c r="E1603" s="28"/>
      <c r="F1603" s="28"/>
      <c r="G1603" s="28"/>
      <c r="H1603" s="28"/>
      <c r="I1603" s="28"/>
      <c r="J1603" s="28"/>
      <c r="K1603" s="28">
        <f>(3.14/180)*K1602</f>
        <v>4.727444444444445</v>
      </c>
      <c r="L1603" s="14"/>
      <c r="M1603" s="14" t="e">
        <f t="shared" si="223"/>
        <v>#DIV/0!</v>
      </c>
      <c r="N1603" s="49"/>
      <c r="O1603" s="238"/>
      <c r="P1603" s="5" t="e">
        <f t="shared" si="220"/>
        <v>#DIV/0!</v>
      </c>
      <c r="Q1603" s="5" t="e">
        <f t="shared" si="220"/>
        <v>#DIV/0!</v>
      </c>
      <c r="R1603" s="5" t="e">
        <f t="shared" si="220"/>
        <v>#DIV/0!</v>
      </c>
      <c r="S1603" s="5" t="e">
        <f t="shared" si="219"/>
        <v>#DIV/0!</v>
      </c>
      <c r="T1603" s="5" t="e">
        <f t="shared" si="219"/>
        <v>#DIV/0!</v>
      </c>
      <c r="U1603" s="5" t="e">
        <f t="shared" si="219"/>
        <v>#DIV/0!</v>
      </c>
      <c r="V1603" s="5" t="e">
        <f t="shared" si="219"/>
        <v>#DIV/0!</v>
      </c>
      <c r="W1603" s="5" t="e">
        <f t="shared" si="219"/>
        <v>#DIV/0!</v>
      </c>
      <c r="X1603" s="5" t="e">
        <f t="shared" si="219"/>
        <v>#DIV/0!</v>
      </c>
      <c r="Y1603" s="5" t="e">
        <f t="shared" si="221"/>
        <v>#DIV/0!</v>
      </c>
      <c r="Z1603" s="5" t="e">
        <f t="shared" si="222"/>
        <v>#DIV/0!</v>
      </c>
      <c r="AA1603" s="5" t="e">
        <f t="shared" si="222"/>
        <v>#DIV/0!</v>
      </c>
      <c r="AM1603" s="6"/>
      <c r="AN1603" s="6"/>
    </row>
    <row r="1604" spans="2:40" s="5" customFormat="1" ht="20.100000000000001" hidden="1" customHeight="1">
      <c r="B1604" s="15"/>
      <c r="C1604" s="13"/>
      <c r="D1604" s="13"/>
      <c r="E1604" s="13"/>
      <c r="F1604" s="13"/>
      <c r="G1604" s="13"/>
      <c r="H1604" s="13"/>
      <c r="I1604" s="13"/>
      <c r="J1604" s="13"/>
      <c r="K1604" s="15"/>
      <c r="L1604" s="14"/>
      <c r="M1604" s="14" t="e">
        <f t="shared" si="223"/>
        <v>#DIV/0!</v>
      </c>
      <c r="N1604" s="49"/>
      <c r="O1604" s="238"/>
      <c r="P1604" s="5" t="e">
        <f t="shared" si="220"/>
        <v>#DIV/0!</v>
      </c>
      <c r="Q1604" s="5" t="e">
        <f t="shared" si="220"/>
        <v>#DIV/0!</v>
      </c>
      <c r="R1604" s="5" t="e">
        <f t="shared" si="220"/>
        <v>#DIV/0!</v>
      </c>
      <c r="S1604" s="5" t="e">
        <f t="shared" si="219"/>
        <v>#DIV/0!</v>
      </c>
      <c r="T1604" s="5" t="e">
        <f t="shared" si="219"/>
        <v>#DIV/0!</v>
      </c>
      <c r="U1604" s="5" t="e">
        <f t="shared" si="219"/>
        <v>#DIV/0!</v>
      </c>
      <c r="V1604" s="5" t="e">
        <f t="shared" si="219"/>
        <v>#DIV/0!</v>
      </c>
      <c r="W1604" s="5" t="e">
        <f t="shared" si="219"/>
        <v>#DIV/0!</v>
      </c>
      <c r="X1604" s="5" t="e">
        <f t="shared" si="219"/>
        <v>#DIV/0!</v>
      </c>
      <c r="Y1604" s="5" t="e">
        <f t="shared" si="221"/>
        <v>#DIV/0!</v>
      </c>
      <c r="Z1604" s="5" t="e">
        <f t="shared" si="222"/>
        <v>#DIV/0!</v>
      </c>
      <c r="AA1604" s="5" t="e">
        <f t="shared" si="222"/>
        <v>#DIV/0!</v>
      </c>
      <c r="AM1604" s="6"/>
      <c r="AN1604" s="6"/>
    </row>
    <row r="1605" spans="2:40" s="5" customFormat="1" ht="20.100000000000001" hidden="1" customHeight="1">
      <c r="B1605" s="22" t="str">
        <f>+$B$11</f>
        <v xml:space="preserve"> Α' ΠΛΑΝΗΤΗΣ</v>
      </c>
      <c r="C1605" s="15">
        <f>+$C$11</f>
        <v>0</v>
      </c>
      <c r="D1605" s="13">
        <f>+D1600+1</f>
        <v>272</v>
      </c>
      <c r="E1605" s="15">
        <f>+(H1605+I1605)/2</f>
        <v>0</v>
      </c>
      <c r="F1605" s="15">
        <f>+SQRT(E1605*E1605-G1605*G1605)</f>
        <v>0</v>
      </c>
      <c r="G1605" s="15">
        <f>+(-H1605+I1605)/2</f>
        <v>0</v>
      </c>
      <c r="H1605" s="15">
        <f>+$J$40</f>
        <v>0</v>
      </c>
      <c r="I1605" s="15">
        <f>+$J$39</f>
        <v>0</v>
      </c>
      <c r="J1605" s="15">
        <f>+$D$22</f>
        <v>0</v>
      </c>
      <c r="K1605" s="15">
        <f>+ABS( C1605-D1605)</f>
        <v>272</v>
      </c>
      <c r="L1605" s="15" t="e">
        <f>(+F1605*F1605/E1605)/( 1- J1605*COS(K1606))</f>
        <v>#DIV/0!</v>
      </c>
      <c r="M1605" s="14" t="e">
        <f t="shared" si="223"/>
        <v>#DIV/0!</v>
      </c>
      <c r="N1605" s="49"/>
      <c r="O1605" s="238">
        <f t="shared" si="224"/>
        <v>0</v>
      </c>
      <c r="P1605" s="5" t="e">
        <f t="shared" si="220"/>
        <v>#DIV/0!</v>
      </c>
      <c r="Q1605" s="5" t="e">
        <f t="shared" si="220"/>
        <v>#DIV/0!</v>
      </c>
      <c r="R1605" s="5" t="e">
        <f t="shared" si="220"/>
        <v>#DIV/0!</v>
      </c>
      <c r="S1605" s="5" t="e">
        <f t="shared" si="219"/>
        <v>#DIV/0!</v>
      </c>
      <c r="T1605" s="5" t="e">
        <f t="shared" si="219"/>
        <v>#DIV/0!</v>
      </c>
      <c r="U1605" s="5" t="e">
        <f t="shared" si="219"/>
        <v>#DIV/0!</v>
      </c>
      <c r="V1605" s="5" t="e">
        <f t="shared" si="219"/>
        <v>#DIV/0!</v>
      </c>
      <c r="W1605" s="5" t="e">
        <f t="shared" si="219"/>
        <v>#DIV/0!</v>
      </c>
      <c r="X1605" s="5" t="e">
        <f t="shared" si="219"/>
        <v>#DIV/0!</v>
      </c>
      <c r="Y1605" s="5" t="e">
        <f t="shared" si="221"/>
        <v>#DIV/0!</v>
      </c>
      <c r="Z1605" s="5" t="e">
        <f t="shared" si="222"/>
        <v>#DIV/0!</v>
      </c>
      <c r="AA1605" s="5" t="e">
        <f t="shared" si="222"/>
        <v>#DIV/0!</v>
      </c>
      <c r="AM1605" s="6"/>
      <c r="AN1605" s="6"/>
    </row>
    <row r="1606" spans="2:40" s="5" customFormat="1" ht="20.100000000000001" hidden="1" customHeight="1">
      <c r="B1606" s="23" t="s">
        <v>32</v>
      </c>
      <c r="C1606" s="24">
        <f>3.14/180*C1605</f>
        <v>0</v>
      </c>
      <c r="D1606" s="24">
        <v>272</v>
      </c>
      <c r="E1606" s="25"/>
      <c r="F1606" s="25"/>
      <c r="G1606" s="25"/>
      <c r="H1606" s="25"/>
      <c r="I1606" s="25"/>
      <c r="J1606" s="25"/>
      <c r="K1606" s="25">
        <f>(3.14/180)*K1605</f>
        <v>4.7448888888888892</v>
      </c>
      <c r="L1606" s="14"/>
      <c r="M1606" s="14" t="e">
        <f t="shared" si="223"/>
        <v>#DIV/0!</v>
      </c>
      <c r="N1606" s="49"/>
      <c r="O1606" s="238" t="e">
        <f t="shared" si="224"/>
        <v>#DIV/0!</v>
      </c>
      <c r="P1606" s="5" t="e">
        <f t="shared" si="220"/>
        <v>#DIV/0!</v>
      </c>
      <c r="Q1606" s="5" t="e">
        <f t="shared" si="220"/>
        <v>#DIV/0!</v>
      </c>
      <c r="R1606" s="5" t="e">
        <f t="shared" si="220"/>
        <v>#DIV/0!</v>
      </c>
      <c r="S1606" s="5" t="e">
        <f t="shared" si="219"/>
        <v>#DIV/0!</v>
      </c>
      <c r="T1606" s="5" t="e">
        <f t="shared" si="219"/>
        <v>#DIV/0!</v>
      </c>
      <c r="U1606" s="5" t="e">
        <f t="shared" si="219"/>
        <v>#DIV/0!</v>
      </c>
      <c r="V1606" s="5" t="e">
        <f t="shared" si="219"/>
        <v>#DIV/0!</v>
      </c>
      <c r="W1606" s="5" t="e">
        <f t="shared" si="219"/>
        <v>#DIV/0!</v>
      </c>
      <c r="X1606" s="5" t="e">
        <f t="shared" si="219"/>
        <v>#DIV/0!</v>
      </c>
      <c r="Y1606" s="5" t="e">
        <f t="shared" si="221"/>
        <v>#DIV/0!</v>
      </c>
      <c r="Z1606" s="5" t="e">
        <f t="shared" si="222"/>
        <v>#DIV/0!</v>
      </c>
      <c r="AA1606" s="5" t="e">
        <f t="shared" si="222"/>
        <v>#DIV/0!</v>
      </c>
      <c r="AM1606" s="6"/>
      <c r="AN1606" s="6"/>
    </row>
    <row r="1607" spans="2:40" s="5" customFormat="1" ht="20.100000000000001" hidden="1" customHeight="1">
      <c r="B1607" s="22" t="str">
        <f>+$B$13</f>
        <v xml:space="preserve"> Β' ΠΛΑΝΗΤΗΣ</v>
      </c>
      <c r="C1607" s="15">
        <f>+$C$13</f>
        <v>0</v>
      </c>
      <c r="D1607" s="13">
        <f>+D1602+1</f>
        <v>272</v>
      </c>
      <c r="E1607" s="15">
        <f>+(H1607+I1607)/2</f>
        <v>0</v>
      </c>
      <c r="F1607" s="15">
        <f>+SQRT(E1607*E1607-G1607*G1607)</f>
        <v>0</v>
      </c>
      <c r="G1607" s="15">
        <f>+(-H1607+I1607)/2</f>
        <v>0</v>
      </c>
      <c r="H1607" s="15">
        <f>+$J$42</f>
        <v>0</v>
      </c>
      <c r="I1607" s="15">
        <f>+$J$41</f>
        <v>0</v>
      </c>
      <c r="J1607" s="15">
        <f>+$D$24</f>
        <v>0</v>
      </c>
      <c r="K1607" s="15">
        <f>+ABS( C1607-D1607)</f>
        <v>272</v>
      </c>
      <c r="L1607" s="15" t="e">
        <f>+F1607*F1607/E1607/( 1- J1607*COS(K1608))</f>
        <v>#DIV/0!</v>
      </c>
      <c r="M1607" s="14" t="e">
        <f t="shared" si="223"/>
        <v>#DIV/0!</v>
      </c>
      <c r="N1607" s="49"/>
      <c r="O1607" s="238">
        <f t="shared" si="224"/>
        <v>0</v>
      </c>
      <c r="P1607" s="5" t="e">
        <f t="shared" si="220"/>
        <v>#DIV/0!</v>
      </c>
      <c r="Q1607" s="5" t="e">
        <f t="shared" si="220"/>
        <v>#DIV/0!</v>
      </c>
      <c r="R1607" s="5" t="e">
        <f t="shared" si="220"/>
        <v>#DIV/0!</v>
      </c>
      <c r="S1607" s="5" t="e">
        <f t="shared" si="219"/>
        <v>#DIV/0!</v>
      </c>
      <c r="T1607" s="5" t="e">
        <f t="shared" si="219"/>
        <v>#DIV/0!</v>
      </c>
      <c r="U1607" s="5" t="e">
        <f t="shared" si="219"/>
        <v>#DIV/0!</v>
      </c>
      <c r="V1607" s="5" t="e">
        <f t="shared" si="219"/>
        <v>#DIV/0!</v>
      </c>
      <c r="W1607" s="5" t="e">
        <f t="shared" si="219"/>
        <v>#DIV/0!</v>
      </c>
      <c r="X1607" s="5" t="e">
        <f t="shared" si="219"/>
        <v>#DIV/0!</v>
      </c>
      <c r="Y1607" s="5" t="e">
        <f t="shared" si="221"/>
        <v>#DIV/0!</v>
      </c>
      <c r="Z1607" s="5" t="e">
        <f t="shared" si="222"/>
        <v>#DIV/0!</v>
      </c>
      <c r="AA1607" s="5" t="e">
        <f t="shared" si="222"/>
        <v>#DIV/0!</v>
      </c>
      <c r="AM1607" s="6"/>
      <c r="AN1607" s="6"/>
    </row>
    <row r="1608" spans="2:40" s="5" customFormat="1" ht="20.100000000000001" hidden="1" customHeight="1">
      <c r="B1608" s="26"/>
      <c r="C1608" s="27">
        <f>3.14/180*C1607</f>
        <v>0</v>
      </c>
      <c r="D1608" s="27">
        <f>3.14/180*D1607</f>
        <v>4.7448888888888892</v>
      </c>
      <c r="E1608" s="28"/>
      <c r="F1608" s="28"/>
      <c r="G1608" s="28"/>
      <c r="H1608" s="28"/>
      <c r="I1608" s="28"/>
      <c r="J1608" s="28"/>
      <c r="K1608" s="28">
        <f>(3.14/180)*K1607</f>
        <v>4.7448888888888892</v>
      </c>
      <c r="L1608" s="14"/>
      <c r="M1608" s="14" t="e">
        <f t="shared" si="223"/>
        <v>#DIV/0!</v>
      </c>
      <c r="N1608" s="49"/>
      <c r="O1608" s="238"/>
      <c r="P1608" s="5" t="e">
        <f t="shared" si="220"/>
        <v>#DIV/0!</v>
      </c>
      <c r="Q1608" s="5" t="e">
        <f t="shared" si="220"/>
        <v>#DIV/0!</v>
      </c>
      <c r="R1608" s="5" t="e">
        <f t="shared" si="220"/>
        <v>#DIV/0!</v>
      </c>
      <c r="S1608" s="5" t="e">
        <f t="shared" si="219"/>
        <v>#DIV/0!</v>
      </c>
      <c r="T1608" s="5" t="e">
        <f t="shared" si="219"/>
        <v>#DIV/0!</v>
      </c>
      <c r="U1608" s="5" t="e">
        <f t="shared" si="219"/>
        <v>#DIV/0!</v>
      </c>
      <c r="V1608" s="5" t="e">
        <f t="shared" si="219"/>
        <v>#DIV/0!</v>
      </c>
      <c r="W1608" s="5" t="e">
        <f t="shared" si="219"/>
        <v>#DIV/0!</v>
      </c>
      <c r="X1608" s="5" t="e">
        <f t="shared" si="219"/>
        <v>#DIV/0!</v>
      </c>
      <c r="Y1608" s="5" t="e">
        <f t="shared" si="221"/>
        <v>#DIV/0!</v>
      </c>
      <c r="Z1608" s="5" t="e">
        <f t="shared" si="222"/>
        <v>#DIV/0!</v>
      </c>
      <c r="AA1608" s="5" t="e">
        <f t="shared" si="222"/>
        <v>#DIV/0!</v>
      </c>
      <c r="AM1608" s="6"/>
      <c r="AN1608" s="6"/>
    </row>
    <row r="1609" spans="2:40" s="5" customFormat="1" ht="20.100000000000001" hidden="1" customHeight="1">
      <c r="B1609" s="15"/>
      <c r="C1609" s="13"/>
      <c r="D1609" s="13"/>
      <c r="E1609" s="13"/>
      <c r="F1609" s="13"/>
      <c r="G1609" s="13"/>
      <c r="H1609" s="13"/>
      <c r="I1609" s="13"/>
      <c r="J1609" s="13"/>
      <c r="K1609" s="15"/>
      <c r="L1609" s="14"/>
      <c r="M1609" s="14" t="e">
        <f t="shared" si="223"/>
        <v>#DIV/0!</v>
      </c>
      <c r="N1609" s="49"/>
      <c r="O1609" s="238"/>
      <c r="P1609" s="5" t="e">
        <f t="shared" si="220"/>
        <v>#DIV/0!</v>
      </c>
      <c r="Q1609" s="5" t="e">
        <f t="shared" si="220"/>
        <v>#DIV/0!</v>
      </c>
      <c r="R1609" s="5" t="e">
        <f t="shared" si="220"/>
        <v>#DIV/0!</v>
      </c>
      <c r="S1609" s="5" t="e">
        <f t="shared" si="219"/>
        <v>#DIV/0!</v>
      </c>
      <c r="T1609" s="5" t="e">
        <f t="shared" si="219"/>
        <v>#DIV/0!</v>
      </c>
      <c r="U1609" s="5" t="e">
        <f t="shared" si="219"/>
        <v>#DIV/0!</v>
      </c>
      <c r="V1609" s="5" t="e">
        <f t="shared" si="219"/>
        <v>#DIV/0!</v>
      </c>
      <c r="W1609" s="5" t="e">
        <f t="shared" si="219"/>
        <v>#DIV/0!</v>
      </c>
      <c r="X1609" s="5" t="e">
        <f t="shared" si="219"/>
        <v>#DIV/0!</v>
      </c>
      <c r="Y1609" s="5" t="e">
        <f t="shared" si="221"/>
        <v>#DIV/0!</v>
      </c>
      <c r="Z1609" s="5" t="e">
        <f t="shared" si="222"/>
        <v>#DIV/0!</v>
      </c>
      <c r="AA1609" s="5" t="e">
        <f t="shared" si="222"/>
        <v>#DIV/0!</v>
      </c>
      <c r="AM1609" s="6"/>
      <c r="AN1609" s="6"/>
    </row>
    <row r="1610" spans="2:40" s="5" customFormat="1" ht="20.100000000000001" hidden="1" customHeight="1">
      <c r="B1610" s="22" t="str">
        <f>+$B$11</f>
        <v xml:space="preserve"> Α' ΠΛΑΝΗΤΗΣ</v>
      </c>
      <c r="C1610" s="15">
        <f>+$C$11</f>
        <v>0</v>
      </c>
      <c r="D1610" s="13">
        <f>+D1605+1</f>
        <v>273</v>
      </c>
      <c r="E1610" s="15">
        <f>+(H1610+I1610)/2</f>
        <v>0</v>
      </c>
      <c r="F1610" s="15">
        <f>+SQRT(E1610*E1610-G1610*G1610)</f>
        <v>0</v>
      </c>
      <c r="G1610" s="15">
        <f>+(-H1610+I1610)/2</f>
        <v>0</v>
      </c>
      <c r="H1610" s="15">
        <f>+$J$40</f>
        <v>0</v>
      </c>
      <c r="I1610" s="15">
        <f>+$J$39</f>
        <v>0</v>
      </c>
      <c r="J1610" s="15">
        <f>+$D$22</f>
        <v>0</v>
      </c>
      <c r="K1610" s="15">
        <f>+ABS( C1610-D1610)</f>
        <v>273</v>
      </c>
      <c r="L1610" s="15" t="e">
        <f>(+F1610*F1610/E1610)/( 1- J1610*COS(K1611))</f>
        <v>#DIV/0!</v>
      </c>
      <c r="M1610" s="14" t="e">
        <f t="shared" si="223"/>
        <v>#DIV/0!</v>
      </c>
      <c r="N1610" s="49"/>
      <c r="O1610" s="238">
        <f t="shared" si="224"/>
        <v>0</v>
      </c>
      <c r="P1610" s="5" t="e">
        <f t="shared" si="220"/>
        <v>#DIV/0!</v>
      </c>
      <c r="Q1610" s="5" t="e">
        <f t="shared" si="220"/>
        <v>#DIV/0!</v>
      </c>
      <c r="R1610" s="5" t="e">
        <f t="shared" si="220"/>
        <v>#DIV/0!</v>
      </c>
      <c r="S1610" s="5" t="e">
        <f t="shared" si="219"/>
        <v>#DIV/0!</v>
      </c>
      <c r="T1610" s="5" t="e">
        <f t="shared" si="219"/>
        <v>#DIV/0!</v>
      </c>
      <c r="U1610" s="5" t="e">
        <f t="shared" si="219"/>
        <v>#DIV/0!</v>
      </c>
      <c r="V1610" s="5" t="e">
        <f t="shared" si="219"/>
        <v>#DIV/0!</v>
      </c>
      <c r="W1610" s="5" t="e">
        <f t="shared" si="219"/>
        <v>#DIV/0!</v>
      </c>
      <c r="X1610" s="5" t="e">
        <f t="shared" si="219"/>
        <v>#DIV/0!</v>
      </c>
      <c r="Y1610" s="5" t="e">
        <f t="shared" si="221"/>
        <v>#DIV/0!</v>
      </c>
      <c r="Z1610" s="5" t="e">
        <f t="shared" si="222"/>
        <v>#DIV/0!</v>
      </c>
      <c r="AA1610" s="5" t="e">
        <f t="shared" si="222"/>
        <v>#DIV/0!</v>
      </c>
      <c r="AM1610" s="6"/>
      <c r="AN1610" s="6"/>
    </row>
    <row r="1611" spans="2:40" s="5" customFormat="1" ht="20.100000000000001" hidden="1" customHeight="1">
      <c r="B1611" s="23" t="s">
        <v>32</v>
      </c>
      <c r="C1611" s="24">
        <f>3.14/180*C1610</f>
        <v>0</v>
      </c>
      <c r="D1611" s="24">
        <v>273</v>
      </c>
      <c r="E1611" s="25"/>
      <c r="F1611" s="25"/>
      <c r="G1611" s="25"/>
      <c r="H1611" s="25"/>
      <c r="I1611" s="25"/>
      <c r="J1611" s="25"/>
      <c r="K1611" s="25">
        <f>(3.14/180)*K1610</f>
        <v>4.7623333333333342</v>
      </c>
      <c r="L1611" s="14"/>
      <c r="M1611" s="14" t="e">
        <f t="shared" si="223"/>
        <v>#DIV/0!</v>
      </c>
      <c r="N1611" s="49"/>
      <c r="O1611" s="238" t="e">
        <f t="shared" si="224"/>
        <v>#DIV/0!</v>
      </c>
      <c r="P1611" s="5" t="e">
        <f t="shared" si="220"/>
        <v>#DIV/0!</v>
      </c>
      <c r="Q1611" s="5" t="e">
        <f t="shared" si="220"/>
        <v>#DIV/0!</v>
      </c>
      <c r="R1611" s="5" t="e">
        <f t="shared" si="220"/>
        <v>#DIV/0!</v>
      </c>
      <c r="S1611" s="5" t="e">
        <f t="shared" si="219"/>
        <v>#DIV/0!</v>
      </c>
      <c r="T1611" s="5" t="e">
        <f t="shared" si="219"/>
        <v>#DIV/0!</v>
      </c>
      <c r="U1611" s="5" t="e">
        <f t="shared" si="219"/>
        <v>#DIV/0!</v>
      </c>
      <c r="V1611" s="5" t="e">
        <f t="shared" si="219"/>
        <v>#DIV/0!</v>
      </c>
      <c r="W1611" s="5" t="e">
        <f t="shared" si="219"/>
        <v>#DIV/0!</v>
      </c>
      <c r="X1611" s="5" t="e">
        <f t="shared" si="219"/>
        <v>#DIV/0!</v>
      </c>
      <c r="Y1611" s="5" t="e">
        <f t="shared" si="221"/>
        <v>#DIV/0!</v>
      </c>
      <c r="Z1611" s="5" t="e">
        <f t="shared" si="222"/>
        <v>#DIV/0!</v>
      </c>
      <c r="AA1611" s="5" t="e">
        <f t="shared" si="222"/>
        <v>#DIV/0!</v>
      </c>
      <c r="AM1611" s="6"/>
      <c r="AN1611" s="6"/>
    </row>
    <row r="1612" spans="2:40" s="5" customFormat="1" ht="20.100000000000001" hidden="1" customHeight="1">
      <c r="B1612" s="22" t="str">
        <f>+$B$13</f>
        <v xml:space="preserve"> Β' ΠΛΑΝΗΤΗΣ</v>
      </c>
      <c r="C1612" s="15">
        <f>+$C$13</f>
        <v>0</v>
      </c>
      <c r="D1612" s="13">
        <f>+D1607+1</f>
        <v>273</v>
      </c>
      <c r="E1612" s="15">
        <f>+(H1612+I1612)/2</f>
        <v>0</v>
      </c>
      <c r="F1612" s="15">
        <f>+SQRT(E1612*E1612-G1612*G1612)</f>
        <v>0</v>
      </c>
      <c r="G1612" s="15">
        <f>+(-H1612+I1612)/2</f>
        <v>0</v>
      </c>
      <c r="H1612" s="15">
        <f>+$J$42</f>
        <v>0</v>
      </c>
      <c r="I1612" s="15">
        <f>+$J$41</f>
        <v>0</v>
      </c>
      <c r="J1612" s="15">
        <f>+$D$24</f>
        <v>0</v>
      </c>
      <c r="K1612" s="15">
        <f>+ABS( C1612-D1612)</f>
        <v>273</v>
      </c>
      <c r="L1612" s="15" t="e">
        <f>+F1612*F1612/E1612/( 1- J1612*COS(K1613))</f>
        <v>#DIV/0!</v>
      </c>
      <c r="M1612" s="14" t="e">
        <f t="shared" si="223"/>
        <v>#DIV/0!</v>
      </c>
      <c r="N1612" s="49"/>
      <c r="O1612" s="238">
        <f t="shared" si="224"/>
        <v>0</v>
      </c>
      <c r="P1612" s="5" t="e">
        <f t="shared" si="220"/>
        <v>#DIV/0!</v>
      </c>
      <c r="Q1612" s="5" t="e">
        <f t="shared" si="220"/>
        <v>#DIV/0!</v>
      </c>
      <c r="R1612" s="5" t="e">
        <f t="shared" si="220"/>
        <v>#DIV/0!</v>
      </c>
      <c r="S1612" s="5" t="e">
        <f t="shared" si="219"/>
        <v>#DIV/0!</v>
      </c>
      <c r="T1612" s="5" t="e">
        <f t="shared" si="219"/>
        <v>#DIV/0!</v>
      </c>
      <c r="U1612" s="5" t="e">
        <f t="shared" si="219"/>
        <v>#DIV/0!</v>
      </c>
      <c r="V1612" s="5" t="e">
        <f t="shared" si="219"/>
        <v>#DIV/0!</v>
      </c>
      <c r="W1612" s="5" t="e">
        <f t="shared" si="219"/>
        <v>#DIV/0!</v>
      </c>
      <c r="X1612" s="5" t="e">
        <f t="shared" si="219"/>
        <v>#DIV/0!</v>
      </c>
      <c r="Y1612" s="5" t="e">
        <f t="shared" si="221"/>
        <v>#DIV/0!</v>
      </c>
      <c r="Z1612" s="5" t="e">
        <f t="shared" si="222"/>
        <v>#DIV/0!</v>
      </c>
      <c r="AA1612" s="5" t="e">
        <f t="shared" si="222"/>
        <v>#DIV/0!</v>
      </c>
      <c r="AM1612" s="6"/>
      <c r="AN1612" s="6"/>
    </row>
    <row r="1613" spans="2:40" s="5" customFormat="1" ht="20.100000000000001" hidden="1" customHeight="1">
      <c r="B1613" s="26"/>
      <c r="C1613" s="27">
        <f>3.14/180*C1612</f>
        <v>0</v>
      </c>
      <c r="D1613" s="27">
        <f>3.14/180*D1612</f>
        <v>4.7623333333333342</v>
      </c>
      <c r="E1613" s="28"/>
      <c r="F1613" s="28"/>
      <c r="G1613" s="28"/>
      <c r="H1613" s="28"/>
      <c r="I1613" s="28"/>
      <c r="J1613" s="28"/>
      <c r="K1613" s="28">
        <f>(3.14/180)*K1612</f>
        <v>4.7623333333333342</v>
      </c>
      <c r="L1613" s="14"/>
      <c r="M1613" s="14" t="e">
        <f t="shared" si="223"/>
        <v>#DIV/0!</v>
      </c>
      <c r="N1613" s="49"/>
      <c r="O1613" s="238"/>
      <c r="P1613" s="5" t="e">
        <f t="shared" si="220"/>
        <v>#DIV/0!</v>
      </c>
      <c r="Q1613" s="5" t="e">
        <f t="shared" si="220"/>
        <v>#DIV/0!</v>
      </c>
      <c r="R1613" s="5" t="e">
        <f t="shared" si="220"/>
        <v>#DIV/0!</v>
      </c>
      <c r="S1613" s="5" t="e">
        <f t="shared" si="219"/>
        <v>#DIV/0!</v>
      </c>
      <c r="T1613" s="5" t="e">
        <f t="shared" si="219"/>
        <v>#DIV/0!</v>
      </c>
      <c r="U1613" s="5" t="e">
        <f t="shared" si="219"/>
        <v>#DIV/0!</v>
      </c>
      <c r="V1613" s="5" t="e">
        <f t="shared" si="219"/>
        <v>#DIV/0!</v>
      </c>
      <c r="W1613" s="5" t="e">
        <f t="shared" si="219"/>
        <v>#DIV/0!</v>
      </c>
      <c r="X1613" s="5" t="e">
        <f t="shared" si="219"/>
        <v>#DIV/0!</v>
      </c>
      <c r="Y1613" s="5" t="e">
        <f t="shared" si="221"/>
        <v>#DIV/0!</v>
      </c>
      <c r="Z1613" s="5" t="e">
        <f t="shared" si="222"/>
        <v>#DIV/0!</v>
      </c>
      <c r="AA1613" s="5" t="e">
        <f t="shared" si="222"/>
        <v>#DIV/0!</v>
      </c>
      <c r="AM1613" s="6"/>
      <c r="AN1613" s="6"/>
    </row>
    <row r="1614" spans="2:40" s="5" customFormat="1" ht="20.100000000000001" hidden="1" customHeight="1">
      <c r="B1614" s="15"/>
      <c r="C1614" s="13"/>
      <c r="D1614" s="13"/>
      <c r="E1614" s="13"/>
      <c r="F1614" s="13"/>
      <c r="G1614" s="13"/>
      <c r="H1614" s="13"/>
      <c r="I1614" s="13"/>
      <c r="J1614" s="13"/>
      <c r="K1614" s="15"/>
      <c r="L1614" s="14"/>
      <c r="M1614" s="14" t="e">
        <f t="shared" si="223"/>
        <v>#DIV/0!</v>
      </c>
      <c r="N1614" s="49"/>
      <c r="O1614" s="238"/>
      <c r="P1614" s="5" t="e">
        <f t="shared" si="220"/>
        <v>#DIV/0!</v>
      </c>
      <c r="Q1614" s="5" t="e">
        <f t="shared" si="220"/>
        <v>#DIV/0!</v>
      </c>
      <c r="R1614" s="5" t="e">
        <f t="shared" si="220"/>
        <v>#DIV/0!</v>
      </c>
      <c r="S1614" s="5" t="e">
        <f t="shared" si="219"/>
        <v>#DIV/0!</v>
      </c>
      <c r="T1614" s="5" t="e">
        <f t="shared" si="219"/>
        <v>#DIV/0!</v>
      </c>
      <c r="U1614" s="5" t="e">
        <f t="shared" si="219"/>
        <v>#DIV/0!</v>
      </c>
      <c r="V1614" s="5" t="e">
        <f t="shared" si="219"/>
        <v>#DIV/0!</v>
      </c>
      <c r="W1614" s="5" t="e">
        <f t="shared" si="219"/>
        <v>#DIV/0!</v>
      </c>
      <c r="X1614" s="5" t="e">
        <f t="shared" si="219"/>
        <v>#DIV/0!</v>
      </c>
      <c r="Y1614" s="5" t="e">
        <f t="shared" si="221"/>
        <v>#DIV/0!</v>
      </c>
      <c r="Z1614" s="5" t="e">
        <f t="shared" si="222"/>
        <v>#DIV/0!</v>
      </c>
      <c r="AA1614" s="5" t="e">
        <f t="shared" si="222"/>
        <v>#DIV/0!</v>
      </c>
      <c r="AM1614" s="6"/>
      <c r="AN1614" s="6"/>
    </row>
    <row r="1615" spans="2:40" s="5" customFormat="1" ht="20.100000000000001" hidden="1" customHeight="1">
      <c r="B1615" s="22" t="str">
        <f>+$B$11</f>
        <v xml:space="preserve"> Α' ΠΛΑΝΗΤΗΣ</v>
      </c>
      <c r="C1615" s="15">
        <f>+$C$11</f>
        <v>0</v>
      </c>
      <c r="D1615" s="13">
        <f>+D1610+1</f>
        <v>274</v>
      </c>
      <c r="E1615" s="15">
        <f>+(H1615+I1615)/2</f>
        <v>0</v>
      </c>
      <c r="F1615" s="15">
        <f>+SQRT(E1615*E1615-G1615*G1615)</f>
        <v>0</v>
      </c>
      <c r="G1615" s="15">
        <f>+(-H1615+I1615)/2</f>
        <v>0</v>
      </c>
      <c r="H1615" s="15">
        <f>+$J$40</f>
        <v>0</v>
      </c>
      <c r="I1615" s="15">
        <f>+$J$39</f>
        <v>0</v>
      </c>
      <c r="J1615" s="15">
        <f>+$D$22</f>
        <v>0</v>
      </c>
      <c r="K1615" s="15">
        <f>+ABS( C1615-D1615)</f>
        <v>274</v>
      </c>
      <c r="L1615" s="15" t="e">
        <f>(+F1615*F1615/E1615)/( 1- J1615*COS(K1616))</f>
        <v>#DIV/0!</v>
      </c>
      <c r="M1615" s="14" t="e">
        <f t="shared" si="223"/>
        <v>#DIV/0!</v>
      </c>
      <c r="N1615" s="49"/>
      <c r="O1615" s="238">
        <f t="shared" si="224"/>
        <v>0</v>
      </c>
      <c r="P1615" s="5" t="e">
        <f t="shared" si="220"/>
        <v>#DIV/0!</v>
      </c>
      <c r="Q1615" s="5" t="e">
        <f t="shared" si="220"/>
        <v>#DIV/0!</v>
      </c>
      <c r="R1615" s="5" t="e">
        <f t="shared" si="220"/>
        <v>#DIV/0!</v>
      </c>
      <c r="S1615" s="5" t="e">
        <f t="shared" si="219"/>
        <v>#DIV/0!</v>
      </c>
      <c r="T1615" s="5" t="e">
        <f t="shared" si="219"/>
        <v>#DIV/0!</v>
      </c>
      <c r="U1615" s="5" t="e">
        <f t="shared" si="219"/>
        <v>#DIV/0!</v>
      </c>
      <c r="V1615" s="5" t="e">
        <f t="shared" si="219"/>
        <v>#DIV/0!</v>
      </c>
      <c r="W1615" s="5" t="e">
        <f t="shared" si="219"/>
        <v>#DIV/0!</v>
      </c>
      <c r="X1615" s="5" t="e">
        <f t="shared" si="219"/>
        <v>#DIV/0!</v>
      </c>
      <c r="Y1615" s="5" t="e">
        <f t="shared" si="221"/>
        <v>#DIV/0!</v>
      </c>
      <c r="Z1615" s="5" t="e">
        <f t="shared" si="222"/>
        <v>#DIV/0!</v>
      </c>
      <c r="AA1615" s="5" t="e">
        <f t="shared" si="222"/>
        <v>#DIV/0!</v>
      </c>
      <c r="AM1615" s="6"/>
      <c r="AN1615" s="6"/>
    </row>
    <row r="1616" spans="2:40" s="5" customFormat="1" ht="20.100000000000001" hidden="1" customHeight="1">
      <c r="B1616" s="23" t="s">
        <v>32</v>
      </c>
      <c r="C1616" s="24">
        <f>3.14/180*C1615</f>
        <v>0</v>
      </c>
      <c r="D1616" s="24">
        <v>274</v>
      </c>
      <c r="E1616" s="25"/>
      <c r="F1616" s="25"/>
      <c r="G1616" s="25"/>
      <c r="H1616" s="25"/>
      <c r="I1616" s="25"/>
      <c r="J1616" s="25"/>
      <c r="K1616" s="25">
        <f>(3.14/180)*K1615</f>
        <v>4.7797777777777783</v>
      </c>
      <c r="L1616" s="14"/>
      <c r="M1616" s="14" t="e">
        <f t="shared" si="223"/>
        <v>#DIV/0!</v>
      </c>
      <c r="N1616" s="49"/>
      <c r="O1616" s="238" t="e">
        <f t="shared" si="224"/>
        <v>#DIV/0!</v>
      </c>
      <c r="P1616" s="5" t="e">
        <f t="shared" si="220"/>
        <v>#DIV/0!</v>
      </c>
      <c r="Q1616" s="5" t="e">
        <f t="shared" si="220"/>
        <v>#DIV/0!</v>
      </c>
      <c r="R1616" s="5" t="e">
        <f t="shared" si="220"/>
        <v>#DIV/0!</v>
      </c>
      <c r="S1616" s="5" t="e">
        <f t="shared" si="219"/>
        <v>#DIV/0!</v>
      </c>
      <c r="T1616" s="5" t="e">
        <f t="shared" si="219"/>
        <v>#DIV/0!</v>
      </c>
      <c r="U1616" s="5" t="e">
        <f t="shared" si="219"/>
        <v>#DIV/0!</v>
      </c>
      <c r="V1616" s="5" t="e">
        <f t="shared" ref="V1616:X1679" si="225">IF(AND(H1616=MIN($B1616:$M1616),H1616=MIN($O$176:$O$234)),AH1615,0)</f>
        <v>#DIV/0!</v>
      </c>
      <c r="W1616" s="5" t="e">
        <f t="shared" si="225"/>
        <v>#DIV/0!</v>
      </c>
      <c r="X1616" s="5" t="e">
        <f t="shared" si="225"/>
        <v>#DIV/0!</v>
      </c>
      <c r="Y1616" s="5" t="e">
        <f t="shared" si="221"/>
        <v>#DIV/0!</v>
      </c>
      <c r="Z1616" s="5" t="e">
        <f t="shared" si="222"/>
        <v>#DIV/0!</v>
      </c>
      <c r="AA1616" s="5" t="e">
        <f t="shared" si="222"/>
        <v>#DIV/0!</v>
      </c>
      <c r="AM1616" s="6"/>
      <c r="AN1616" s="6"/>
    </row>
    <row r="1617" spans="2:40" s="5" customFormat="1" ht="20.100000000000001" hidden="1" customHeight="1">
      <c r="B1617" s="22" t="str">
        <f>+$B$13</f>
        <v xml:space="preserve"> Β' ΠΛΑΝΗΤΗΣ</v>
      </c>
      <c r="C1617" s="15">
        <f>+$C$13</f>
        <v>0</v>
      </c>
      <c r="D1617" s="13">
        <f>+D1612+1</f>
        <v>274</v>
      </c>
      <c r="E1617" s="15">
        <f>+(H1617+I1617)/2</f>
        <v>0</v>
      </c>
      <c r="F1617" s="15">
        <f>+SQRT(E1617*E1617-G1617*G1617)</f>
        <v>0</v>
      </c>
      <c r="G1617" s="15">
        <f>+(-H1617+I1617)/2</f>
        <v>0</v>
      </c>
      <c r="H1617" s="15">
        <f>+$J$42</f>
        <v>0</v>
      </c>
      <c r="I1617" s="15">
        <f>+$J$41</f>
        <v>0</v>
      </c>
      <c r="J1617" s="15">
        <f>+$D$24</f>
        <v>0</v>
      </c>
      <c r="K1617" s="15">
        <f>+ABS( C1617-D1617)</f>
        <v>274</v>
      </c>
      <c r="L1617" s="15" t="e">
        <f>+F1617*F1617/E1617/( 1- J1617*COS(K1618))</f>
        <v>#DIV/0!</v>
      </c>
      <c r="M1617" s="14" t="e">
        <f t="shared" si="223"/>
        <v>#DIV/0!</v>
      </c>
      <c r="N1617" s="49"/>
      <c r="O1617" s="238">
        <f t="shared" si="224"/>
        <v>0</v>
      </c>
      <c r="P1617" s="5" t="e">
        <f t="shared" si="220"/>
        <v>#DIV/0!</v>
      </c>
      <c r="Q1617" s="5" t="e">
        <f t="shared" si="220"/>
        <v>#DIV/0!</v>
      </c>
      <c r="R1617" s="5" t="e">
        <f t="shared" si="220"/>
        <v>#DIV/0!</v>
      </c>
      <c r="S1617" s="5" t="e">
        <f t="shared" si="220"/>
        <v>#DIV/0!</v>
      </c>
      <c r="T1617" s="5" t="e">
        <f t="shared" si="220"/>
        <v>#DIV/0!</v>
      </c>
      <c r="U1617" s="5" t="e">
        <f t="shared" si="220"/>
        <v>#DIV/0!</v>
      </c>
      <c r="V1617" s="5" t="e">
        <f t="shared" si="225"/>
        <v>#DIV/0!</v>
      </c>
      <c r="W1617" s="5" t="e">
        <f t="shared" si="225"/>
        <v>#DIV/0!</v>
      </c>
      <c r="X1617" s="5" t="e">
        <f t="shared" si="225"/>
        <v>#DIV/0!</v>
      </c>
      <c r="Y1617" s="5" t="e">
        <f t="shared" si="221"/>
        <v>#DIV/0!</v>
      </c>
      <c r="Z1617" s="5" t="e">
        <f t="shared" si="222"/>
        <v>#DIV/0!</v>
      </c>
      <c r="AA1617" s="5" t="e">
        <f t="shared" si="222"/>
        <v>#DIV/0!</v>
      </c>
      <c r="AM1617" s="6"/>
      <c r="AN1617" s="6"/>
    </row>
    <row r="1618" spans="2:40" s="5" customFormat="1" ht="20.100000000000001" hidden="1" customHeight="1">
      <c r="B1618" s="26"/>
      <c r="C1618" s="27">
        <f>3.14/180*C1617</f>
        <v>0</v>
      </c>
      <c r="D1618" s="27">
        <f>3.14/180*D1617</f>
        <v>4.7797777777777783</v>
      </c>
      <c r="E1618" s="28"/>
      <c r="F1618" s="28"/>
      <c r="G1618" s="28"/>
      <c r="H1618" s="28"/>
      <c r="I1618" s="28"/>
      <c r="J1618" s="28"/>
      <c r="K1618" s="28">
        <f>(3.14/180)*K1617</f>
        <v>4.7797777777777783</v>
      </c>
      <c r="L1618" s="14"/>
      <c r="M1618" s="14" t="e">
        <f t="shared" si="223"/>
        <v>#DIV/0!</v>
      </c>
      <c r="N1618" s="49"/>
      <c r="O1618" s="238"/>
      <c r="P1618" s="5" t="e">
        <f t="shared" si="220"/>
        <v>#DIV/0!</v>
      </c>
      <c r="Q1618" s="5" t="e">
        <f t="shared" si="220"/>
        <v>#DIV/0!</v>
      </c>
      <c r="R1618" s="5" t="e">
        <f t="shared" si="220"/>
        <v>#DIV/0!</v>
      </c>
      <c r="S1618" s="5" t="e">
        <f t="shared" si="220"/>
        <v>#DIV/0!</v>
      </c>
      <c r="T1618" s="5" t="e">
        <f t="shared" si="220"/>
        <v>#DIV/0!</v>
      </c>
      <c r="U1618" s="5" t="e">
        <f t="shared" si="220"/>
        <v>#DIV/0!</v>
      </c>
      <c r="V1618" s="5" t="e">
        <f t="shared" si="225"/>
        <v>#DIV/0!</v>
      </c>
      <c r="W1618" s="5" t="e">
        <f t="shared" si="225"/>
        <v>#DIV/0!</v>
      </c>
      <c r="X1618" s="5" t="e">
        <f t="shared" si="225"/>
        <v>#DIV/0!</v>
      </c>
      <c r="Y1618" s="5" t="e">
        <f t="shared" si="221"/>
        <v>#DIV/0!</v>
      </c>
      <c r="Z1618" s="5" t="e">
        <f t="shared" si="222"/>
        <v>#DIV/0!</v>
      </c>
      <c r="AA1618" s="5" t="e">
        <f t="shared" si="222"/>
        <v>#DIV/0!</v>
      </c>
      <c r="AM1618" s="6"/>
      <c r="AN1618" s="6"/>
    </row>
    <row r="1619" spans="2:40" s="5" customFormat="1" ht="20.100000000000001" hidden="1" customHeight="1">
      <c r="B1619" s="15"/>
      <c r="C1619" s="13"/>
      <c r="D1619" s="13"/>
      <c r="E1619" s="13"/>
      <c r="F1619" s="13"/>
      <c r="G1619" s="13"/>
      <c r="H1619" s="13"/>
      <c r="I1619" s="13"/>
      <c r="J1619" s="13"/>
      <c r="K1619" s="15"/>
      <c r="L1619" s="14"/>
      <c r="M1619" s="14" t="e">
        <f t="shared" si="223"/>
        <v>#DIV/0!</v>
      </c>
      <c r="N1619" s="49"/>
      <c r="O1619" s="238"/>
      <c r="P1619" s="5" t="e">
        <f t="shared" si="220"/>
        <v>#DIV/0!</v>
      </c>
      <c r="Q1619" s="5" t="e">
        <f t="shared" si="220"/>
        <v>#DIV/0!</v>
      </c>
      <c r="R1619" s="5" t="e">
        <f t="shared" si="220"/>
        <v>#DIV/0!</v>
      </c>
      <c r="S1619" s="5" t="e">
        <f t="shared" si="220"/>
        <v>#DIV/0!</v>
      </c>
      <c r="T1619" s="5" t="e">
        <f t="shared" si="220"/>
        <v>#DIV/0!</v>
      </c>
      <c r="U1619" s="5" t="e">
        <f t="shared" si="220"/>
        <v>#DIV/0!</v>
      </c>
      <c r="V1619" s="5" t="e">
        <f t="shared" si="225"/>
        <v>#DIV/0!</v>
      </c>
      <c r="W1619" s="5" t="e">
        <f t="shared" si="225"/>
        <v>#DIV/0!</v>
      </c>
      <c r="X1619" s="5" t="e">
        <f t="shared" si="225"/>
        <v>#DIV/0!</v>
      </c>
      <c r="Y1619" s="5" t="e">
        <f t="shared" si="221"/>
        <v>#DIV/0!</v>
      </c>
      <c r="Z1619" s="5" t="e">
        <f t="shared" si="222"/>
        <v>#DIV/0!</v>
      </c>
      <c r="AA1619" s="5" t="e">
        <f t="shared" si="222"/>
        <v>#DIV/0!</v>
      </c>
      <c r="AM1619" s="6"/>
      <c r="AN1619" s="6"/>
    </row>
    <row r="1620" spans="2:40" s="5" customFormat="1" ht="20.100000000000001" hidden="1" customHeight="1">
      <c r="B1620" s="22" t="str">
        <f>+$B$11</f>
        <v xml:space="preserve"> Α' ΠΛΑΝΗΤΗΣ</v>
      </c>
      <c r="C1620" s="15">
        <f>+$C$11</f>
        <v>0</v>
      </c>
      <c r="D1620" s="13">
        <f>+D1615+1</f>
        <v>275</v>
      </c>
      <c r="E1620" s="15">
        <f>+(H1620+I1620)/2</f>
        <v>0</v>
      </c>
      <c r="F1620" s="15">
        <f>+SQRT(E1620*E1620-G1620*G1620)</f>
        <v>0</v>
      </c>
      <c r="G1620" s="15">
        <f>+(-H1620+I1620)/2</f>
        <v>0</v>
      </c>
      <c r="H1620" s="15">
        <f>+$J$40</f>
        <v>0</v>
      </c>
      <c r="I1620" s="15">
        <f>+$J$39</f>
        <v>0</v>
      </c>
      <c r="J1620" s="15">
        <f>+$D$22</f>
        <v>0</v>
      </c>
      <c r="K1620" s="15">
        <f>+ABS( C1620-D1620)</f>
        <v>275</v>
      </c>
      <c r="L1620" s="15" t="e">
        <f>(+F1620*F1620/E1620)/( 1- J1620*COS(K1621))</f>
        <v>#DIV/0!</v>
      </c>
      <c r="M1620" s="14" t="e">
        <f t="shared" si="223"/>
        <v>#DIV/0!</v>
      </c>
      <c r="N1620" s="49"/>
      <c r="O1620" s="238">
        <f t="shared" si="224"/>
        <v>0</v>
      </c>
      <c r="P1620" s="5" t="e">
        <f t="shared" si="220"/>
        <v>#DIV/0!</v>
      </c>
      <c r="Q1620" s="5" t="e">
        <f t="shared" si="220"/>
        <v>#DIV/0!</v>
      </c>
      <c r="R1620" s="5" t="e">
        <f t="shared" si="220"/>
        <v>#DIV/0!</v>
      </c>
      <c r="S1620" s="5" t="e">
        <f t="shared" si="220"/>
        <v>#DIV/0!</v>
      </c>
      <c r="T1620" s="5" t="e">
        <f t="shared" si="220"/>
        <v>#DIV/0!</v>
      </c>
      <c r="U1620" s="5" t="e">
        <f t="shared" si="220"/>
        <v>#DIV/0!</v>
      </c>
      <c r="V1620" s="5" t="e">
        <f t="shared" si="225"/>
        <v>#DIV/0!</v>
      </c>
      <c r="W1620" s="5" t="e">
        <f t="shared" si="225"/>
        <v>#DIV/0!</v>
      </c>
      <c r="X1620" s="5" t="e">
        <f t="shared" si="225"/>
        <v>#DIV/0!</v>
      </c>
      <c r="Y1620" s="5" t="e">
        <f t="shared" si="221"/>
        <v>#DIV/0!</v>
      </c>
      <c r="Z1620" s="5" t="e">
        <f t="shared" si="222"/>
        <v>#DIV/0!</v>
      </c>
      <c r="AA1620" s="5" t="e">
        <f t="shared" si="222"/>
        <v>#DIV/0!</v>
      </c>
      <c r="AM1620" s="6"/>
      <c r="AN1620" s="6"/>
    </row>
    <row r="1621" spans="2:40" s="5" customFormat="1" ht="20.100000000000001" hidden="1" customHeight="1">
      <c r="B1621" s="23" t="s">
        <v>32</v>
      </c>
      <c r="C1621" s="24">
        <f>3.14/180*C1620</f>
        <v>0</v>
      </c>
      <c r="D1621" s="24">
        <v>275</v>
      </c>
      <c r="E1621" s="25"/>
      <c r="F1621" s="25"/>
      <c r="G1621" s="25"/>
      <c r="H1621" s="25"/>
      <c r="I1621" s="25"/>
      <c r="J1621" s="25"/>
      <c r="K1621" s="25">
        <f>(3.14/180)*K1620</f>
        <v>4.7972222222222225</v>
      </c>
      <c r="L1621" s="14"/>
      <c r="M1621" s="14" t="e">
        <f t="shared" si="223"/>
        <v>#DIV/0!</v>
      </c>
      <c r="N1621" s="49"/>
      <c r="O1621" s="238" t="e">
        <f t="shared" si="224"/>
        <v>#DIV/0!</v>
      </c>
      <c r="P1621" s="5" t="e">
        <f t="shared" si="220"/>
        <v>#DIV/0!</v>
      </c>
      <c r="Q1621" s="5" t="e">
        <f t="shared" si="220"/>
        <v>#DIV/0!</v>
      </c>
      <c r="R1621" s="5" t="e">
        <f t="shared" si="220"/>
        <v>#DIV/0!</v>
      </c>
      <c r="S1621" s="5" t="e">
        <f t="shared" si="220"/>
        <v>#DIV/0!</v>
      </c>
      <c r="T1621" s="5" t="e">
        <f t="shared" si="220"/>
        <v>#DIV/0!</v>
      </c>
      <c r="U1621" s="5" t="e">
        <f t="shared" si="220"/>
        <v>#DIV/0!</v>
      </c>
      <c r="V1621" s="5" t="e">
        <f t="shared" si="225"/>
        <v>#DIV/0!</v>
      </c>
      <c r="W1621" s="5" t="e">
        <f t="shared" si="225"/>
        <v>#DIV/0!</v>
      </c>
      <c r="X1621" s="5" t="e">
        <f t="shared" si="225"/>
        <v>#DIV/0!</v>
      </c>
      <c r="Y1621" s="5" t="e">
        <f t="shared" si="221"/>
        <v>#DIV/0!</v>
      </c>
      <c r="Z1621" s="5" t="e">
        <f t="shared" si="222"/>
        <v>#DIV/0!</v>
      </c>
      <c r="AA1621" s="5" t="e">
        <f t="shared" si="222"/>
        <v>#DIV/0!</v>
      </c>
      <c r="AM1621" s="6"/>
      <c r="AN1621" s="6"/>
    </row>
    <row r="1622" spans="2:40" s="5" customFormat="1" ht="20.100000000000001" hidden="1" customHeight="1">
      <c r="B1622" s="22" t="str">
        <f>+$B$13</f>
        <v xml:space="preserve"> Β' ΠΛΑΝΗΤΗΣ</v>
      </c>
      <c r="C1622" s="15">
        <f>+$C$13</f>
        <v>0</v>
      </c>
      <c r="D1622" s="13">
        <f>+D1617+1</f>
        <v>275</v>
      </c>
      <c r="E1622" s="15">
        <f>+(H1622+I1622)/2</f>
        <v>0</v>
      </c>
      <c r="F1622" s="15">
        <f>+SQRT(E1622*E1622-G1622*G1622)</f>
        <v>0</v>
      </c>
      <c r="G1622" s="15">
        <f>+(-H1622+I1622)/2</f>
        <v>0</v>
      </c>
      <c r="H1622" s="15">
        <f>+$J$42</f>
        <v>0</v>
      </c>
      <c r="I1622" s="15">
        <f>+$J$41</f>
        <v>0</v>
      </c>
      <c r="J1622" s="15">
        <f>+$D$24</f>
        <v>0</v>
      </c>
      <c r="K1622" s="15">
        <f>+ABS( C1622-D1622)</f>
        <v>275</v>
      </c>
      <c r="L1622" s="15" t="e">
        <f>+F1622*F1622/E1622/( 1- J1622*COS(K1623))</f>
        <v>#DIV/0!</v>
      </c>
      <c r="M1622" s="14" t="e">
        <f t="shared" si="223"/>
        <v>#DIV/0!</v>
      </c>
      <c r="N1622" s="49"/>
      <c r="O1622" s="238">
        <f t="shared" si="224"/>
        <v>0</v>
      </c>
      <c r="P1622" s="5" t="e">
        <f t="shared" si="220"/>
        <v>#DIV/0!</v>
      </c>
      <c r="Q1622" s="5" t="e">
        <f t="shared" si="220"/>
        <v>#DIV/0!</v>
      </c>
      <c r="R1622" s="5" t="e">
        <f t="shared" si="220"/>
        <v>#DIV/0!</v>
      </c>
      <c r="S1622" s="5" t="e">
        <f t="shared" si="220"/>
        <v>#DIV/0!</v>
      </c>
      <c r="T1622" s="5" t="e">
        <f t="shared" si="220"/>
        <v>#DIV/0!</v>
      </c>
      <c r="U1622" s="5" t="e">
        <f t="shared" si="220"/>
        <v>#DIV/0!</v>
      </c>
      <c r="V1622" s="5" t="e">
        <f t="shared" si="225"/>
        <v>#DIV/0!</v>
      </c>
      <c r="W1622" s="5" t="e">
        <f t="shared" si="225"/>
        <v>#DIV/0!</v>
      </c>
      <c r="X1622" s="5" t="e">
        <f t="shared" si="225"/>
        <v>#DIV/0!</v>
      </c>
      <c r="Y1622" s="5" t="e">
        <f t="shared" si="221"/>
        <v>#DIV/0!</v>
      </c>
      <c r="Z1622" s="5" t="e">
        <f t="shared" si="222"/>
        <v>#DIV/0!</v>
      </c>
      <c r="AA1622" s="5" t="e">
        <f t="shared" si="222"/>
        <v>#DIV/0!</v>
      </c>
      <c r="AM1622" s="6"/>
      <c r="AN1622" s="6"/>
    </row>
    <row r="1623" spans="2:40" s="5" customFormat="1" ht="20.100000000000001" hidden="1" customHeight="1">
      <c r="B1623" s="26"/>
      <c r="C1623" s="27">
        <f>3.14/180*C1622</f>
        <v>0</v>
      </c>
      <c r="D1623" s="27">
        <f>3.14/180*D1622</f>
        <v>4.7972222222222225</v>
      </c>
      <c r="E1623" s="28"/>
      <c r="F1623" s="28"/>
      <c r="G1623" s="28"/>
      <c r="H1623" s="28"/>
      <c r="I1623" s="28"/>
      <c r="J1623" s="28"/>
      <c r="K1623" s="28">
        <f>(3.14/180)*K1622</f>
        <v>4.7972222222222225</v>
      </c>
      <c r="L1623" s="14"/>
      <c r="M1623" s="14" t="e">
        <f t="shared" si="223"/>
        <v>#DIV/0!</v>
      </c>
      <c r="N1623" s="49"/>
      <c r="O1623" s="238"/>
      <c r="P1623" s="5" t="e">
        <f t="shared" si="220"/>
        <v>#DIV/0!</v>
      </c>
      <c r="Q1623" s="5" t="e">
        <f t="shared" si="220"/>
        <v>#DIV/0!</v>
      </c>
      <c r="R1623" s="5" t="e">
        <f t="shared" si="220"/>
        <v>#DIV/0!</v>
      </c>
      <c r="S1623" s="5" t="e">
        <f t="shared" si="220"/>
        <v>#DIV/0!</v>
      </c>
      <c r="T1623" s="5" t="e">
        <f t="shared" si="220"/>
        <v>#DIV/0!</v>
      </c>
      <c r="U1623" s="5" t="e">
        <f t="shared" si="220"/>
        <v>#DIV/0!</v>
      </c>
      <c r="V1623" s="5" t="e">
        <f t="shared" si="225"/>
        <v>#DIV/0!</v>
      </c>
      <c r="W1623" s="5" t="e">
        <f t="shared" si="225"/>
        <v>#DIV/0!</v>
      </c>
      <c r="X1623" s="5" t="e">
        <f t="shared" si="225"/>
        <v>#DIV/0!</v>
      </c>
      <c r="Y1623" s="5" t="e">
        <f t="shared" si="221"/>
        <v>#DIV/0!</v>
      </c>
      <c r="Z1623" s="5" t="e">
        <f t="shared" si="222"/>
        <v>#DIV/0!</v>
      </c>
      <c r="AA1623" s="5" t="e">
        <f t="shared" si="222"/>
        <v>#DIV/0!</v>
      </c>
      <c r="AM1623" s="6"/>
      <c r="AN1623" s="6"/>
    </row>
    <row r="1624" spans="2:40" s="5" customFormat="1" ht="20.100000000000001" hidden="1" customHeight="1">
      <c r="B1624" s="15"/>
      <c r="C1624" s="13"/>
      <c r="D1624" s="13"/>
      <c r="E1624" s="13"/>
      <c r="F1624" s="13"/>
      <c r="G1624" s="13"/>
      <c r="H1624" s="13"/>
      <c r="I1624" s="13"/>
      <c r="J1624" s="13"/>
      <c r="K1624" s="15"/>
      <c r="L1624" s="14"/>
      <c r="M1624" s="14" t="e">
        <f t="shared" si="223"/>
        <v>#DIV/0!</v>
      </c>
      <c r="N1624" s="49"/>
      <c r="O1624" s="238"/>
      <c r="P1624" s="5" t="e">
        <f t="shared" si="220"/>
        <v>#DIV/0!</v>
      </c>
      <c r="Q1624" s="5" t="e">
        <f t="shared" si="220"/>
        <v>#DIV/0!</v>
      </c>
      <c r="R1624" s="5" t="e">
        <f t="shared" si="220"/>
        <v>#DIV/0!</v>
      </c>
      <c r="S1624" s="5" t="e">
        <f t="shared" si="220"/>
        <v>#DIV/0!</v>
      </c>
      <c r="T1624" s="5" t="e">
        <f t="shared" si="220"/>
        <v>#DIV/0!</v>
      </c>
      <c r="U1624" s="5" t="e">
        <f t="shared" si="220"/>
        <v>#DIV/0!</v>
      </c>
      <c r="V1624" s="5" t="e">
        <f t="shared" si="225"/>
        <v>#DIV/0!</v>
      </c>
      <c r="W1624" s="5" t="e">
        <f t="shared" si="225"/>
        <v>#DIV/0!</v>
      </c>
      <c r="X1624" s="5" t="e">
        <f t="shared" si="225"/>
        <v>#DIV/0!</v>
      </c>
      <c r="Y1624" s="5" t="e">
        <f t="shared" si="221"/>
        <v>#DIV/0!</v>
      </c>
      <c r="Z1624" s="5" t="e">
        <f t="shared" si="222"/>
        <v>#DIV/0!</v>
      </c>
      <c r="AA1624" s="5" t="e">
        <f t="shared" si="222"/>
        <v>#DIV/0!</v>
      </c>
      <c r="AM1624" s="6"/>
      <c r="AN1624" s="6"/>
    </row>
    <row r="1625" spans="2:40" s="5" customFormat="1" ht="20.100000000000001" hidden="1" customHeight="1">
      <c r="B1625" s="22" t="str">
        <f>+$B$11</f>
        <v xml:space="preserve"> Α' ΠΛΑΝΗΤΗΣ</v>
      </c>
      <c r="C1625" s="15">
        <f>+$C$11</f>
        <v>0</v>
      </c>
      <c r="D1625" s="13">
        <f>+D1620+1</f>
        <v>276</v>
      </c>
      <c r="E1625" s="15">
        <f>+(H1625+I1625)/2</f>
        <v>0</v>
      </c>
      <c r="F1625" s="15">
        <f>+SQRT(E1625*E1625-G1625*G1625)</f>
        <v>0</v>
      </c>
      <c r="G1625" s="15">
        <f>+(-H1625+I1625)/2</f>
        <v>0</v>
      </c>
      <c r="H1625" s="15">
        <f>+$J$40</f>
        <v>0</v>
      </c>
      <c r="I1625" s="15">
        <f>+$J$39</f>
        <v>0</v>
      </c>
      <c r="J1625" s="15">
        <f>+$D$22</f>
        <v>0</v>
      </c>
      <c r="K1625" s="15">
        <f>+ABS( C1625-D1625)</f>
        <v>276</v>
      </c>
      <c r="L1625" s="15" t="e">
        <f>(+F1625*F1625/E1625)/( 1- J1625*COS(K1626))</f>
        <v>#DIV/0!</v>
      </c>
      <c r="M1625" s="14" t="e">
        <f t="shared" si="223"/>
        <v>#DIV/0!</v>
      </c>
      <c r="N1625" s="49"/>
      <c r="O1625" s="238">
        <f t="shared" si="224"/>
        <v>0</v>
      </c>
      <c r="P1625" s="5" t="e">
        <f t="shared" si="220"/>
        <v>#DIV/0!</v>
      </c>
      <c r="Q1625" s="5" t="e">
        <f t="shared" si="220"/>
        <v>#DIV/0!</v>
      </c>
      <c r="R1625" s="5" t="e">
        <f t="shared" si="220"/>
        <v>#DIV/0!</v>
      </c>
      <c r="S1625" s="5" t="e">
        <f t="shared" si="220"/>
        <v>#DIV/0!</v>
      </c>
      <c r="T1625" s="5" t="e">
        <f t="shared" si="220"/>
        <v>#DIV/0!</v>
      </c>
      <c r="U1625" s="5" t="e">
        <f t="shared" si="220"/>
        <v>#DIV/0!</v>
      </c>
      <c r="V1625" s="5" t="e">
        <f t="shared" si="225"/>
        <v>#DIV/0!</v>
      </c>
      <c r="W1625" s="5" t="e">
        <f t="shared" si="225"/>
        <v>#DIV/0!</v>
      </c>
      <c r="X1625" s="5" t="e">
        <f t="shared" si="225"/>
        <v>#DIV/0!</v>
      </c>
      <c r="Y1625" s="5" t="e">
        <f t="shared" si="221"/>
        <v>#DIV/0!</v>
      </c>
      <c r="Z1625" s="5" t="e">
        <f t="shared" si="222"/>
        <v>#DIV/0!</v>
      </c>
      <c r="AA1625" s="5" t="e">
        <f t="shared" si="222"/>
        <v>#DIV/0!</v>
      </c>
      <c r="AM1625" s="6"/>
      <c r="AN1625" s="6"/>
    </row>
    <row r="1626" spans="2:40" s="5" customFormat="1" ht="20.100000000000001" hidden="1" customHeight="1">
      <c r="B1626" s="23" t="s">
        <v>32</v>
      </c>
      <c r="C1626" s="24">
        <f>3.14/180*C1625</f>
        <v>0</v>
      </c>
      <c r="D1626" s="24">
        <v>276</v>
      </c>
      <c r="E1626" s="25"/>
      <c r="F1626" s="25"/>
      <c r="G1626" s="25"/>
      <c r="H1626" s="25"/>
      <c r="I1626" s="25"/>
      <c r="J1626" s="25"/>
      <c r="K1626" s="25">
        <f>(3.14/180)*K1625</f>
        <v>4.8146666666666675</v>
      </c>
      <c r="L1626" s="14"/>
      <c r="M1626" s="14" t="e">
        <f t="shared" si="223"/>
        <v>#DIV/0!</v>
      </c>
      <c r="N1626" s="49"/>
      <c r="O1626" s="238" t="e">
        <f t="shared" si="224"/>
        <v>#DIV/0!</v>
      </c>
      <c r="P1626" s="5" t="e">
        <f t="shared" si="220"/>
        <v>#DIV/0!</v>
      </c>
      <c r="Q1626" s="5" t="e">
        <f t="shared" si="220"/>
        <v>#DIV/0!</v>
      </c>
      <c r="R1626" s="5" t="e">
        <f t="shared" si="220"/>
        <v>#DIV/0!</v>
      </c>
      <c r="S1626" s="5" t="e">
        <f t="shared" si="220"/>
        <v>#DIV/0!</v>
      </c>
      <c r="T1626" s="5" t="e">
        <f t="shared" si="220"/>
        <v>#DIV/0!</v>
      </c>
      <c r="U1626" s="5" t="e">
        <f t="shared" si="220"/>
        <v>#DIV/0!</v>
      </c>
      <c r="V1626" s="5" t="e">
        <f t="shared" si="225"/>
        <v>#DIV/0!</v>
      </c>
      <c r="W1626" s="5" t="e">
        <f t="shared" si="225"/>
        <v>#DIV/0!</v>
      </c>
      <c r="X1626" s="5" t="e">
        <f t="shared" si="225"/>
        <v>#DIV/0!</v>
      </c>
      <c r="Y1626" s="5" t="e">
        <f t="shared" si="221"/>
        <v>#DIV/0!</v>
      </c>
      <c r="Z1626" s="5" t="e">
        <f t="shared" si="222"/>
        <v>#DIV/0!</v>
      </c>
      <c r="AA1626" s="5" t="e">
        <f t="shared" si="222"/>
        <v>#DIV/0!</v>
      </c>
      <c r="AM1626" s="6"/>
      <c r="AN1626" s="6"/>
    </row>
    <row r="1627" spans="2:40" s="5" customFormat="1" ht="20.100000000000001" hidden="1" customHeight="1">
      <c r="B1627" s="22" t="str">
        <f>+$B$13</f>
        <v xml:space="preserve"> Β' ΠΛΑΝΗΤΗΣ</v>
      </c>
      <c r="C1627" s="15">
        <f>+$C$13</f>
        <v>0</v>
      </c>
      <c r="D1627" s="13">
        <f>+D1622+1</f>
        <v>276</v>
      </c>
      <c r="E1627" s="15">
        <f>+(H1627+I1627)/2</f>
        <v>0</v>
      </c>
      <c r="F1627" s="15">
        <f>+SQRT(E1627*E1627-G1627*G1627)</f>
        <v>0</v>
      </c>
      <c r="G1627" s="15">
        <f>+(-H1627+I1627)/2</f>
        <v>0</v>
      </c>
      <c r="H1627" s="15">
        <f>+$J$42</f>
        <v>0</v>
      </c>
      <c r="I1627" s="15">
        <f>+$J$41</f>
        <v>0</v>
      </c>
      <c r="J1627" s="15">
        <f>+$D$24</f>
        <v>0</v>
      </c>
      <c r="K1627" s="15">
        <f>+ABS( C1627-D1627)</f>
        <v>276</v>
      </c>
      <c r="L1627" s="15" t="e">
        <f>+F1627*F1627/E1627/( 1- J1627*COS(K1628))</f>
        <v>#DIV/0!</v>
      </c>
      <c r="M1627" s="14" t="e">
        <f t="shared" si="223"/>
        <v>#DIV/0!</v>
      </c>
      <c r="N1627" s="49"/>
      <c r="O1627" s="238">
        <f t="shared" si="224"/>
        <v>0</v>
      </c>
      <c r="P1627" s="5" t="e">
        <f t="shared" si="220"/>
        <v>#DIV/0!</v>
      </c>
      <c r="Q1627" s="5" t="e">
        <f t="shared" si="220"/>
        <v>#DIV/0!</v>
      </c>
      <c r="R1627" s="5" t="e">
        <f t="shared" si="220"/>
        <v>#DIV/0!</v>
      </c>
      <c r="S1627" s="5" t="e">
        <f t="shared" si="220"/>
        <v>#DIV/0!</v>
      </c>
      <c r="T1627" s="5" t="e">
        <f t="shared" si="220"/>
        <v>#DIV/0!</v>
      </c>
      <c r="U1627" s="5" t="e">
        <f t="shared" si="220"/>
        <v>#DIV/0!</v>
      </c>
      <c r="V1627" s="5" t="e">
        <f t="shared" si="225"/>
        <v>#DIV/0!</v>
      </c>
      <c r="W1627" s="5" t="e">
        <f t="shared" si="225"/>
        <v>#DIV/0!</v>
      </c>
      <c r="X1627" s="5" t="e">
        <f t="shared" si="225"/>
        <v>#DIV/0!</v>
      </c>
      <c r="Y1627" s="5" t="e">
        <f t="shared" si="221"/>
        <v>#DIV/0!</v>
      </c>
      <c r="Z1627" s="5" t="e">
        <f t="shared" si="222"/>
        <v>#DIV/0!</v>
      </c>
      <c r="AA1627" s="5" t="e">
        <f t="shared" si="222"/>
        <v>#DIV/0!</v>
      </c>
      <c r="AM1627" s="6"/>
      <c r="AN1627" s="6"/>
    </row>
    <row r="1628" spans="2:40" s="5" customFormat="1" ht="20.100000000000001" hidden="1" customHeight="1">
      <c r="B1628" s="26"/>
      <c r="C1628" s="27">
        <f>3.14/180*C1627</f>
        <v>0</v>
      </c>
      <c r="D1628" s="27">
        <f>3.14/180*D1627</f>
        <v>4.8146666666666675</v>
      </c>
      <c r="E1628" s="28"/>
      <c r="F1628" s="28"/>
      <c r="G1628" s="28"/>
      <c r="H1628" s="28"/>
      <c r="I1628" s="28"/>
      <c r="J1628" s="28"/>
      <c r="K1628" s="28">
        <f>(3.14/180)*K1627</f>
        <v>4.8146666666666675</v>
      </c>
      <c r="L1628" s="14"/>
      <c r="M1628" s="14" t="e">
        <f t="shared" si="223"/>
        <v>#DIV/0!</v>
      </c>
      <c r="N1628" s="49"/>
      <c r="O1628" s="238"/>
      <c r="P1628" s="5" t="e">
        <f t="shared" si="220"/>
        <v>#DIV/0!</v>
      </c>
      <c r="Q1628" s="5" t="e">
        <f t="shared" si="220"/>
        <v>#DIV/0!</v>
      </c>
      <c r="R1628" s="5" t="e">
        <f t="shared" si="220"/>
        <v>#DIV/0!</v>
      </c>
      <c r="S1628" s="5" t="e">
        <f t="shared" si="220"/>
        <v>#DIV/0!</v>
      </c>
      <c r="T1628" s="5" t="e">
        <f t="shared" si="220"/>
        <v>#DIV/0!</v>
      </c>
      <c r="U1628" s="5" t="e">
        <f t="shared" si="220"/>
        <v>#DIV/0!</v>
      </c>
      <c r="V1628" s="5" t="e">
        <f t="shared" si="225"/>
        <v>#DIV/0!</v>
      </c>
      <c r="W1628" s="5" t="e">
        <f t="shared" si="225"/>
        <v>#DIV/0!</v>
      </c>
      <c r="X1628" s="5" t="e">
        <f t="shared" si="225"/>
        <v>#DIV/0!</v>
      </c>
      <c r="Y1628" s="5" t="e">
        <f t="shared" si="221"/>
        <v>#DIV/0!</v>
      </c>
      <c r="Z1628" s="5" t="e">
        <f t="shared" si="222"/>
        <v>#DIV/0!</v>
      </c>
      <c r="AA1628" s="5" t="e">
        <f t="shared" si="222"/>
        <v>#DIV/0!</v>
      </c>
      <c r="AM1628" s="6"/>
      <c r="AN1628" s="6"/>
    </row>
    <row r="1629" spans="2:40" s="5" customFormat="1" ht="20.100000000000001" hidden="1" customHeight="1">
      <c r="B1629" s="15"/>
      <c r="C1629" s="13"/>
      <c r="D1629" s="13"/>
      <c r="E1629" s="13"/>
      <c r="F1629" s="13"/>
      <c r="G1629" s="13"/>
      <c r="H1629" s="13"/>
      <c r="I1629" s="13"/>
      <c r="J1629" s="13"/>
      <c r="K1629" s="15"/>
      <c r="L1629" s="14"/>
      <c r="M1629" s="14" t="e">
        <f t="shared" si="223"/>
        <v>#DIV/0!</v>
      </c>
      <c r="N1629" s="49"/>
      <c r="O1629" s="238"/>
      <c r="P1629" s="5" t="e">
        <f t="shared" si="220"/>
        <v>#DIV/0!</v>
      </c>
      <c r="Q1629" s="5" t="e">
        <f t="shared" si="220"/>
        <v>#DIV/0!</v>
      </c>
      <c r="R1629" s="5" t="e">
        <f t="shared" si="220"/>
        <v>#DIV/0!</v>
      </c>
      <c r="S1629" s="5" t="e">
        <f t="shared" si="220"/>
        <v>#DIV/0!</v>
      </c>
      <c r="T1629" s="5" t="e">
        <f t="shared" si="220"/>
        <v>#DIV/0!</v>
      </c>
      <c r="U1629" s="5" t="e">
        <f t="shared" si="220"/>
        <v>#DIV/0!</v>
      </c>
      <c r="V1629" s="5" t="e">
        <f t="shared" si="225"/>
        <v>#DIV/0!</v>
      </c>
      <c r="W1629" s="5" t="e">
        <f t="shared" si="225"/>
        <v>#DIV/0!</v>
      </c>
      <c r="X1629" s="5" t="e">
        <f t="shared" si="225"/>
        <v>#DIV/0!</v>
      </c>
      <c r="Y1629" s="5" t="e">
        <f t="shared" si="221"/>
        <v>#DIV/0!</v>
      </c>
      <c r="Z1629" s="5" t="e">
        <f t="shared" si="222"/>
        <v>#DIV/0!</v>
      </c>
      <c r="AA1629" s="5" t="e">
        <f t="shared" si="222"/>
        <v>#DIV/0!</v>
      </c>
      <c r="AM1629" s="6"/>
      <c r="AN1629" s="6"/>
    </row>
    <row r="1630" spans="2:40" s="5" customFormat="1" ht="20.100000000000001" hidden="1" customHeight="1">
      <c r="B1630" s="22" t="str">
        <f>+$B$11</f>
        <v xml:space="preserve"> Α' ΠΛΑΝΗΤΗΣ</v>
      </c>
      <c r="C1630" s="15">
        <f>+$C$11</f>
        <v>0</v>
      </c>
      <c r="D1630" s="13">
        <f>+D1625+1</f>
        <v>277</v>
      </c>
      <c r="E1630" s="15">
        <f>+(H1630+I1630)/2</f>
        <v>0</v>
      </c>
      <c r="F1630" s="15">
        <f>+SQRT(E1630*E1630-G1630*G1630)</f>
        <v>0</v>
      </c>
      <c r="G1630" s="15">
        <f>+(-H1630+I1630)/2</f>
        <v>0</v>
      </c>
      <c r="H1630" s="15">
        <f>+$J$40</f>
        <v>0</v>
      </c>
      <c r="I1630" s="15">
        <f>+$J$39</f>
        <v>0</v>
      </c>
      <c r="J1630" s="15">
        <f>+$D$22</f>
        <v>0</v>
      </c>
      <c r="K1630" s="15">
        <f>+ABS( C1630-D1630)</f>
        <v>277</v>
      </c>
      <c r="L1630" s="15" t="e">
        <f>(+F1630*F1630/E1630)/( 1- J1630*COS(K1631))</f>
        <v>#DIV/0!</v>
      </c>
      <c r="M1630" s="14" t="e">
        <f t="shared" si="223"/>
        <v>#DIV/0!</v>
      </c>
      <c r="N1630" s="49"/>
      <c r="O1630" s="238">
        <f t="shared" si="224"/>
        <v>0</v>
      </c>
      <c r="P1630" s="5" t="e">
        <f t="shared" si="220"/>
        <v>#DIV/0!</v>
      </c>
      <c r="Q1630" s="5" t="e">
        <f t="shared" si="220"/>
        <v>#DIV/0!</v>
      </c>
      <c r="R1630" s="5" t="e">
        <f t="shared" si="220"/>
        <v>#DIV/0!</v>
      </c>
      <c r="S1630" s="5" t="e">
        <f t="shared" si="220"/>
        <v>#DIV/0!</v>
      </c>
      <c r="T1630" s="5" t="e">
        <f t="shared" si="220"/>
        <v>#DIV/0!</v>
      </c>
      <c r="U1630" s="5" t="e">
        <f t="shared" si="220"/>
        <v>#DIV/0!</v>
      </c>
      <c r="V1630" s="5" t="e">
        <f t="shared" si="225"/>
        <v>#DIV/0!</v>
      </c>
      <c r="W1630" s="5" t="e">
        <f t="shared" si="225"/>
        <v>#DIV/0!</v>
      </c>
      <c r="X1630" s="5" t="e">
        <f t="shared" si="225"/>
        <v>#DIV/0!</v>
      </c>
      <c r="Y1630" s="5" t="e">
        <f t="shared" si="221"/>
        <v>#DIV/0!</v>
      </c>
      <c r="Z1630" s="5" t="e">
        <f t="shared" si="222"/>
        <v>#DIV/0!</v>
      </c>
      <c r="AA1630" s="5" t="e">
        <f t="shared" si="222"/>
        <v>#DIV/0!</v>
      </c>
      <c r="AM1630" s="6"/>
      <c r="AN1630" s="6"/>
    </row>
    <row r="1631" spans="2:40" s="5" customFormat="1" ht="20.100000000000001" hidden="1" customHeight="1">
      <c r="B1631" s="23" t="s">
        <v>32</v>
      </c>
      <c r="C1631" s="24">
        <f>3.14/180*C1630</f>
        <v>0</v>
      </c>
      <c r="D1631" s="24">
        <v>277</v>
      </c>
      <c r="E1631" s="25"/>
      <c r="F1631" s="25"/>
      <c r="G1631" s="25"/>
      <c r="H1631" s="25"/>
      <c r="I1631" s="25"/>
      <c r="J1631" s="25"/>
      <c r="K1631" s="25">
        <f>(3.14/180)*K1630</f>
        <v>4.8321111111111117</v>
      </c>
      <c r="L1631" s="14"/>
      <c r="M1631" s="14" t="e">
        <f t="shared" si="223"/>
        <v>#DIV/0!</v>
      </c>
      <c r="N1631" s="49"/>
      <c r="O1631" s="238" t="e">
        <f t="shared" si="224"/>
        <v>#DIV/0!</v>
      </c>
      <c r="P1631" s="5" t="e">
        <f t="shared" si="220"/>
        <v>#DIV/0!</v>
      </c>
      <c r="Q1631" s="5" t="e">
        <f t="shared" si="220"/>
        <v>#DIV/0!</v>
      </c>
      <c r="R1631" s="5" t="e">
        <f t="shared" si="220"/>
        <v>#DIV/0!</v>
      </c>
      <c r="S1631" s="5" t="e">
        <f t="shared" si="220"/>
        <v>#DIV/0!</v>
      </c>
      <c r="T1631" s="5" t="e">
        <f t="shared" si="220"/>
        <v>#DIV/0!</v>
      </c>
      <c r="U1631" s="5" t="e">
        <f t="shared" si="220"/>
        <v>#DIV/0!</v>
      </c>
      <c r="V1631" s="5" t="e">
        <f t="shared" si="225"/>
        <v>#DIV/0!</v>
      </c>
      <c r="W1631" s="5" t="e">
        <f t="shared" si="225"/>
        <v>#DIV/0!</v>
      </c>
      <c r="X1631" s="5" t="e">
        <f t="shared" si="225"/>
        <v>#DIV/0!</v>
      </c>
      <c r="Y1631" s="5" t="e">
        <f t="shared" si="221"/>
        <v>#DIV/0!</v>
      </c>
      <c r="Z1631" s="5" t="e">
        <f t="shared" si="222"/>
        <v>#DIV/0!</v>
      </c>
      <c r="AA1631" s="5" t="e">
        <f t="shared" si="222"/>
        <v>#DIV/0!</v>
      </c>
      <c r="AM1631" s="6"/>
      <c r="AN1631" s="6"/>
    </row>
    <row r="1632" spans="2:40" s="5" customFormat="1" ht="20.100000000000001" hidden="1" customHeight="1">
      <c r="B1632" s="22" t="str">
        <f>+$B$13</f>
        <v xml:space="preserve"> Β' ΠΛΑΝΗΤΗΣ</v>
      </c>
      <c r="C1632" s="15">
        <f>+$C$13</f>
        <v>0</v>
      </c>
      <c r="D1632" s="13">
        <f>+D1627+1</f>
        <v>277</v>
      </c>
      <c r="E1632" s="15">
        <f>+(H1632+I1632)/2</f>
        <v>0</v>
      </c>
      <c r="F1632" s="15">
        <f>+SQRT(E1632*E1632-G1632*G1632)</f>
        <v>0</v>
      </c>
      <c r="G1632" s="15">
        <f>+(-H1632+I1632)/2</f>
        <v>0</v>
      </c>
      <c r="H1632" s="15">
        <f>+$J$42</f>
        <v>0</v>
      </c>
      <c r="I1632" s="15">
        <f>+$J$41</f>
        <v>0</v>
      </c>
      <c r="J1632" s="15">
        <f>+$D$24</f>
        <v>0</v>
      </c>
      <c r="K1632" s="15">
        <f>+ABS( C1632-D1632)</f>
        <v>277</v>
      </c>
      <c r="L1632" s="15" t="e">
        <f>+F1632*F1632/E1632/( 1- J1632*COS(K1633))</f>
        <v>#DIV/0!</v>
      </c>
      <c r="M1632" s="14" t="e">
        <f t="shared" si="223"/>
        <v>#DIV/0!</v>
      </c>
      <c r="N1632" s="49"/>
      <c r="O1632" s="238"/>
      <c r="P1632" s="5" t="e">
        <f t="shared" si="220"/>
        <v>#DIV/0!</v>
      </c>
      <c r="Q1632" s="5" t="e">
        <f t="shared" si="220"/>
        <v>#DIV/0!</v>
      </c>
      <c r="R1632" s="5" t="e">
        <f t="shared" si="220"/>
        <v>#DIV/0!</v>
      </c>
      <c r="S1632" s="5" t="e">
        <f t="shared" si="220"/>
        <v>#DIV/0!</v>
      </c>
      <c r="T1632" s="5" t="e">
        <f t="shared" si="220"/>
        <v>#DIV/0!</v>
      </c>
      <c r="U1632" s="5" t="e">
        <f t="shared" si="220"/>
        <v>#DIV/0!</v>
      </c>
      <c r="V1632" s="5" t="e">
        <f t="shared" si="225"/>
        <v>#DIV/0!</v>
      </c>
      <c r="W1632" s="5" t="e">
        <f t="shared" si="225"/>
        <v>#DIV/0!</v>
      </c>
      <c r="X1632" s="5" t="e">
        <f t="shared" si="225"/>
        <v>#DIV/0!</v>
      </c>
      <c r="Y1632" s="5" t="e">
        <f t="shared" si="221"/>
        <v>#DIV/0!</v>
      </c>
      <c r="Z1632" s="5" t="e">
        <f t="shared" si="222"/>
        <v>#DIV/0!</v>
      </c>
      <c r="AA1632" s="5" t="e">
        <f t="shared" si="222"/>
        <v>#DIV/0!</v>
      </c>
      <c r="AM1632" s="6"/>
      <c r="AN1632" s="6"/>
    </row>
    <row r="1633" spans="2:40" s="5" customFormat="1" ht="20.100000000000001" hidden="1" customHeight="1">
      <c r="B1633" s="26"/>
      <c r="C1633" s="27">
        <f>3.14/180*C1632</f>
        <v>0</v>
      </c>
      <c r="D1633" s="27">
        <f>3.14/180*D1632</f>
        <v>4.8321111111111117</v>
      </c>
      <c r="E1633" s="28"/>
      <c r="F1633" s="28"/>
      <c r="G1633" s="28"/>
      <c r="H1633" s="28"/>
      <c r="I1633" s="28"/>
      <c r="J1633" s="28"/>
      <c r="K1633" s="28">
        <f>(3.14/180)*K1632</f>
        <v>4.8321111111111117</v>
      </c>
      <c r="L1633" s="14"/>
      <c r="M1633" s="14" t="e">
        <f t="shared" si="223"/>
        <v>#DIV/0!</v>
      </c>
      <c r="N1633" s="49"/>
      <c r="O1633" s="238"/>
      <c r="P1633" s="5" t="e">
        <f t="shared" si="220"/>
        <v>#DIV/0!</v>
      </c>
      <c r="Q1633" s="5" t="e">
        <f t="shared" si="220"/>
        <v>#DIV/0!</v>
      </c>
      <c r="R1633" s="5" t="e">
        <f t="shared" si="220"/>
        <v>#DIV/0!</v>
      </c>
      <c r="S1633" s="5" t="e">
        <f t="shared" si="220"/>
        <v>#DIV/0!</v>
      </c>
      <c r="T1633" s="5" t="e">
        <f t="shared" si="220"/>
        <v>#DIV/0!</v>
      </c>
      <c r="U1633" s="5" t="e">
        <f t="shared" si="220"/>
        <v>#DIV/0!</v>
      </c>
      <c r="V1633" s="5" t="e">
        <f t="shared" si="225"/>
        <v>#DIV/0!</v>
      </c>
      <c r="W1633" s="5" t="e">
        <f t="shared" si="225"/>
        <v>#DIV/0!</v>
      </c>
      <c r="X1633" s="5" t="e">
        <f t="shared" si="225"/>
        <v>#DIV/0!</v>
      </c>
      <c r="Y1633" s="5" t="e">
        <f t="shared" si="221"/>
        <v>#DIV/0!</v>
      </c>
      <c r="Z1633" s="5" t="e">
        <f t="shared" si="222"/>
        <v>#DIV/0!</v>
      </c>
      <c r="AA1633" s="5" t="e">
        <f t="shared" si="222"/>
        <v>#DIV/0!</v>
      </c>
      <c r="AM1633" s="6"/>
      <c r="AN1633" s="6"/>
    </row>
    <row r="1634" spans="2:40" s="5" customFormat="1" ht="20.100000000000001" hidden="1" customHeight="1">
      <c r="B1634" s="15"/>
      <c r="C1634" s="13"/>
      <c r="D1634" s="13"/>
      <c r="E1634" s="13"/>
      <c r="F1634" s="13"/>
      <c r="G1634" s="13"/>
      <c r="H1634" s="13"/>
      <c r="I1634" s="13"/>
      <c r="J1634" s="13"/>
      <c r="K1634" s="15"/>
      <c r="L1634" s="14"/>
      <c r="M1634" s="14" t="e">
        <f t="shared" si="223"/>
        <v>#DIV/0!</v>
      </c>
      <c r="N1634" s="49"/>
      <c r="O1634" s="238"/>
      <c r="P1634" s="5" t="e">
        <f t="shared" si="220"/>
        <v>#DIV/0!</v>
      </c>
      <c r="Q1634" s="5" t="e">
        <f t="shared" si="220"/>
        <v>#DIV/0!</v>
      </c>
      <c r="R1634" s="5" t="e">
        <f t="shared" si="220"/>
        <v>#DIV/0!</v>
      </c>
      <c r="S1634" s="5" t="e">
        <f t="shared" si="220"/>
        <v>#DIV/0!</v>
      </c>
      <c r="T1634" s="5" t="e">
        <f t="shared" si="220"/>
        <v>#DIV/0!</v>
      </c>
      <c r="U1634" s="5" t="e">
        <f t="shared" si="220"/>
        <v>#DIV/0!</v>
      </c>
      <c r="V1634" s="5" t="e">
        <f t="shared" si="225"/>
        <v>#DIV/0!</v>
      </c>
      <c r="W1634" s="5" t="e">
        <f t="shared" si="225"/>
        <v>#DIV/0!</v>
      </c>
      <c r="X1634" s="5" t="e">
        <f t="shared" si="225"/>
        <v>#DIV/0!</v>
      </c>
      <c r="Y1634" s="5" t="e">
        <f t="shared" si="221"/>
        <v>#DIV/0!</v>
      </c>
      <c r="Z1634" s="5" t="e">
        <f t="shared" si="222"/>
        <v>#DIV/0!</v>
      </c>
      <c r="AA1634" s="5" t="e">
        <f t="shared" si="222"/>
        <v>#DIV/0!</v>
      </c>
      <c r="AM1634" s="6"/>
      <c r="AN1634" s="6"/>
    </row>
    <row r="1635" spans="2:40" s="5" customFormat="1" ht="20.100000000000001" hidden="1" customHeight="1">
      <c r="B1635" s="22" t="str">
        <f>+$B$11</f>
        <v xml:space="preserve"> Α' ΠΛΑΝΗΤΗΣ</v>
      </c>
      <c r="C1635" s="15">
        <f>+$C$11</f>
        <v>0</v>
      </c>
      <c r="D1635" s="13">
        <f>+D1630+1</f>
        <v>278</v>
      </c>
      <c r="E1635" s="15">
        <f>+(H1635+I1635)/2</f>
        <v>0</v>
      </c>
      <c r="F1635" s="15">
        <f>+SQRT(E1635*E1635-G1635*G1635)</f>
        <v>0</v>
      </c>
      <c r="G1635" s="15">
        <f>+(-H1635+I1635)/2</f>
        <v>0</v>
      </c>
      <c r="H1635" s="15">
        <f>+$J$40</f>
        <v>0</v>
      </c>
      <c r="I1635" s="15">
        <f>+$J$39</f>
        <v>0</v>
      </c>
      <c r="J1635" s="15">
        <f>+$D$22</f>
        <v>0</v>
      </c>
      <c r="K1635" s="15">
        <f>+ABS( C1635-D1635)</f>
        <v>278</v>
      </c>
      <c r="L1635" s="15" t="e">
        <f>(+F1635*F1635/E1635)/( 1- J1635*COS(K1636))</f>
        <v>#DIV/0!</v>
      </c>
      <c r="M1635" s="14" t="e">
        <f t="shared" si="223"/>
        <v>#DIV/0!</v>
      </c>
      <c r="N1635" s="49"/>
      <c r="O1635" s="238">
        <f t="shared" si="224"/>
        <v>0</v>
      </c>
      <c r="P1635" s="5" t="e">
        <f t="shared" si="220"/>
        <v>#DIV/0!</v>
      </c>
      <c r="Q1635" s="5" t="e">
        <f t="shared" si="220"/>
        <v>#DIV/0!</v>
      </c>
      <c r="R1635" s="5" t="e">
        <f t="shared" si="220"/>
        <v>#DIV/0!</v>
      </c>
      <c r="S1635" s="5" t="e">
        <f t="shared" si="220"/>
        <v>#DIV/0!</v>
      </c>
      <c r="T1635" s="5" t="e">
        <f t="shared" si="220"/>
        <v>#DIV/0!</v>
      </c>
      <c r="U1635" s="5" t="e">
        <f t="shared" si="220"/>
        <v>#DIV/0!</v>
      </c>
      <c r="V1635" s="5" t="e">
        <f t="shared" si="225"/>
        <v>#DIV/0!</v>
      </c>
      <c r="W1635" s="5" t="e">
        <f t="shared" si="225"/>
        <v>#DIV/0!</v>
      </c>
      <c r="X1635" s="5" t="e">
        <f t="shared" si="225"/>
        <v>#DIV/0!</v>
      </c>
      <c r="Y1635" s="5" t="e">
        <f t="shared" si="221"/>
        <v>#DIV/0!</v>
      </c>
      <c r="Z1635" s="5" t="e">
        <f t="shared" si="222"/>
        <v>#DIV/0!</v>
      </c>
      <c r="AA1635" s="5" t="e">
        <f t="shared" si="222"/>
        <v>#DIV/0!</v>
      </c>
      <c r="AM1635" s="6"/>
      <c r="AN1635" s="6"/>
    </row>
    <row r="1636" spans="2:40" s="5" customFormat="1" ht="20.100000000000001" hidden="1" customHeight="1">
      <c r="B1636" s="23" t="s">
        <v>32</v>
      </c>
      <c r="C1636" s="24">
        <f>3.14/180*C1635</f>
        <v>0</v>
      </c>
      <c r="D1636" s="24">
        <v>278</v>
      </c>
      <c r="E1636" s="25"/>
      <c r="F1636" s="25"/>
      <c r="G1636" s="25"/>
      <c r="H1636" s="25"/>
      <c r="I1636" s="25"/>
      <c r="J1636" s="25"/>
      <c r="K1636" s="25">
        <f>(3.14/180)*K1635</f>
        <v>4.8495555555555558</v>
      </c>
      <c r="L1636" s="14"/>
      <c r="M1636" s="14" t="e">
        <f t="shared" si="223"/>
        <v>#DIV/0!</v>
      </c>
      <c r="N1636" s="49"/>
      <c r="O1636" s="238" t="e">
        <f t="shared" si="224"/>
        <v>#DIV/0!</v>
      </c>
      <c r="P1636" s="5" t="e">
        <f t="shared" si="220"/>
        <v>#DIV/0!</v>
      </c>
      <c r="Q1636" s="5" t="e">
        <f t="shared" si="220"/>
        <v>#DIV/0!</v>
      </c>
      <c r="R1636" s="5" t="e">
        <f t="shared" si="220"/>
        <v>#DIV/0!</v>
      </c>
      <c r="S1636" s="5" t="e">
        <f t="shared" si="220"/>
        <v>#DIV/0!</v>
      </c>
      <c r="T1636" s="5" t="e">
        <f t="shared" si="220"/>
        <v>#DIV/0!</v>
      </c>
      <c r="U1636" s="5" t="e">
        <f t="shared" si="220"/>
        <v>#DIV/0!</v>
      </c>
      <c r="V1636" s="5" t="e">
        <f t="shared" si="225"/>
        <v>#DIV/0!</v>
      </c>
      <c r="W1636" s="5" t="e">
        <f t="shared" si="225"/>
        <v>#DIV/0!</v>
      </c>
      <c r="X1636" s="5" t="e">
        <f t="shared" si="225"/>
        <v>#DIV/0!</v>
      </c>
      <c r="Y1636" s="5" t="e">
        <f t="shared" si="221"/>
        <v>#DIV/0!</v>
      </c>
      <c r="Z1636" s="5" t="e">
        <f t="shared" si="222"/>
        <v>#DIV/0!</v>
      </c>
      <c r="AA1636" s="5" t="e">
        <f t="shared" si="222"/>
        <v>#DIV/0!</v>
      </c>
      <c r="AM1636" s="6"/>
      <c r="AN1636" s="6"/>
    </row>
    <row r="1637" spans="2:40" s="5" customFormat="1" ht="20.100000000000001" hidden="1" customHeight="1">
      <c r="B1637" s="22" t="str">
        <f>+$B$13</f>
        <v xml:space="preserve"> Β' ΠΛΑΝΗΤΗΣ</v>
      </c>
      <c r="C1637" s="15">
        <f>+$C$13</f>
        <v>0</v>
      </c>
      <c r="D1637" s="13">
        <f>+D1632+1</f>
        <v>278</v>
      </c>
      <c r="E1637" s="15">
        <f>+(H1637+I1637)/2</f>
        <v>0</v>
      </c>
      <c r="F1637" s="15">
        <f>+SQRT(E1637*E1637-G1637*G1637)</f>
        <v>0</v>
      </c>
      <c r="G1637" s="15">
        <f>+(-H1637+I1637)/2</f>
        <v>0</v>
      </c>
      <c r="H1637" s="15">
        <f>+$J$42</f>
        <v>0</v>
      </c>
      <c r="I1637" s="15">
        <f>+$J$41</f>
        <v>0</v>
      </c>
      <c r="J1637" s="15">
        <f>+$D$24</f>
        <v>0</v>
      </c>
      <c r="K1637" s="15">
        <f>+ABS( C1637-D1637)</f>
        <v>278</v>
      </c>
      <c r="L1637" s="15" t="e">
        <f>+F1637*F1637/E1637/( 1- J1637*COS(K1638))</f>
        <v>#DIV/0!</v>
      </c>
      <c r="M1637" s="14" t="e">
        <f t="shared" si="223"/>
        <v>#DIV/0!</v>
      </c>
      <c r="N1637" s="49"/>
      <c r="O1637" s="238">
        <f t="shared" si="224"/>
        <v>0</v>
      </c>
      <c r="P1637" s="5" t="e">
        <f t="shared" si="220"/>
        <v>#DIV/0!</v>
      </c>
      <c r="Q1637" s="5" t="e">
        <f t="shared" si="220"/>
        <v>#DIV/0!</v>
      </c>
      <c r="R1637" s="5" t="e">
        <f t="shared" si="220"/>
        <v>#DIV/0!</v>
      </c>
      <c r="S1637" s="5" t="e">
        <f t="shared" si="220"/>
        <v>#DIV/0!</v>
      </c>
      <c r="T1637" s="5" t="e">
        <f t="shared" si="220"/>
        <v>#DIV/0!</v>
      </c>
      <c r="U1637" s="5" t="e">
        <f t="shared" si="220"/>
        <v>#DIV/0!</v>
      </c>
      <c r="V1637" s="5" t="e">
        <f t="shared" si="225"/>
        <v>#DIV/0!</v>
      </c>
      <c r="W1637" s="5" t="e">
        <f t="shared" si="225"/>
        <v>#DIV/0!</v>
      </c>
      <c r="X1637" s="5" t="e">
        <f t="shared" si="225"/>
        <v>#DIV/0!</v>
      </c>
      <c r="Y1637" s="5" t="e">
        <f t="shared" si="221"/>
        <v>#DIV/0!</v>
      </c>
      <c r="Z1637" s="5" t="e">
        <f t="shared" si="222"/>
        <v>#DIV/0!</v>
      </c>
      <c r="AA1637" s="5" t="e">
        <f t="shared" si="222"/>
        <v>#DIV/0!</v>
      </c>
      <c r="AM1637" s="6"/>
      <c r="AN1637" s="6"/>
    </row>
    <row r="1638" spans="2:40" s="5" customFormat="1" ht="20.100000000000001" hidden="1" customHeight="1">
      <c r="B1638" s="26"/>
      <c r="C1638" s="27">
        <f>3.14/180*C1637</f>
        <v>0</v>
      </c>
      <c r="D1638" s="27">
        <f>3.14/180*D1637</f>
        <v>4.8495555555555558</v>
      </c>
      <c r="E1638" s="28"/>
      <c r="F1638" s="28"/>
      <c r="G1638" s="28"/>
      <c r="H1638" s="28"/>
      <c r="I1638" s="28"/>
      <c r="J1638" s="28"/>
      <c r="K1638" s="28">
        <f>(3.14/180)*K1637</f>
        <v>4.8495555555555558</v>
      </c>
      <c r="L1638" s="14"/>
      <c r="M1638" s="14" t="e">
        <f t="shared" si="223"/>
        <v>#DIV/0!</v>
      </c>
      <c r="N1638" s="49"/>
      <c r="O1638" s="238"/>
      <c r="P1638" s="5" t="e">
        <f t="shared" si="220"/>
        <v>#DIV/0!</v>
      </c>
      <c r="Q1638" s="5" t="e">
        <f t="shared" si="220"/>
        <v>#DIV/0!</v>
      </c>
      <c r="R1638" s="5" t="e">
        <f t="shared" si="220"/>
        <v>#DIV/0!</v>
      </c>
      <c r="S1638" s="5" t="e">
        <f t="shared" ref="S1638:X1701" si="226">IF(AND(E1638=MIN($B1638:$M1638),E1638=MIN($O$176:$O$234)),AE1637,0)</f>
        <v>#DIV/0!</v>
      </c>
      <c r="T1638" s="5" t="e">
        <f t="shared" si="226"/>
        <v>#DIV/0!</v>
      </c>
      <c r="U1638" s="5" t="e">
        <f t="shared" si="226"/>
        <v>#DIV/0!</v>
      </c>
      <c r="V1638" s="5" t="e">
        <f t="shared" si="225"/>
        <v>#DIV/0!</v>
      </c>
      <c r="W1638" s="5" t="e">
        <f t="shared" si="225"/>
        <v>#DIV/0!</v>
      </c>
      <c r="X1638" s="5" t="e">
        <f t="shared" si="225"/>
        <v>#DIV/0!</v>
      </c>
      <c r="Y1638" s="5" t="e">
        <f t="shared" si="221"/>
        <v>#DIV/0!</v>
      </c>
      <c r="Z1638" s="5" t="e">
        <f t="shared" si="222"/>
        <v>#DIV/0!</v>
      </c>
      <c r="AA1638" s="5" t="e">
        <f t="shared" si="222"/>
        <v>#DIV/0!</v>
      </c>
      <c r="AM1638" s="6"/>
      <c r="AN1638" s="6"/>
    </row>
    <row r="1639" spans="2:40" s="5" customFormat="1" ht="20.100000000000001" hidden="1" customHeight="1">
      <c r="B1639" s="15"/>
      <c r="C1639" s="13"/>
      <c r="D1639" s="13"/>
      <c r="E1639" s="13"/>
      <c r="F1639" s="13"/>
      <c r="G1639" s="13"/>
      <c r="H1639" s="13"/>
      <c r="I1639" s="13"/>
      <c r="J1639" s="13"/>
      <c r="K1639" s="15"/>
      <c r="L1639" s="14"/>
      <c r="M1639" s="14" t="e">
        <f t="shared" si="223"/>
        <v>#DIV/0!</v>
      </c>
      <c r="N1639" s="49"/>
      <c r="O1639" s="238"/>
      <c r="P1639" s="5" t="e">
        <f t="shared" ref="P1639:U1702" si="227">IF(AND(B1639=MIN($B1639:$M1639),B1639=MIN($O$176:$O$234)),AB1638,0)</f>
        <v>#DIV/0!</v>
      </c>
      <c r="Q1639" s="5" t="e">
        <f t="shared" si="227"/>
        <v>#DIV/0!</v>
      </c>
      <c r="R1639" s="5" t="e">
        <f t="shared" si="227"/>
        <v>#DIV/0!</v>
      </c>
      <c r="S1639" s="5" t="e">
        <f t="shared" si="226"/>
        <v>#DIV/0!</v>
      </c>
      <c r="T1639" s="5" t="e">
        <f t="shared" si="226"/>
        <v>#DIV/0!</v>
      </c>
      <c r="U1639" s="5" t="e">
        <f t="shared" si="226"/>
        <v>#DIV/0!</v>
      </c>
      <c r="V1639" s="5" t="e">
        <f t="shared" si="225"/>
        <v>#DIV/0!</v>
      </c>
      <c r="W1639" s="5" t="e">
        <f t="shared" si="225"/>
        <v>#DIV/0!</v>
      </c>
      <c r="X1639" s="5" t="e">
        <f t="shared" si="225"/>
        <v>#DIV/0!</v>
      </c>
      <c r="Y1639" s="5" t="e">
        <f t="shared" si="221"/>
        <v>#DIV/0!</v>
      </c>
      <c r="Z1639" s="5" t="e">
        <f t="shared" si="222"/>
        <v>#DIV/0!</v>
      </c>
      <c r="AA1639" s="5" t="e">
        <f t="shared" si="222"/>
        <v>#DIV/0!</v>
      </c>
      <c r="AM1639" s="6"/>
      <c r="AN1639" s="6"/>
    </row>
    <row r="1640" spans="2:40" s="5" customFormat="1" ht="20.100000000000001" hidden="1" customHeight="1">
      <c r="B1640" s="22" t="str">
        <f>+$B$11</f>
        <v xml:space="preserve"> Α' ΠΛΑΝΗΤΗΣ</v>
      </c>
      <c r="C1640" s="15">
        <f>+$C$11</f>
        <v>0</v>
      </c>
      <c r="D1640" s="13">
        <f>+D1635+1</f>
        <v>279</v>
      </c>
      <c r="E1640" s="15">
        <f>+(H1640+I1640)/2</f>
        <v>0</v>
      </c>
      <c r="F1640" s="15">
        <f>+SQRT(E1640*E1640-G1640*G1640)</f>
        <v>0</v>
      </c>
      <c r="G1640" s="15">
        <f>+(-H1640+I1640)/2</f>
        <v>0</v>
      </c>
      <c r="H1640" s="15">
        <f>+$J$40</f>
        <v>0</v>
      </c>
      <c r="I1640" s="15">
        <f>+$J$39</f>
        <v>0</v>
      </c>
      <c r="J1640" s="15">
        <f>+$D$22</f>
        <v>0</v>
      </c>
      <c r="K1640" s="15">
        <f>+ABS( C1640-D1640)</f>
        <v>279</v>
      </c>
      <c r="L1640" s="15" t="e">
        <f>(+F1640*F1640/E1640)/( 1- J1640*COS(K1641))</f>
        <v>#DIV/0!</v>
      </c>
      <c r="M1640" s="14" t="e">
        <f t="shared" si="223"/>
        <v>#DIV/0!</v>
      </c>
      <c r="N1640" s="49"/>
      <c r="O1640" s="238">
        <f t="shared" si="224"/>
        <v>0</v>
      </c>
      <c r="P1640" s="5" t="e">
        <f t="shared" si="227"/>
        <v>#DIV/0!</v>
      </c>
      <c r="Q1640" s="5" t="e">
        <f t="shared" si="227"/>
        <v>#DIV/0!</v>
      </c>
      <c r="R1640" s="5" t="e">
        <f t="shared" si="227"/>
        <v>#DIV/0!</v>
      </c>
      <c r="S1640" s="5" t="e">
        <f t="shared" si="226"/>
        <v>#DIV/0!</v>
      </c>
      <c r="T1640" s="5" t="e">
        <f t="shared" si="226"/>
        <v>#DIV/0!</v>
      </c>
      <c r="U1640" s="5" t="e">
        <f t="shared" si="226"/>
        <v>#DIV/0!</v>
      </c>
      <c r="V1640" s="5" t="e">
        <f t="shared" si="225"/>
        <v>#DIV/0!</v>
      </c>
      <c r="W1640" s="5" t="e">
        <f t="shared" si="225"/>
        <v>#DIV/0!</v>
      </c>
      <c r="X1640" s="5" t="e">
        <f t="shared" si="225"/>
        <v>#DIV/0!</v>
      </c>
      <c r="Y1640" s="5" t="e">
        <f t="shared" si="221"/>
        <v>#DIV/0!</v>
      </c>
      <c r="Z1640" s="5" t="e">
        <f t="shared" si="222"/>
        <v>#DIV/0!</v>
      </c>
      <c r="AA1640" s="5" t="e">
        <f t="shared" si="222"/>
        <v>#DIV/0!</v>
      </c>
      <c r="AM1640" s="6"/>
      <c r="AN1640" s="6"/>
    </row>
    <row r="1641" spans="2:40" s="5" customFormat="1" ht="20.100000000000001" hidden="1" customHeight="1">
      <c r="B1641" s="23" t="s">
        <v>32</v>
      </c>
      <c r="C1641" s="24">
        <f>3.14/180*C1640</f>
        <v>0</v>
      </c>
      <c r="D1641" s="24">
        <v>279</v>
      </c>
      <c r="E1641" s="25"/>
      <c r="F1641" s="25"/>
      <c r="G1641" s="25"/>
      <c r="H1641" s="25"/>
      <c r="I1641" s="25"/>
      <c r="J1641" s="25"/>
      <c r="K1641" s="25">
        <f>(3.14/180)*K1640</f>
        <v>4.8670000000000009</v>
      </c>
      <c r="L1641" s="14"/>
      <c r="M1641" s="14" t="e">
        <f t="shared" si="223"/>
        <v>#DIV/0!</v>
      </c>
      <c r="N1641" s="49"/>
      <c r="O1641" s="238" t="e">
        <f t="shared" si="224"/>
        <v>#DIV/0!</v>
      </c>
      <c r="P1641" s="5" t="e">
        <f t="shared" si="227"/>
        <v>#DIV/0!</v>
      </c>
      <c r="Q1641" s="5" t="e">
        <f t="shared" si="227"/>
        <v>#DIV/0!</v>
      </c>
      <c r="R1641" s="5" t="e">
        <f t="shared" si="227"/>
        <v>#DIV/0!</v>
      </c>
      <c r="S1641" s="5" t="e">
        <f t="shared" si="226"/>
        <v>#DIV/0!</v>
      </c>
      <c r="T1641" s="5" t="e">
        <f t="shared" si="226"/>
        <v>#DIV/0!</v>
      </c>
      <c r="U1641" s="5" t="e">
        <f t="shared" si="226"/>
        <v>#DIV/0!</v>
      </c>
      <c r="V1641" s="5" t="e">
        <f t="shared" si="225"/>
        <v>#DIV/0!</v>
      </c>
      <c r="W1641" s="5" t="e">
        <f t="shared" si="225"/>
        <v>#DIV/0!</v>
      </c>
      <c r="X1641" s="5" t="e">
        <f t="shared" si="225"/>
        <v>#DIV/0!</v>
      </c>
      <c r="Y1641" s="5" t="e">
        <f t="shared" si="221"/>
        <v>#DIV/0!</v>
      </c>
      <c r="Z1641" s="5" t="e">
        <f t="shared" si="222"/>
        <v>#DIV/0!</v>
      </c>
      <c r="AA1641" s="5" t="e">
        <f t="shared" si="222"/>
        <v>#DIV/0!</v>
      </c>
      <c r="AM1641" s="6"/>
      <c r="AN1641" s="6"/>
    </row>
    <row r="1642" spans="2:40" s="5" customFormat="1" ht="20.100000000000001" hidden="1" customHeight="1">
      <c r="B1642" s="22" t="str">
        <f>+$B$13</f>
        <v xml:space="preserve"> Β' ΠΛΑΝΗΤΗΣ</v>
      </c>
      <c r="C1642" s="15">
        <f>+$C$13</f>
        <v>0</v>
      </c>
      <c r="D1642" s="13">
        <f>+D1637+1</f>
        <v>279</v>
      </c>
      <c r="E1642" s="15">
        <f>+(H1642+I1642)/2</f>
        <v>0</v>
      </c>
      <c r="F1642" s="15">
        <f>+SQRT(E1642*E1642-G1642*G1642)</f>
        <v>0</v>
      </c>
      <c r="G1642" s="15">
        <f>+(-H1642+I1642)/2</f>
        <v>0</v>
      </c>
      <c r="H1642" s="15">
        <f>+$J$42</f>
        <v>0</v>
      </c>
      <c r="I1642" s="15">
        <f>+$J$41</f>
        <v>0</v>
      </c>
      <c r="J1642" s="15">
        <f>+$D$24</f>
        <v>0</v>
      </c>
      <c r="K1642" s="15">
        <f>+ABS( C1642-D1642)</f>
        <v>279</v>
      </c>
      <c r="L1642" s="15" t="e">
        <f>+F1642*F1642/E1642/( 1- J1642*COS(K1643))</f>
        <v>#DIV/0!</v>
      </c>
      <c r="M1642" s="14" t="e">
        <f t="shared" si="223"/>
        <v>#DIV/0!</v>
      </c>
      <c r="N1642" s="49"/>
      <c r="O1642" s="238">
        <f t="shared" si="224"/>
        <v>0</v>
      </c>
      <c r="P1642" s="5" t="e">
        <f t="shared" si="227"/>
        <v>#DIV/0!</v>
      </c>
      <c r="Q1642" s="5" t="e">
        <f t="shared" si="227"/>
        <v>#DIV/0!</v>
      </c>
      <c r="R1642" s="5" t="e">
        <f t="shared" si="227"/>
        <v>#DIV/0!</v>
      </c>
      <c r="S1642" s="5" t="e">
        <f t="shared" si="226"/>
        <v>#DIV/0!</v>
      </c>
      <c r="T1642" s="5" t="e">
        <f t="shared" si="226"/>
        <v>#DIV/0!</v>
      </c>
      <c r="U1642" s="5" t="e">
        <f t="shared" si="226"/>
        <v>#DIV/0!</v>
      </c>
      <c r="V1642" s="5" t="e">
        <f t="shared" si="225"/>
        <v>#DIV/0!</v>
      </c>
      <c r="W1642" s="5" t="e">
        <f t="shared" si="225"/>
        <v>#DIV/0!</v>
      </c>
      <c r="X1642" s="5" t="e">
        <f t="shared" si="225"/>
        <v>#DIV/0!</v>
      </c>
      <c r="Y1642" s="5" t="e">
        <f t="shared" si="221"/>
        <v>#DIV/0!</v>
      </c>
      <c r="Z1642" s="5" t="e">
        <f t="shared" si="222"/>
        <v>#DIV/0!</v>
      </c>
      <c r="AA1642" s="5" t="e">
        <f t="shared" si="222"/>
        <v>#DIV/0!</v>
      </c>
      <c r="AM1642" s="6"/>
      <c r="AN1642" s="6"/>
    </row>
    <row r="1643" spans="2:40" s="5" customFormat="1" ht="20.100000000000001" hidden="1" customHeight="1">
      <c r="B1643" s="26"/>
      <c r="C1643" s="27">
        <f>3.14/180*C1642</f>
        <v>0</v>
      </c>
      <c r="D1643" s="27">
        <f>3.14/180*D1642</f>
        <v>4.8670000000000009</v>
      </c>
      <c r="E1643" s="28"/>
      <c r="F1643" s="28"/>
      <c r="G1643" s="28"/>
      <c r="H1643" s="28"/>
      <c r="I1643" s="28"/>
      <c r="J1643" s="28"/>
      <c r="K1643" s="28">
        <f>(3.14/180)*K1642</f>
        <v>4.8670000000000009</v>
      </c>
      <c r="L1643" s="14"/>
      <c r="M1643" s="14" t="e">
        <f t="shared" si="223"/>
        <v>#DIV/0!</v>
      </c>
      <c r="N1643" s="49"/>
      <c r="O1643" s="238"/>
      <c r="P1643" s="5" t="e">
        <f t="shared" si="227"/>
        <v>#DIV/0!</v>
      </c>
      <c r="Q1643" s="5" t="e">
        <f t="shared" si="227"/>
        <v>#DIV/0!</v>
      </c>
      <c r="R1643" s="5" t="e">
        <f t="shared" si="227"/>
        <v>#DIV/0!</v>
      </c>
      <c r="S1643" s="5" t="e">
        <f t="shared" si="226"/>
        <v>#DIV/0!</v>
      </c>
      <c r="T1643" s="5" t="e">
        <f t="shared" si="226"/>
        <v>#DIV/0!</v>
      </c>
      <c r="U1643" s="5" t="e">
        <f t="shared" si="226"/>
        <v>#DIV/0!</v>
      </c>
      <c r="V1643" s="5" t="e">
        <f t="shared" si="225"/>
        <v>#DIV/0!</v>
      </c>
      <c r="W1643" s="5" t="e">
        <f t="shared" si="225"/>
        <v>#DIV/0!</v>
      </c>
      <c r="X1643" s="5" t="e">
        <f t="shared" si="225"/>
        <v>#DIV/0!</v>
      </c>
      <c r="Y1643" s="5" t="e">
        <f t="shared" si="221"/>
        <v>#DIV/0!</v>
      </c>
      <c r="Z1643" s="5" t="e">
        <f t="shared" si="222"/>
        <v>#DIV/0!</v>
      </c>
      <c r="AA1643" s="5" t="e">
        <f t="shared" si="222"/>
        <v>#DIV/0!</v>
      </c>
      <c r="AM1643" s="6"/>
      <c r="AN1643" s="6"/>
    </row>
    <row r="1644" spans="2:40" s="5" customFormat="1" ht="20.100000000000001" hidden="1" customHeight="1">
      <c r="B1644" s="15"/>
      <c r="C1644" s="13"/>
      <c r="D1644" s="13"/>
      <c r="E1644" s="13"/>
      <c r="F1644" s="13"/>
      <c r="G1644" s="13"/>
      <c r="H1644" s="13"/>
      <c r="I1644" s="13"/>
      <c r="J1644" s="13"/>
      <c r="K1644" s="15"/>
      <c r="L1644" s="14"/>
      <c r="M1644" s="14" t="e">
        <f t="shared" si="223"/>
        <v>#DIV/0!</v>
      </c>
      <c r="N1644" s="49"/>
      <c r="O1644" s="238"/>
      <c r="P1644" s="5" t="e">
        <f t="shared" si="227"/>
        <v>#DIV/0!</v>
      </c>
      <c r="Q1644" s="5" t="e">
        <f t="shared" si="227"/>
        <v>#DIV/0!</v>
      </c>
      <c r="R1644" s="5" t="e">
        <f t="shared" si="227"/>
        <v>#DIV/0!</v>
      </c>
      <c r="S1644" s="5" t="e">
        <f t="shared" si="226"/>
        <v>#DIV/0!</v>
      </c>
      <c r="T1644" s="5" t="e">
        <f t="shared" si="226"/>
        <v>#DIV/0!</v>
      </c>
      <c r="U1644" s="5" t="e">
        <f t="shared" si="226"/>
        <v>#DIV/0!</v>
      </c>
      <c r="V1644" s="5" t="e">
        <f t="shared" si="225"/>
        <v>#DIV/0!</v>
      </c>
      <c r="W1644" s="5" t="e">
        <f t="shared" si="225"/>
        <v>#DIV/0!</v>
      </c>
      <c r="X1644" s="5" t="e">
        <f t="shared" si="225"/>
        <v>#DIV/0!</v>
      </c>
      <c r="Y1644" s="5" t="e">
        <f t="shared" si="221"/>
        <v>#DIV/0!</v>
      </c>
      <c r="Z1644" s="5" t="e">
        <f t="shared" si="222"/>
        <v>#DIV/0!</v>
      </c>
      <c r="AA1644" s="5" t="e">
        <f t="shared" si="222"/>
        <v>#DIV/0!</v>
      </c>
      <c r="AM1644" s="6"/>
      <c r="AN1644" s="6"/>
    </row>
    <row r="1645" spans="2:40" s="5" customFormat="1" ht="20.100000000000001" hidden="1" customHeight="1">
      <c r="B1645" s="22" t="str">
        <f>+$B$11</f>
        <v xml:space="preserve"> Α' ΠΛΑΝΗΤΗΣ</v>
      </c>
      <c r="C1645" s="15">
        <f>+$C$11</f>
        <v>0</v>
      </c>
      <c r="D1645" s="13">
        <f>+D1640+1</f>
        <v>280</v>
      </c>
      <c r="E1645" s="15">
        <f>+(H1645+I1645)/2</f>
        <v>0</v>
      </c>
      <c r="F1645" s="15">
        <f>+SQRT(E1645*E1645-G1645*G1645)</f>
        <v>0</v>
      </c>
      <c r="G1645" s="15">
        <f>+(-H1645+I1645)/2</f>
        <v>0</v>
      </c>
      <c r="H1645" s="15">
        <f>+$J$40</f>
        <v>0</v>
      </c>
      <c r="I1645" s="15">
        <f>+$J$39</f>
        <v>0</v>
      </c>
      <c r="J1645" s="15">
        <f>+$D$22</f>
        <v>0</v>
      </c>
      <c r="K1645" s="15">
        <f>+ABS( C1645-D1645)</f>
        <v>280</v>
      </c>
      <c r="L1645" s="15" t="e">
        <f>(+F1645*F1645/E1645)/( 1- J1645*COS(K1646))</f>
        <v>#DIV/0!</v>
      </c>
      <c r="M1645" s="14" t="e">
        <f t="shared" si="223"/>
        <v>#DIV/0!</v>
      </c>
      <c r="N1645" s="49"/>
      <c r="O1645" s="238">
        <f t="shared" si="224"/>
        <v>0</v>
      </c>
      <c r="P1645" s="5" t="e">
        <f t="shared" si="227"/>
        <v>#DIV/0!</v>
      </c>
      <c r="Q1645" s="5" t="e">
        <f t="shared" si="227"/>
        <v>#DIV/0!</v>
      </c>
      <c r="R1645" s="5" t="e">
        <f t="shared" si="227"/>
        <v>#DIV/0!</v>
      </c>
      <c r="S1645" s="5" t="e">
        <f t="shared" si="226"/>
        <v>#DIV/0!</v>
      </c>
      <c r="T1645" s="5" t="e">
        <f t="shared" si="226"/>
        <v>#DIV/0!</v>
      </c>
      <c r="U1645" s="5" t="e">
        <f t="shared" si="226"/>
        <v>#DIV/0!</v>
      </c>
      <c r="V1645" s="5" t="e">
        <f t="shared" si="225"/>
        <v>#DIV/0!</v>
      </c>
      <c r="W1645" s="5" t="e">
        <f t="shared" si="225"/>
        <v>#DIV/0!</v>
      </c>
      <c r="X1645" s="5" t="e">
        <f t="shared" si="225"/>
        <v>#DIV/0!</v>
      </c>
      <c r="Y1645" s="5" t="e">
        <f t="shared" ref="Y1645:Y1708" si="228">IF(AND(K1645=MIN($B1645:$M1645),K1645=MIN($O$176:$O$234)),AK1644,0)</f>
        <v>#DIV/0!</v>
      </c>
      <c r="Z1645" s="5" t="e">
        <f t="shared" ref="Z1645:AA1708" si="229">IF(AND(L1645=MIN($B1645:$M1645),L1645=MIN($O$176:$O$234)),AL1644,0)</f>
        <v>#DIV/0!</v>
      </c>
      <c r="AA1645" s="5" t="e">
        <f t="shared" si="229"/>
        <v>#DIV/0!</v>
      </c>
      <c r="AM1645" s="6"/>
      <c r="AN1645" s="6"/>
    </row>
    <row r="1646" spans="2:40" s="5" customFormat="1" ht="20.100000000000001" hidden="1" customHeight="1">
      <c r="B1646" s="23" t="s">
        <v>32</v>
      </c>
      <c r="C1646" s="24">
        <f>3.14/180*C1645</f>
        <v>0</v>
      </c>
      <c r="D1646" s="24">
        <v>280</v>
      </c>
      <c r="E1646" s="25"/>
      <c r="F1646" s="25"/>
      <c r="G1646" s="25"/>
      <c r="H1646" s="25"/>
      <c r="I1646" s="25"/>
      <c r="J1646" s="25"/>
      <c r="K1646" s="25">
        <f>(3.14/180)*K1645</f>
        <v>4.884444444444445</v>
      </c>
      <c r="L1646" s="14"/>
      <c r="M1646" s="14" t="e">
        <f t="shared" si="223"/>
        <v>#DIV/0!</v>
      </c>
      <c r="N1646" s="49"/>
      <c r="O1646" s="238" t="e">
        <f t="shared" si="224"/>
        <v>#DIV/0!</v>
      </c>
      <c r="P1646" s="5" t="e">
        <f t="shared" si="227"/>
        <v>#DIV/0!</v>
      </c>
      <c r="Q1646" s="5" t="e">
        <f t="shared" si="227"/>
        <v>#DIV/0!</v>
      </c>
      <c r="R1646" s="5" t="e">
        <f t="shared" si="227"/>
        <v>#DIV/0!</v>
      </c>
      <c r="S1646" s="5" t="e">
        <f t="shared" si="226"/>
        <v>#DIV/0!</v>
      </c>
      <c r="T1646" s="5" t="e">
        <f t="shared" si="226"/>
        <v>#DIV/0!</v>
      </c>
      <c r="U1646" s="5" t="e">
        <f t="shared" si="226"/>
        <v>#DIV/0!</v>
      </c>
      <c r="V1646" s="5" t="e">
        <f t="shared" si="225"/>
        <v>#DIV/0!</v>
      </c>
      <c r="W1646" s="5" t="e">
        <f t="shared" si="225"/>
        <v>#DIV/0!</v>
      </c>
      <c r="X1646" s="5" t="e">
        <f t="shared" si="225"/>
        <v>#DIV/0!</v>
      </c>
      <c r="Y1646" s="5" t="e">
        <f t="shared" si="228"/>
        <v>#DIV/0!</v>
      </c>
      <c r="Z1646" s="5" t="e">
        <f t="shared" si="229"/>
        <v>#DIV/0!</v>
      </c>
      <c r="AA1646" s="5" t="e">
        <f t="shared" si="229"/>
        <v>#DIV/0!</v>
      </c>
      <c r="AM1646" s="6"/>
      <c r="AN1646" s="6"/>
    </row>
    <row r="1647" spans="2:40" s="5" customFormat="1" ht="20.100000000000001" hidden="1" customHeight="1">
      <c r="B1647" s="22" t="str">
        <f>+$B$13</f>
        <v xml:space="preserve"> Β' ΠΛΑΝΗΤΗΣ</v>
      </c>
      <c r="C1647" s="15">
        <f>+$C$13</f>
        <v>0</v>
      </c>
      <c r="D1647" s="13">
        <f>+D1642+1</f>
        <v>280</v>
      </c>
      <c r="E1647" s="15">
        <f>+(H1647+I1647)/2</f>
        <v>0</v>
      </c>
      <c r="F1647" s="15">
        <f>+SQRT(E1647*E1647-G1647*G1647)</f>
        <v>0</v>
      </c>
      <c r="G1647" s="15">
        <f>+(-H1647+I1647)/2</f>
        <v>0</v>
      </c>
      <c r="H1647" s="15">
        <f>+$J$42</f>
        <v>0</v>
      </c>
      <c r="I1647" s="15">
        <f>+$J$41</f>
        <v>0</v>
      </c>
      <c r="J1647" s="15">
        <f>+$D$24</f>
        <v>0</v>
      </c>
      <c r="K1647" s="15">
        <f>+ABS( C1647-D1647)</f>
        <v>280</v>
      </c>
      <c r="L1647" s="15" t="e">
        <f>+F1647*F1647/E1647/( 1- J1647*COS(K1648))</f>
        <v>#DIV/0!</v>
      </c>
      <c r="M1647" s="14" t="e">
        <f t="shared" si="223"/>
        <v>#DIV/0!</v>
      </c>
      <c r="N1647" s="49"/>
      <c r="O1647" s="238"/>
      <c r="P1647" s="5" t="e">
        <f t="shared" si="227"/>
        <v>#DIV/0!</v>
      </c>
      <c r="Q1647" s="5" t="e">
        <f t="shared" si="227"/>
        <v>#DIV/0!</v>
      </c>
      <c r="R1647" s="5" t="e">
        <f t="shared" si="227"/>
        <v>#DIV/0!</v>
      </c>
      <c r="S1647" s="5" t="e">
        <f t="shared" si="226"/>
        <v>#DIV/0!</v>
      </c>
      <c r="T1647" s="5" t="e">
        <f t="shared" si="226"/>
        <v>#DIV/0!</v>
      </c>
      <c r="U1647" s="5" t="e">
        <f t="shared" si="226"/>
        <v>#DIV/0!</v>
      </c>
      <c r="V1647" s="5" t="e">
        <f t="shared" si="225"/>
        <v>#DIV/0!</v>
      </c>
      <c r="W1647" s="5" t="e">
        <f t="shared" si="225"/>
        <v>#DIV/0!</v>
      </c>
      <c r="X1647" s="5" t="e">
        <f t="shared" si="225"/>
        <v>#DIV/0!</v>
      </c>
      <c r="Y1647" s="5" t="e">
        <f t="shared" si="228"/>
        <v>#DIV/0!</v>
      </c>
      <c r="Z1647" s="5" t="e">
        <f t="shared" si="229"/>
        <v>#DIV/0!</v>
      </c>
      <c r="AA1647" s="5" t="e">
        <f t="shared" si="229"/>
        <v>#DIV/0!</v>
      </c>
      <c r="AM1647" s="6"/>
      <c r="AN1647" s="6"/>
    </row>
    <row r="1648" spans="2:40" s="5" customFormat="1" ht="20.100000000000001" hidden="1" customHeight="1">
      <c r="B1648" s="26"/>
      <c r="C1648" s="27">
        <f>3.14/180*C1647</f>
        <v>0</v>
      </c>
      <c r="D1648" s="27">
        <f>3.14/180*D1647</f>
        <v>4.884444444444445</v>
      </c>
      <c r="E1648" s="28"/>
      <c r="F1648" s="28"/>
      <c r="G1648" s="28"/>
      <c r="H1648" s="28"/>
      <c r="I1648" s="28"/>
      <c r="J1648" s="28"/>
      <c r="K1648" s="28">
        <f>(3.14/180)*K1647</f>
        <v>4.884444444444445</v>
      </c>
      <c r="L1648" s="14"/>
      <c r="M1648" s="14" t="e">
        <f t="shared" si="223"/>
        <v>#DIV/0!</v>
      </c>
      <c r="N1648" s="49"/>
      <c r="O1648" s="238"/>
      <c r="P1648" s="5" t="e">
        <f t="shared" si="227"/>
        <v>#DIV/0!</v>
      </c>
      <c r="Q1648" s="5" t="e">
        <f t="shared" si="227"/>
        <v>#DIV/0!</v>
      </c>
      <c r="R1648" s="5" t="e">
        <f t="shared" si="227"/>
        <v>#DIV/0!</v>
      </c>
      <c r="S1648" s="5" t="e">
        <f t="shared" si="226"/>
        <v>#DIV/0!</v>
      </c>
      <c r="T1648" s="5" t="e">
        <f t="shared" si="226"/>
        <v>#DIV/0!</v>
      </c>
      <c r="U1648" s="5" t="e">
        <f t="shared" si="226"/>
        <v>#DIV/0!</v>
      </c>
      <c r="V1648" s="5" t="e">
        <f t="shared" si="225"/>
        <v>#DIV/0!</v>
      </c>
      <c r="W1648" s="5" t="e">
        <f t="shared" si="225"/>
        <v>#DIV/0!</v>
      </c>
      <c r="X1648" s="5" t="e">
        <f t="shared" si="225"/>
        <v>#DIV/0!</v>
      </c>
      <c r="Y1648" s="5" t="e">
        <f t="shared" si="228"/>
        <v>#DIV/0!</v>
      </c>
      <c r="Z1648" s="5" t="e">
        <f t="shared" si="229"/>
        <v>#DIV/0!</v>
      </c>
      <c r="AA1648" s="5" t="e">
        <f t="shared" si="229"/>
        <v>#DIV/0!</v>
      </c>
      <c r="AM1648" s="6"/>
      <c r="AN1648" s="6"/>
    </row>
    <row r="1649" spans="2:40" s="5" customFormat="1" ht="20.100000000000001" hidden="1" customHeight="1">
      <c r="B1649" s="15"/>
      <c r="C1649" s="13"/>
      <c r="D1649" s="13"/>
      <c r="E1649" s="13"/>
      <c r="F1649" s="13"/>
      <c r="G1649" s="13"/>
      <c r="H1649" s="13"/>
      <c r="I1649" s="13"/>
      <c r="J1649" s="13"/>
      <c r="K1649" s="15"/>
      <c r="L1649" s="14"/>
      <c r="M1649" s="14" t="e">
        <f t="shared" si="223"/>
        <v>#DIV/0!</v>
      </c>
      <c r="N1649" s="49"/>
      <c r="O1649" s="238"/>
      <c r="P1649" s="5" t="e">
        <f t="shared" si="227"/>
        <v>#DIV/0!</v>
      </c>
      <c r="Q1649" s="5" t="e">
        <f t="shared" si="227"/>
        <v>#DIV/0!</v>
      </c>
      <c r="R1649" s="5" t="e">
        <f t="shared" si="227"/>
        <v>#DIV/0!</v>
      </c>
      <c r="S1649" s="5" t="e">
        <f t="shared" si="226"/>
        <v>#DIV/0!</v>
      </c>
      <c r="T1649" s="5" t="e">
        <f t="shared" si="226"/>
        <v>#DIV/0!</v>
      </c>
      <c r="U1649" s="5" t="e">
        <f t="shared" si="226"/>
        <v>#DIV/0!</v>
      </c>
      <c r="V1649" s="5" t="e">
        <f t="shared" si="225"/>
        <v>#DIV/0!</v>
      </c>
      <c r="W1649" s="5" t="e">
        <f t="shared" si="225"/>
        <v>#DIV/0!</v>
      </c>
      <c r="X1649" s="5" t="e">
        <f t="shared" si="225"/>
        <v>#DIV/0!</v>
      </c>
      <c r="Y1649" s="5" t="e">
        <f t="shared" si="228"/>
        <v>#DIV/0!</v>
      </c>
      <c r="Z1649" s="5" t="e">
        <f t="shared" si="229"/>
        <v>#DIV/0!</v>
      </c>
      <c r="AA1649" s="5" t="e">
        <f t="shared" si="229"/>
        <v>#DIV/0!</v>
      </c>
      <c r="AM1649" s="6"/>
      <c r="AN1649" s="6"/>
    </row>
    <row r="1650" spans="2:40" s="5" customFormat="1" ht="20.100000000000001" hidden="1" customHeight="1">
      <c r="B1650" s="22" t="str">
        <f>+$B$11</f>
        <v xml:space="preserve"> Α' ΠΛΑΝΗΤΗΣ</v>
      </c>
      <c r="C1650" s="15">
        <f>+$C$11</f>
        <v>0</v>
      </c>
      <c r="D1650" s="13">
        <f>+D1645+1</f>
        <v>281</v>
      </c>
      <c r="E1650" s="15">
        <f>+(H1650+I1650)/2</f>
        <v>0</v>
      </c>
      <c r="F1650" s="15">
        <f>+SQRT(E1650*E1650-G1650*G1650)</f>
        <v>0</v>
      </c>
      <c r="G1650" s="15">
        <f>+(-H1650+I1650)/2</f>
        <v>0</v>
      </c>
      <c r="H1650" s="15">
        <f>+$J$40</f>
        <v>0</v>
      </c>
      <c r="I1650" s="15">
        <f>+$J$39</f>
        <v>0</v>
      </c>
      <c r="J1650" s="15">
        <f>+$D$22</f>
        <v>0</v>
      </c>
      <c r="K1650" s="15">
        <f>+ABS( C1650-D1650)</f>
        <v>281</v>
      </c>
      <c r="L1650" s="15" t="e">
        <f>(+F1650*F1650/E1650)/( 1- J1650*COS(K1651))</f>
        <v>#DIV/0!</v>
      </c>
      <c r="M1650" s="14" t="e">
        <f t="shared" si="223"/>
        <v>#DIV/0!</v>
      </c>
      <c r="N1650" s="49"/>
      <c r="O1650" s="238">
        <f t="shared" si="224"/>
        <v>0</v>
      </c>
      <c r="P1650" s="5" t="e">
        <f t="shared" si="227"/>
        <v>#DIV/0!</v>
      </c>
      <c r="Q1650" s="5" t="e">
        <f t="shared" si="227"/>
        <v>#DIV/0!</v>
      </c>
      <c r="R1650" s="5" t="e">
        <f t="shared" si="227"/>
        <v>#DIV/0!</v>
      </c>
      <c r="S1650" s="5" t="e">
        <f t="shared" si="226"/>
        <v>#DIV/0!</v>
      </c>
      <c r="T1650" s="5" t="e">
        <f t="shared" si="226"/>
        <v>#DIV/0!</v>
      </c>
      <c r="U1650" s="5" t="e">
        <f t="shared" si="226"/>
        <v>#DIV/0!</v>
      </c>
      <c r="V1650" s="5" t="e">
        <f t="shared" si="225"/>
        <v>#DIV/0!</v>
      </c>
      <c r="W1650" s="5" t="e">
        <f t="shared" si="225"/>
        <v>#DIV/0!</v>
      </c>
      <c r="X1650" s="5" t="e">
        <f t="shared" si="225"/>
        <v>#DIV/0!</v>
      </c>
      <c r="Y1650" s="5" t="e">
        <f t="shared" si="228"/>
        <v>#DIV/0!</v>
      </c>
      <c r="Z1650" s="5" t="e">
        <f t="shared" si="229"/>
        <v>#DIV/0!</v>
      </c>
      <c r="AA1650" s="5" t="e">
        <f t="shared" si="229"/>
        <v>#DIV/0!</v>
      </c>
      <c r="AM1650" s="6"/>
      <c r="AN1650" s="6"/>
    </row>
    <row r="1651" spans="2:40" s="5" customFormat="1" ht="20.100000000000001" hidden="1" customHeight="1">
      <c r="B1651" s="23" t="s">
        <v>32</v>
      </c>
      <c r="C1651" s="24">
        <f>3.14/180*C1650</f>
        <v>0</v>
      </c>
      <c r="D1651" s="24">
        <v>281</v>
      </c>
      <c r="E1651" s="25"/>
      <c r="F1651" s="25"/>
      <c r="G1651" s="25"/>
      <c r="H1651" s="25"/>
      <c r="I1651" s="25"/>
      <c r="J1651" s="25"/>
      <c r="K1651" s="25">
        <f>(3.14/180)*K1650</f>
        <v>4.9018888888888892</v>
      </c>
      <c r="L1651" s="14"/>
      <c r="M1651" s="14" t="e">
        <f t="shared" si="223"/>
        <v>#DIV/0!</v>
      </c>
      <c r="N1651" s="49"/>
      <c r="O1651" s="238" t="e">
        <f t="shared" si="224"/>
        <v>#DIV/0!</v>
      </c>
      <c r="P1651" s="5" t="e">
        <f t="shared" si="227"/>
        <v>#DIV/0!</v>
      </c>
      <c r="Q1651" s="5" t="e">
        <f t="shared" si="227"/>
        <v>#DIV/0!</v>
      </c>
      <c r="R1651" s="5" t="e">
        <f t="shared" si="227"/>
        <v>#DIV/0!</v>
      </c>
      <c r="S1651" s="5" t="e">
        <f t="shared" si="226"/>
        <v>#DIV/0!</v>
      </c>
      <c r="T1651" s="5" t="e">
        <f t="shared" si="226"/>
        <v>#DIV/0!</v>
      </c>
      <c r="U1651" s="5" t="e">
        <f t="shared" si="226"/>
        <v>#DIV/0!</v>
      </c>
      <c r="V1651" s="5" t="e">
        <f t="shared" si="225"/>
        <v>#DIV/0!</v>
      </c>
      <c r="W1651" s="5" t="e">
        <f t="shared" si="225"/>
        <v>#DIV/0!</v>
      </c>
      <c r="X1651" s="5" t="e">
        <f t="shared" si="225"/>
        <v>#DIV/0!</v>
      </c>
      <c r="Y1651" s="5" t="e">
        <f t="shared" si="228"/>
        <v>#DIV/0!</v>
      </c>
      <c r="Z1651" s="5" t="e">
        <f t="shared" si="229"/>
        <v>#DIV/0!</v>
      </c>
      <c r="AA1651" s="5" t="e">
        <f t="shared" si="229"/>
        <v>#DIV/0!</v>
      </c>
      <c r="AM1651" s="6"/>
      <c r="AN1651" s="6"/>
    </row>
    <row r="1652" spans="2:40" s="5" customFormat="1" ht="20.100000000000001" hidden="1" customHeight="1">
      <c r="B1652" s="22" t="str">
        <f>+$B$13</f>
        <v xml:space="preserve"> Β' ΠΛΑΝΗΤΗΣ</v>
      </c>
      <c r="C1652" s="15">
        <f>+$C$13</f>
        <v>0</v>
      </c>
      <c r="D1652" s="13">
        <f>+D1647+1</f>
        <v>281</v>
      </c>
      <c r="E1652" s="15">
        <f>+(H1652+I1652)/2</f>
        <v>0</v>
      </c>
      <c r="F1652" s="15">
        <f>+SQRT(E1652*E1652-G1652*G1652)</f>
        <v>0</v>
      </c>
      <c r="G1652" s="15">
        <f>+(-H1652+I1652)/2</f>
        <v>0</v>
      </c>
      <c r="H1652" s="15">
        <f>+$J$42</f>
        <v>0</v>
      </c>
      <c r="I1652" s="15">
        <f>+$J$41</f>
        <v>0</v>
      </c>
      <c r="J1652" s="15">
        <f>+$D$24</f>
        <v>0</v>
      </c>
      <c r="K1652" s="15">
        <f>+ABS( C1652-D1652)</f>
        <v>281</v>
      </c>
      <c r="L1652" s="15" t="e">
        <f>+F1652*F1652/E1652/( 1- J1652*COS(K1653))</f>
        <v>#DIV/0!</v>
      </c>
      <c r="M1652" s="14" t="e">
        <f t="shared" si="223"/>
        <v>#DIV/0!</v>
      </c>
      <c r="N1652" s="49"/>
      <c r="O1652" s="238">
        <f t="shared" si="224"/>
        <v>0</v>
      </c>
      <c r="P1652" s="5" t="e">
        <f t="shared" si="227"/>
        <v>#DIV/0!</v>
      </c>
      <c r="Q1652" s="5" t="e">
        <f t="shared" si="227"/>
        <v>#DIV/0!</v>
      </c>
      <c r="R1652" s="5" t="e">
        <f t="shared" si="227"/>
        <v>#DIV/0!</v>
      </c>
      <c r="S1652" s="5" t="e">
        <f t="shared" si="226"/>
        <v>#DIV/0!</v>
      </c>
      <c r="T1652" s="5" t="e">
        <f t="shared" si="226"/>
        <v>#DIV/0!</v>
      </c>
      <c r="U1652" s="5" t="e">
        <f t="shared" si="226"/>
        <v>#DIV/0!</v>
      </c>
      <c r="V1652" s="5" t="e">
        <f t="shared" si="225"/>
        <v>#DIV/0!</v>
      </c>
      <c r="W1652" s="5" t="e">
        <f t="shared" si="225"/>
        <v>#DIV/0!</v>
      </c>
      <c r="X1652" s="5" t="e">
        <f t="shared" si="225"/>
        <v>#DIV/0!</v>
      </c>
      <c r="Y1652" s="5" t="e">
        <f t="shared" si="228"/>
        <v>#DIV/0!</v>
      </c>
      <c r="Z1652" s="5" t="e">
        <f t="shared" si="229"/>
        <v>#DIV/0!</v>
      </c>
      <c r="AA1652" s="5" t="e">
        <f t="shared" si="229"/>
        <v>#DIV/0!</v>
      </c>
      <c r="AM1652" s="6"/>
      <c r="AN1652" s="6"/>
    </row>
    <row r="1653" spans="2:40" s="5" customFormat="1" ht="20.100000000000001" hidden="1" customHeight="1">
      <c r="B1653" s="26"/>
      <c r="C1653" s="27">
        <f>3.14/180*C1652</f>
        <v>0</v>
      </c>
      <c r="D1653" s="27">
        <f>3.14/180*D1652</f>
        <v>4.9018888888888892</v>
      </c>
      <c r="E1653" s="28"/>
      <c r="F1653" s="28"/>
      <c r="G1653" s="28"/>
      <c r="H1653" s="28"/>
      <c r="I1653" s="28"/>
      <c r="J1653" s="28"/>
      <c r="K1653" s="28">
        <f>(3.14/180)*K1652</f>
        <v>4.9018888888888892</v>
      </c>
      <c r="L1653" s="14"/>
      <c r="M1653" s="14" t="e">
        <f t="shared" si="223"/>
        <v>#DIV/0!</v>
      </c>
      <c r="N1653" s="49"/>
      <c r="O1653" s="238"/>
      <c r="P1653" s="5" t="e">
        <f t="shared" si="227"/>
        <v>#DIV/0!</v>
      </c>
      <c r="Q1653" s="5" t="e">
        <f t="shared" si="227"/>
        <v>#DIV/0!</v>
      </c>
      <c r="R1653" s="5" t="e">
        <f t="shared" si="227"/>
        <v>#DIV/0!</v>
      </c>
      <c r="S1653" s="5" t="e">
        <f t="shared" si="226"/>
        <v>#DIV/0!</v>
      </c>
      <c r="T1653" s="5" t="e">
        <f t="shared" si="226"/>
        <v>#DIV/0!</v>
      </c>
      <c r="U1653" s="5" t="e">
        <f t="shared" si="226"/>
        <v>#DIV/0!</v>
      </c>
      <c r="V1653" s="5" t="e">
        <f t="shared" si="225"/>
        <v>#DIV/0!</v>
      </c>
      <c r="W1653" s="5" t="e">
        <f t="shared" si="225"/>
        <v>#DIV/0!</v>
      </c>
      <c r="X1653" s="5" t="e">
        <f t="shared" si="225"/>
        <v>#DIV/0!</v>
      </c>
      <c r="Y1653" s="5" t="e">
        <f t="shared" si="228"/>
        <v>#DIV/0!</v>
      </c>
      <c r="Z1653" s="5" t="e">
        <f t="shared" si="229"/>
        <v>#DIV/0!</v>
      </c>
      <c r="AA1653" s="5" t="e">
        <f t="shared" si="229"/>
        <v>#DIV/0!</v>
      </c>
      <c r="AM1653" s="6"/>
      <c r="AN1653" s="6"/>
    </row>
    <row r="1654" spans="2:40" s="5" customFormat="1" ht="20.100000000000001" hidden="1" customHeight="1">
      <c r="B1654" s="15"/>
      <c r="C1654" s="13"/>
      <c r="D1654" s="13"/>
      <c r="E1654" s="13"/>
      <c r="F1654" s="13"/>
      <c r="G1654" s="13"/>
      <c r="H1654" s="13"/>
      <c r="I1654" s="13"/>
      <c r="J1654" s="13"/>
      <c r="K1654" s="15"/>
      <c r="L1654" s="14"/>
      <c r="M1654" s="14" t="e">
        <f t="shared" si="223"/>
        <v>#DIV/0!</v>
      </c>
      <c r="N1654" s="49"/>
      <c r="O1654" s="238"/>
      <c r="P1654" s="5" t="e">
        <f t="shared" si="227"/>
        <v>#DIV/0!</v>
      </c>
      <c r="Q1654" s="5" t="e">
        <f t="shared" si="227"/>
        <v>#DIV/0!</v>
      </c>
      <c r="R1654" s="5" t="e">
        <f t="shared" si="227"/>
        <v>#DIV/0!</v>
      </c>
      <c r="S1654" s="5" t="e">
        <f t="shared" si="226"/>
        <v>#DIV/0!</v>
      </c>
      <c r="T1654" s="5" t="e">
        <f t="shared" si="226"/>
        <v>#DIV/0!</v>
      </c>
      <c r="U1654" s="5" t="e">
        <f t="shared" si="226"/>
        <v>#DIV/0!</v>
      </c>
      <c r="V1654" s="5" t="e">
        <f t="shared" si="225"/>
        <v>#DIV/0!</v>
      </c>
      <c r="W1654" s="5" t="e">
        <f t="shared" si="225"/>
        <v>#DIV/0!</v>
      </c>
      <c r="X1654" s="5" t="e">
        <f t="shared" si="225"/>
        <v>#DIV/0!</v>
      </c>
      <c r="Y1654" s="5" t="e">
        <f t="shared" si="228"/>
        <v>#DIV/0!</v>
      </c>
      <c r="Z1654" s="5" t="e">
        <f t="shared" si="229"/>
        <v>#DIV/0!</v>
      </c>
      <c r="AA1654" s="5" t="e">
        <f t="shared" si="229"/>
        <v>#DIV/0!</v>
      </c>
      <c r="AM1654" s="6"/>
      <c r="AN1654" s="6"/>
    </row>
    <row r="1655" spans="2:40" s="5" customFormat="1" ht="20.100000000000001" hidden="1" customHeight="1">
      <c r="B1655" s="22" t="str">
        <f>+$B$11</f>
        <v xml:space="preserve"> Α' ΠΛΑΝΗΤΗΣ</v>
      </c>
      <c r="C1655" s="15">
        <f>+$C$11</f>
        <v>0</v>
      </c>
      <c r="D1655" s="13">
        <f>+D1650+1</f>
        <v>282</v>
      </c>
      <c r="E1655" s="15">
        <f>+(H1655+I1655)/2</f>
        <v>0</v>
      </c>
      <c r="F1655" s="15">
        <f>+SQRT(E1655*E1655-G1655*G1655)</f>
        <v>0</v>
      </c>
      <c r="G1655" s="15">
        <f>+(-H1655+I1655)/2</f>
        <v>0</v>
      </c>
      <c r="H1655" s="15">
        <f>+$J$40</f>
        <v>0</v>
      </c>
      <c r="I1655" s="15">
        <f>+$J$39</f>
        <v>0</v>
      </c>
      <c r="J1655" s="15">
        <f>+$D$22</f>
        <v>0</v>
      </c>
      <c r="K1655" s="15">
        <f>+ABS( C1655-D1655)</f>
        <v>282</v>
      </c>
      <c r="L1655" s="15" t="e">
        <f>(+F1655*F1655/E1655)/( 1- J1655*COS(K1656))</f>
        <v>#DIV/0!</v>
      </c>
      <c r="M1655" s="14" t="e">
        <f t="shared" ref="M1655:M1718" si="230">IF(O1655=$O$2051,$D1654,0)</f>
        <v>#DIV/0!</v>
      </c>
      <c r="N1655" s="49"/>
      <c r="O1655" s="238"/>
      <c r="P1655" s="5" t="e">
        <f t="shared" si="227"/>
        <v>#DIV/0!</v>
      </c>
      <c r="Q1655" s="5" t="e">
        <f t="shared" si="227"/>
        <v>#DIV/0!</v>
      </c>
      <c r="R1655" s="5" t="e">
        <f t="shared" si="227"/>
        <v>#DIV/0!</v>
      </c>
      <c r="S1655" s="5" t="e">
        <f t="shared" si="226"/>
        <v>#DIV/0!</v>
      </c>
      <c r="T1655" s="5" t="e">
        <f t="shared" si="226"/>
        <v>#DIV/0!</v>
      </c>
      <c r="U1655" s="5" t="e">
        <f t="shared" si="226"/>
        <v>#DIV/0!</v>
      </c>
      <c r="V1655" s="5" t="e">
        <f t="shared" si="225"/>
        <v>#DIV/0!</v>
      </c>
      <c r="W1655" s="5" t="e">
        <f t="shared" si="225"/>
        <v>#DIV/0!</v>
      </c>
      <c r="X1655" s="5" t="e">
        <f t="shared" si="225"/>
        <v>#DIV/0!</v>
      </c>
      <c r="Y1655" s="5" t="e">
        <f t="shared" si="228"/>
        <v>#DIV/0!</v>
      </c>
      <c r="Z1655" s="5" t="e">
        <f t="shared" si="229"/>
        <v>#DIV/0!</v>
      </c>
      <c r="AA1655" s="5" t="e">
        <f t="shared" si="229"/>
        <v>#DIV/0!</v>
      </c>
      <c r="AM1655" s="6"/>
      <c r="AN1655" s="6"/>
    </row>
    <row r="1656" spans="2:40" s="5" customFormat="1" ht="20.100000000000001" hidden="1" customHeight="1">
      <c r="B1656" s="23" t="s">
        <v>32</v>
      </c>
      <c r="C1656" s="24">
        <f>3.14/180*C1655</f>
        <v>0</v>
      </c>
      <c r="D1656" s="24">
        <v>282</v>
      </c>
      <c r="E1656" s="25"/>
      <c r="F1656" s="25"/>
      <c r="G1656" s="25"/>
      <c r="H1656" s="25"/>
      <c r="I1656" s="25"/>
      <c r="J1656" s="25"/>
      <c r="K1656" s="25">
        <f>(3.14/180)*K1655</f>
        <v>4.9193333333333342</v>
      </c>
      <c r="L1656" s="14"/>
      <c r="M1656" s="14" t="e">
        <f t="shared" si="230"/>
        <v>#DIV/0!</v>
      </c>
      <c r="N1656" s="49"/>
      <c r="O1656" s="238" t="e">
        <f t="shared" ref="O1656:O1671" si="231">+ABS(L1655-L1657)</f>
        <v>#DIV/0!</v>
      </c>
      <c r="P1656" s="5" t="e">
        <f t="shared" si="227"/>
        <v>#DIV/0!</v>
      </c>
      <c r="Q1656" s="5" t="e">
        <f t="shared" si="227"/>
        <v>#DIV/0!</v>
      </c>
      <c r="R1656" s="5" t="e">
        <f t="shared" si="227"/>
        <v>#DIV/0!</v>
      </c>
      <c r="S1656" s="5" t="e">
        <f t="shared" si="226"/>
        <v>#DIV/0!</v>
      </c>
      <c r="T1656" s="5" t="e">
        <f t="shared" si="226"/>
        <v>#DIV/0!</v>
      </c>
      <c r="U1656" s="5" t="e">
        <f t="shared" si="226"/>
        <v>#DIV/0!</v>
      </c>
      <c r="V1656" s="5" t="e">
        <f t="shared" si="225"/>
        <v>#DIV/0!</v>
      </c>
      <c r="W1656" s="5" t="e">
        <f t="shared" si="225"/>
        <v>#DIV/0!</v>
      </c>
      <c r="X1656" s="5" t="e">
        <f t="shared" si="225"/>
        <v>#DIV/0!</v>
      </c>
      <c r="Y1656" s="5" t="e">
        <f t="shared" si="228"/>
        <v>#DIV/0!</v>
      </c>
      <c r="Z1656" s="5" t="e">
        <f t="shared" si="229"/>
        <v>#DIV/0!</v>
      </c>
      <c r="AA1656" s="5" t="e">
        <f t="shared" si="229"/>
        <v>#DIV/0!</v>
      </c>
      <c r="AM1656" s="6"/>
      <c r="AN1656" s="6"/>
    </row>
    <row r="1657" spans="2:40" s="5" customFormat="1" ht="20.100000000000001" hidden="1" customHeight="1">
      <c r="B1657" s="22" t="str">
        <f>+$B$13</f>
        <v xml:space="preserve"> Β' ΠΛΑΝΗΤΗΣ</v>
      </c>
      <c r="C1657" s="15">
        <f>+$C$13</f>
        <v>0</v>
      </c>
      <c r="D1657" s="13">
        <f>+D1652+1</f>
        <v>282</v>
      </c>
      <c r="E1657" s="15">
        <f>+(H1657+I1657)/2</f>
        <v>0</v>
      </c>
      <c r="F1657" s="15">
        <f>+SQRT(E1657*E1657-G1657*G1657)</f>
        <v>0</v>
      </c>
      <c r="G1657" s="15">
        <f>+(-H1657+I1657)/2</f>
        <v>0</v>
      </c>
      <c r="H1657" s="15">
        <f>+$J$42</f>
        <v>0</v>
      </c>
      <c r="I1657" s="15">
        <f>+$J$41</f>
        <v>0</v>
      </c>
      <c r="J1657" s="15">
        <f>+$D$24</f>
        <v>0</v>
      </c>
      <c r="K1657" s="15">
        <f>+ABS( C1657-D1657)</f>
        <v>282</v>
      </c>
      <c r="L1657" s="15" t="e">
        <f>+F1657*F1657/E1657/( 1- J1657*COS(K1658))</f>
        <v>#DIV/0!</v>
      </c>
      <c r="M1657" s="14" t="e">
        <f t="shared" si="230"/>
        <v>#DIV/0!</v>
      </c>
      <c r="N1657" s="49"/>
      <c r="O1657" s="238"/>
      <c r="P1657" s="5" t="e">
        <f t="shared" si="227"/>
        <v>#DIV/0!</v>
      </c>
      <c r="Q1657" s="5" t="e">
        <f t="shared" si="227"/>
        <v>#DIV/0!</v>
      </c>
      <c r="R1657" s="5" t="e">
        <f t="shared" si="227"/>
        <v>#DIV/0!</v>
      </c>
      <c r="S1657" s="5" t="e">
        <f t="shared" si="226"/>
        <v>#DIV/0!</v>
      </c>
      <c r="T1657" s="5" t="e">
        <f t="shared" si="226"/>
        <v>#DIV/0!</v>
      </c>
      <c r="U1657" s="5" t="e">
        <f t="shared" si="226"/>
        <v>#DIV/0!</v>
      </c>
      <c r="V1657" s="5" t="e">
        <f t="shared" si="225"/>
        <v>#DIV/0!</v>
      </c>
      <c r="W1657" s="5" t="e">
        <f t="shared" si="225"/>
        <v>#DIV/0!</v>
      </c>
      <c r="X1657" s="5" t="e">
        <f t="shared" si="225"/>
        <v>#DIV/0!</v>
      </c>
      <c r="Y1657" s="5" t="e">
        <f t="shared" si="228"/>
        <v>#DIV/0!</v>
      </c>
      <c r="Z1657" s="5" t="e">
        <f t="shared" si="229"/>
        <v>#DIV/0!</v>
      </c>
      <c r="AA1657" s="5" t="e">
        <f t="shared" si="229"/>
        <v>#DIV/0!</v>
      </c>
      <c r="AM1657" s="6"/>
      <c r="AN1657" s="6"/>
    </row>
    <row r="1658" spans="2:40" s="5" customFormat="1" ht="20.100000000000001" hidden="1" customHeight="1">
      <c r="B1658" s="26"/>
      <c r="C1658" s="27">
        <f>3.14/180*C1657</f>
        <v>0</v>
      </c>
      <c r="D1658" s="27">
        <f>3.14/180*D1657</f>
        <v>4.9193333333333342</v>
      </c>
      <c r="E1658" s="28"/>
      <c r="F1658" s="28"/>
      <c r="G1658" s="28"/>
      <c r="H1658" s="28"/>
      <c r="I1658" s="28"/>
      <c r="J1658" s="28"/>
      <c r="K1658" s="28">
        <f>(3.14/180)*K1657</f>
        <v>4.9193333333333342</v>
      </c>
      <c r="L1658" s="14"/>
      <c r="M1658" s="14" t="e">
        <f t="shared" si="230"/>
        <v>#DIV/0!</v>
      </c>
      <c r="N1658" s="49"/>
      <c r="O1658" s="238"/>
      <c r="P1658" s="5" t="e">
        <f t="shared" si="227"/>
        <v>#DIV/0!</v>
      </c>
      <c r="Q1658" s="5" t="e">
        <f t="shared" si="227"/>
        <v>#DIV/0!</v>
      </c>
      <c r="R1658" s="5" t="e">
        <f t="shared" si="227"/>
        <v>#DIV/0!</v>
      </c>
      <c r="S1658" s="5" t="e">
        <f t="shared" si="226"/>
        <v>#DIV/0!</v>
      </c>
      <c r="T1658" s="5" t="e">
        <f t="shared" si="226"/>
        <v>#DIV/0!</v>
      </c>
      <c r="U1658" s="5" t="e">
        <f t="shared" si="226"/>
        <v>#DIV/0!</v>
      </c>
      <c r="V1658" s="5" t="e">
        <f t="shared" si="225"/>
        <v>#DIV/0!</v>
      </c>
      <c r="W1658" s="5" t="e">
        <f t="shared" si="225"/>
        <v>#DIV/0!</v>
      </c>
      <c r="X1658" s="5" t="e">
        <f t="shared" si="225"/>
        <v>#DIV/0!</v>
      </c>
      <c r="Y1658" s="5" t="e">
        <f t="shared" si="228"/>
        <v>#DIV/0!</v>
      </c>
      <c r="Z1658" s="5" t="e">
        <f t="shared" si="229"/>
        <v>#DIV/0!</v>
      </c>
      <c r="AA1658" s="5" t="e">
        <f t="shared" si="229"/>
        <v>#DIV/0!</v>
      </c>
      <c r="AM1658" s="6"/>
      <c r="AN1658" s="6"/>
    </row>
    <row r="1659" spans="2:40" s="5" customFormat="1" ht="20.100000000000001" hidden="1" customHeight="1">
      <c r="B1659" s="15"/>
      <c r="C1659" s="13"/>
      <c r="D1659" s="13"/>
      <c r="E1659" s="13"/>
      <c r="F1659" s="13"/>
      <c r="G1659" s="13"/>
      <c r="H1659" s="13"/>
      <c r="I1659" s="13"/>
      <c r="J1659" s="13"/>
      <c r="K1659" s="15"/>
      <c r="L1659" s="14"/>
      <c r="M1659" s="14" t="e">
        <f t="shared" si="230"/>
        <v>#DIV/0!</v>
      </c>
      <c r="N1659" s="49"/>
      <c r="O1659" s="238"/>
      <c r="P1659" s="5" t="e">
        <f t="shared" si="227"/>
        <v>#DIV/0!</v>
      </c>
      <c r="Q1659" s="5" t="e">
        <f t="shared" si="227"/>
        <v>#DIV/0!</v>
      </c>
      <c r="R1659" s="5" t="e">
        <f t="shared" si="227"/>
        <v>#DIV/0!</v>
      </c>
      <c r="S1659" s="5" t="e">
        <f t="shared" si="226"/>
        <v>#DIV/0!</v>
      </c>
      <c r="T1659" s="5" t="e">
        <f t="shared" si="226"/>
        <v>#DIV/0!</v>
      </c>
      <c r="U1659" s="5" t="e">
        <f t="shared" si="226"/>
        <v>#DIV/0!</v>
      </c>
      <c r="V1659" s="5" t="e">
        <f t="shared" si="225"/>
        <v>#DIV/0!</v>
      </c>
      <c r="W1659" s="5" t="e">
        <f t="shared" si="225"/>
        <v>#DIV/0!</v>
      </c>
      <c r="X1659" s="5" t="e">
        <f t="shared" si="225"/>
        <v>#DIV/0!</v>
      </c>
      <c r="Y1659" s="5" t="e">
        <f t="shared" si="228"/>
        <v>#DIV/0!</v>
      </c>
      <c r="Z1659" s="5" t="e">
        <f t="shared" si="229"/>
        <v>#DIV/0!</v>
      </c>
      <c r="AA1659" s="5" t="e">
        <f t="shared" si="229"/>
        <v>#DIV/0!</v>
      </c>
      <c r="AM1659" s="6"/>
      <c r="AN1659" s="6"/>
    </row>
    <row r="1660" spans="2:40" s="5" customFormat="1" ht="20.100000000000001" hidden="1" customHeight="1">
      <c r="B1660" s="22" t="str">
        <f>+$B$11</f>
        <v xml:space="preserve"> Α' ΠΛΑΝΗΤΗΣ</v>
      </c>
      <c r="C1660" s="15">
        <f>+$C$11</f>
        <v>0</v>
      </c>
      <c r="D1660" s="13">
        <f>+D1655+1</f>
        <v>283</v>
      </c>
      <c r="E1660" s="15">
        <f>+(H1660+I1660)/2</f>
        <v>0</v>
      </c>
      <c r="F1660" s="15">
        <f>+SQRT(E1660*E1660-G1660*G1660)</f>
        <v>0</v>
      </c>
      <c r="G1660" s="15">
        <f>+(-H1660+I1660)/2</f>
        <v>0</v>
      </c>
      <c r="H1660" s="15">
        <f>+$J$40</f>
        <v>0</v>
      </c>
      <c r="I1660" s="15">
        <f>+$J$39</f>
        <v>0</v>
      </c>
      <c r="J1660" s="15">
        <f>+$D$22</f>
        <v>0</v>
      </c>
      <c r="K1660" s="15">
        <f>+ABS( C1660-D1660)</f>
        <v>283</v>
      </c>
      <c r="L1660" s="15" t="e">
        <f>(+F1660*F1660/E1660)/( 1- J1660*COS(K1661))</f>
        <v>#DIV/0!</v>
      </c>
      <c r="M1660" s="14" t="e">
        <f t="shared" si="230"/>
        <v>#DIV/0!</v>
      </c>
      <c r="N1660" s="49"/>
      <c r="O1660" s="238">
        <f t="shared" si="231"/>
        <v>0</v>
      </c>
      <c r="P1660" s="5" t="e">
        <f t="shared" si="227"/>
        <v>#DIV/0!</v>
      </c>
      <c r="Q1660" s="5" t="e">
        <f t="shared" si="227"/>
        <v>#DIV/0!</v>
      </c>
      <c r="R1660" s="5" t="e">
        <f t="shared" si="227"/>
        <v>#DIV/0!</v>
      </c>
      <c r="S1660" s="5" t="e">
        <f t="shared" si="226"/>
        <v>#DIV/0!</v>
      </c>
      <c r="T1660" s="5" t="e">
        <f t="shared" si="226"/>
        <v>#DIV/0!</v>
      </c>
      <c r="U1660" s="5" t="e">
        <f t="shared" si="226"/>
        <v>#DIV/0!</v>
      </c>
      <c r="V1660" s="5" t="e">
        <f t="shared" si="225"/>
        <v>#DIV/0!</v>
      </c>
      <c r="W1660" s="5" t="e">
        <f t="shared" si="225"/>
        <v>#DIV/0!</v>
      </c>
      <c r="X1660" s="5" t="e">
        <f t="shared" si="225"/>
        <v>#DIV/0!</v>
      </c>
      <c r="Y1660" s="5" t="e">
        <f t="shared" si="228"/>
        <v>#DIV/0!</v>
      </c>
      <c r="Z1660" s="5" t="e">
        <f t="shared" si="229"/>
        <v>#DIV/0!</v>
      </c>
      <c r="AA1660" s="5" t="e">
        <f t="shared" si="229"/>
        <v>#DIV/0!</v>
      </c>
      <c r="AM1660" s="6"/>
      <c r="AN1660" s="6"/>
    </row>
    <row r="1661" spans="2:40" s="5" customFormat="1" ht="20.100000000000001" hidden="1" customHeight="1">
      <c r="B1661" s="23" t="s">
        <v>32</v>
      </c>
      <c r="C1661" s="24">
        <f>3.14/180*C1660</f>
        <v>0</v>
      </c>
      <c r="D1661" s="24">
        <v>283</v>
      </c>
      <c r="E1661" s="25"/>
      <c r="F1661" s="25"/>
      <c r="G1661" s="25"/>
      <c r="H1661" s="25"/>
      <c r="I1661" s="25"/>
      <c r="J1661" s="25"/>
      <c r="K1661" s="25">
        <f>(3.14/180)*K1660</f>
        <v>4.9367777777777784</v>
      </c>
      <c r="L1661" s="14"/>
      <c r="M1661" s="14" t="e">
        <f t="shared" si="230"/>
        <v>#DIV/0!</v>
      </c>
      <c r="N1661" s="49"/>
      <c r="O1661" s="238" t="e">
        <f t="shared" si="231"/>
        <v>#DIV/0!</v>
      </c>
      <c r="P1661" s="5" t="e">
        <f t="shared" si="227"/>
        <v>#DIV/0!</v>
      </c>
      <c r="Q1661" s="5" t="e">
        <f t="shared" si="227"/>
        <v>#DIV/0!</v>
      </c>
      <c r="R1661" s="5" t="e">
        <f t="shared" si="227"/>
        <v>#DIV/0!</v>
      </c>
      <c r="S1661" s="5" t="e">
        <f t="shared" si="226"/>
        <v>#DIV/0!</v>
      </c>
      <c r="T1661" s="5" t="e">
        <f t="shared" si="226"/>
        <v>#DIV/0!</v>
      </c>
      <c r="U1661" s="5" t="e">
        <f t="shared" si="226"/>
        <v>#DIV/0!</v>
      </c>
      <c r="V1661" s="5" t="e">
        <f t="shared" si="225"/>
        <v>#DIV/0!</v>
      </c>
      <c r="W1661" s="5" t="e">
        <f t="shared" si="225"/>
        <v>#DIV/0!</v>
      </c>
      <c r="X1661" s="5" t="e">
        <f t="shared" si="225"/>
        <v>#DIV/0!</v>
      </c>
      <c r="Y1661" s="5" t="e">
        <f t="shared" si="228"/>
        <v>#DIV/0!</v>
      </c>
      <c r="Z1661" s="5" t="e">
        <f t="shared" si="229"/>
        <v>#DIV/0!</v>
      </c>
      <c r="AA1661" s="5" t="e">
        <f t="shared" si="229"/>
        <v>#DIV/0!</v>
      </c>
      <c r="AM1661" s="6"/>
      <c r="AN1661" s="6"/>
    </row>
    <row r="1662" spans="2:40" s="5" customFormat="1" ht="20.100000000000001" hidden="1" customHeight="1">
      <c r="B1662" s="22" t="str">
        <f>+$B$13</f>
        <v xml:space="preserve"> Β' ΠΛΑΝΗΤΗΣ</v>
      </c>
      <c r="C1662" s="15">
        <f>+$C$13</f>
        <v>0</v>
      </c>
      <c r="D1662" s="13">
        <f>+D1657+1</f>
        <v>283</v>
      </c>
      <c r="E1662" s="15">
        <f>+(H1662+I1662)/2</f>
        <v>0</v>
      </c>
      <c r="F1662" s="15">
        <f>+SQRT(E1662*E1662-G1662*G1662)</f>
        <v>0</v>
      </c>
      <c r="G1662" s="15">
        <f>+(-H1662+I1662)/2</f>
        <v>0</v>
      </c>
      <c r="H1662" s="15">
        <f>+$J$42</f>
        <v>0</v>
      </c>
      <c r="I1662" s="15">
        <f>+$J$41</f>
        <v>0</v>
      </c>
      <c r="J1662" s="15">
        <f>+$D$24</f>
        <v>0</v>
      </c>
      <c r="K1662" s="15">
        <f>+ABS( C1662-D1662)</f>
        <v>283</v>
      </c>
      <c r="L1662" s="15" t="e">
        <f>+F1662*F1662/E1662/( 1- J1662*COS(K1663))</f>
        <v>#DIV/0!</v>
      </c>
      <c r="M1662" s="14" t="e">
        <f t="shared" si="230"/>
        <v>#DIV/0!</v>
      </c>
      <c r="N1662" s="49"/>
      <c r="O1662" s="238"/>
      <c r="P1662" s="5" t="e">
        <f t="shared" si="227"/>
        <v>#DIV/0!</v>
      </c>
      <c r="Q1662" s="5" t="e">
        <f t="shared" si="227"/>
        <v>#DIV/0!</v>
      </c>
      <c r="R1662" s="5" t="e">
        <f t="shared" si="227"/>
        <v>#DIV/0!</v>
      </c>
      <c r="S1662" s="5" t="e">
        <f t="shared" si="226"/>
        <v>#DIV/0!</v>
      </c>
      <c r="T1662" s="5" t="e">
        <f t="shared" si="226"/>
        <v>#DIV/0!</v>
      </c>
      <c r="U1662" s="5" t="e">
        <f t="shared" si="226"/>
        <v>#DIV/0!</v>
      </c>
      <c r="V1662" s="5" t="e">
        <f t="shared" si="225"/>
        <v>#DIV/0!</v>
      </c>
      <c r="W1662" s="5" t="e">
        <f t="shared" si="225"/>
        <v>#DIV/0!</v>
      </c>
      <c r="X1662" s="5" t="e">
        <f t="shared" si="225"/>
        <v>#DIV/0!</v>
      </c>
      <c r="Y1662" s="5" t="e">
        <f t="shared" si="228"/>
        <v>#DIV/0!</v>
      </c>
      <c r="Z1662" s="5" t="e">
        <f t="shared" si="229"/>
        <v>#DIV/0!</v>
      </c>
      <c r="AA1662" s="5" t="e">
        <f t="shared" si="229"/>
        <v>#DIV/0!</v>
      </c>
      <c r="AM1662" s="6"/>
      <c r="AN1662" s="6"/>
    </row>
    <row r="1663" spans="2:40" s="5" customFormat="1" ht="20.100000000000001" hidden="1" customHeight="1">
      <c r="B1663" s="26"/>
      <c r="C1663" s="27">
        <f>3.14/180*C1662</f>
        <v>0</v>
      </c>
      <c r="D1663" s="27">
        <f>3.14/180*D1662</f>
        <v>4.9367777777777784</v>
      </c>
      <c r="E1663" s="28"/>
      <c r="F1663" s="28"/>
      <c r="G1663" s="28"/>
      <c r="H1663" s="28"/>
      <c r="I1663" s="28"/>
      <c r="J1663" s="28"/>
      <c r="K1663" s="28">
        <f>(3.14/180)*K1662</f>
        <v>4.9367777777777784</v>
      </c>
      <c r="L1663" s="14"/>
      <c r="M1663" s="14" t="e">
        <f t="shared" si="230"/>
        <v>#DIV/0!</v>
      </c>
      <c r="N1663" s="49"/>
      <c r="O1663" s="238"/>
      <c r="P1663" s="5" t="e">
        <f t="shared" si="227"/>
        <v>#DIV/0!</v>
      </c>
      <c r="Q1663" s="5" t="e">
        <f t="shared" si="227"/>
        <v>#DIV/0!</v>
      </c>
      <c r="R1663" s="5" t="e">
        <f t="shared" si="227"/>
        <v>#DIV/0!</v>
      </c>
      <c r="S1663" s="5" t="e">
        <f t="shared" si="226"/>
        <v>#DIV/0!</v>
      </c>
      <c r="T1663" s="5" t="e">
        <f t="shared" si="226"/>
        <v>#DIV/0!</v>
      </c>
      <c r="U1663" s="5" t="e">
        <f t="shared" si="226"/>
        <v>#DIV/0!</v>
      </c>
      <c r="V1663" s="5" t="e">
        <f t="shared" si="225"/>
        <v>#DIV/0!</v>
      </c>
      <c r="W1663" s="5" t="e">
        <f t="shared" si="225"/>
        <v>#DIV/0!</v>
      </c>
      <c r="X1663" s="5" t="e">
        <f t="shared" si="225"/>
        <v>#DIV/0!</v>
      </c>
      <c r="Y1663" s="5" t="e">
        <f t="shared" si="228"/>
        <v>#DIV/0!</v>
      </c>
      <c r="Z1663" s="5" t="e">
        <f t="shared" si="229"/>
        <v>#DIV/0!</v>
      </c>
      <c r="AA1663" s="5" t="e">
        <f t="shared" si="229"/>
        <v>#DIV/0!</v>
      </c>
      <c r="AM1663" s="6"/>
      <c r="AN1663" s="6"/>
    </row>
    <row r="1664" spans="2:40" s="5" customFormat="1" ht="20.100000000000001" hidden="1" customHeight="1">
      <c r="B1664" s="15"/>
      <c r="C1664" s="13"/>
      <c r="D1664" s="13"/>
      <c r="E1664" s="13"/>
      <c r="F1664" s="13"/>
      <c r="G1664" s="13"/>
      <c r="H1664" s="13"/>
      <c r="I1664" s="13"/>
      <c r="J1664" s="13"/>
      <c r="K1664" s="15"/>
      <c r="L1664" s="14"/>
      <c r="M1664" s="14" t="e">
        <f t="shared" si="230"/>
        <v>#DIV/0!</v>
      </c>
      <c r="N1664" s="49"/>
      <c r="O1664" s="238"/>
      <c r="P1664" s="5" t="e">
        <f t="shared" si="227"/>
        <v>#DIV/0!</v>
      </c>
      <c r="Q1664" s="5" t="e">
        <f t="shared" si="227"/>
        <v>#DIV/0!</v>
      </c>
      <c r="R1664" s="5" t="e">
        <f t="shared" si="227"/>
        <v>#DIV/0!</v>
      </c>
      <c r="S1664" s="5" t="e">
        <f t="shared" si="226"/>
        <v>#DIV/0!</v>
      </c>
      <c r="T1664" s="5" t="e">
        <f t="shared" si="226"/>
        <v>#DIV/0!</v>
      </c>
      <c r="U1664" s="5" t="e">
        <f t="shared" si="226"/>
        <v>#DIV/0!</v>
      </c>
      <c r="V1664" s="5" t="e">
        <f t="shared" si="225"/>
        <v>#DIV/0!</v>
      </c>
      <c r="W1664" s="5" t="e">
        <f t="shared" si="225"/>
        <v>#DIV/0!</v>
      </c>
      <c r="X1664" s="5" t="e">
        <f t="shared" si="225"/>
        <v>#DIV/0!</v>
      </c>
      <c r="Y1664" s="5" t="e">
        <f t="shared" si="228"/>
        <v>#DIV/0!</v>
      </c>
      <c r="Z1664" s="5" t="e">
        <f t="shared" si="229"/>
        <v>#DIV/0!</v>
      </c>
      <c r="AA1664" s="5" t="e">
        <f t="shared" si="229"/>
        <v>#DIV/0!</v>
      </c>
      <c r="AM1664" s="6"/>
      <c r="AN1664" s="6"/>
    </row>
    <row r="1665" spans="2:40" s="5" customFormat="1" ht="20.100000000000001" hidden="1" customHeight="1">
      <c r="B1665" s="22" t="str">
        <f>+$B$11</f>
        <v xml:space="preserve"> Α' ΠΛΑΝΗΤΗΣ</v>
      </c>
      <c r="C1665" s="15">
        <f>+$C$11</f>
        <v>0</v>
      </c>
      <c r="D1665" s="13">
        <f>+D1660+1</f>
        <v>284</v>
      </c>
      <c r="E1665" s="15">
        <f>+(H1665+I1665)/2</f>
        <v>0</v>
      </c>
      <c r="F1665" s="15">
        <f>+SQRT(E1665*E1665-G1665*G1665)</f>
        <v>0</v>
      </c>
      <c r="G1665" s="15">
        <f>+(-H1665+I1665)/2</f>
        <v>0</v>
      </c>
      <c r="H1665" s="15">
        <f>+$J$40</f>
        <v>0</v>
      </c>
      <c r="I1665" s="15">
        <f>+$J$39</f>
        <v>0</v>
      </c>
      <c r="J1665" s="15">
        <f>+$D$22</f>
        <v>0</v>
      </c>
      <c r="K1665" s="15">
        <f>+ABS( C1665-D1665)</f>
        <v>284</v>
      </c>
      <c r="L1665" s="15" t="e">
        <f>(+F1665*F1665/E1665)/( 1- J1665*COS(K1666))</f>
        <v>#DIV/0!</v>
      </c>
      <c r="M1665" s="14" t="e">
        <f t="shared" si="230"/>
        <v>#DIV/0!</v>
      </c>
      <c r="N1665" s="49"/>
      <c r="O1665" s="238">
        <f t="shared" si="231"/>
        <v>0</v>
      </c>
      <c r="P1665" s="5" t="e">
        <f t="shared" si="227"/>
        <v>#DIV/0!</v>
      </c>
      <c r="Q1665" s="5" t="e">
        <f t="shared" si="227"/>
        <v>#DIV/0!</v>
      </c>
      <c r="R1665" s="5" t="e">
        <f t="shared" si="227"/>
        <v>#DIV/0!</v>
      </c>
      <c r="S1665" s="5" t="e">
        <f t="shared" si="226"/>
        <v>#DIV/0!</v>
      </c>
      <c r="T1665" s="5" t="e">
        <f t="shared" si="226"/>
        <v>#DIV/0!</v>
      </c>
      <c r="U1665" s="5" t="e">
        <f t="shared" si="226"/>
        <v>#DIV/0!</v>
      </c>
      <c r="V1665" s="5" t="e">
        <f t="shared" si="225"/>
        <v>#DIV/0!</v>
      </c>
      <c r="W1665" s="5" t="e">
        <f t="shared" si="225"/>
        <v>#DIV/0!</v>
      </c>
      <c r="X1665" s="5" t="e">
        <f t="shared" si="225"/>
        <v>#DIV/0!</v>
      </c>
      <c r="Y1665" s="5" t="e">
        <f t="shared" si="228"/>
        <v>#DIV/0!</v>
      </c>
      <c r="Z1665" s="5" t="e">
        <f t="shared" si="229"/>
        <v>#DIV/0!</v>
      </c>
      <c r="AA1665" s="5" t="e">
        <f t="shared" si="229"/>
        <v>#DIV/0!</v>
      </c>
      <c r="AM1665" s="6"/>
      <c r="AN1665" s="6"/>
    </row>
    <row r="1666" spans="2:40" s="5" customFormat="1" ht="20.100000000000001" hidden="1" customHeight="1">
      <c r="B1666" s="23" t="s">
        <v>32</v>
      </c>
      <c r="C1666" s="24">
        <f>3.14/180*C1665</f>
        <v>0</v>
      </c>
      <c r="D1666" s="24">
        <v>284</v>
      </c>
      <c r="E1666" s="25"/>
      <c r="F1666" s="25"/>
      <c r="G1666" s="25"/>
      <c r="H1666" s="25"/>
      <c r="I1666" s="25"/>
      <c r="J1666" s="25"/>
      <c r="K1666" s="25">
        <f>(3.14/180)*K1665</f>
        <v>4.9542222222222225</v>
      </c>
      <c r="L1666" s="14"/>
      <c r="M1666" s="14" t="e">
        <f t="shared" si="230"/>
        <v>#DIV/0!</v>
      </c>
      <c r="N1666" s="49"/>
      <c r="O1666" s="238" t="e">
        <f t="shared" si="231"/>
        <v>#DIV/0!</v>
      </c>
      <c r="P1666" s="5" t="e">
        <f t="shared" si="227"/>
        <v>#DIV/0!</v>
      </c>
      <c r="Q1666" s="5" t="e">
        <f t="shared" si="227"/>
        <v>#DIV/0!</v>
      </c>
      <c r="R1666" s="5" t="e">
        <f t="shared" si="227"/>
        <v>#DIV/0!</v>
      </c>
      <c r="S1666" s="5" t="e">
        <f t="shared" si="226"/>
        <v>#DIV/0!</v>
      </c>
      <c r="T1666" s="5" t="e">
        <f t="shared" si="226"/>
        <v>#DIV/0!</v>
      </c>
      <c r="U1666" s="5" t="e">
        <f t="shared" si="226"/>
        <v>#DIV/0!</v>
      </c>
      <c r="V1666" s="5" t="e">
        <f t="shared" si="225"/>
        <v>#DIV/0!</v>
      </c>
      <c r="W1666" s="5" t="e">
        <f t="shared" si="225"/>
        <v>#DIV/0!</v>
      </c>
      <c r="X1666" s="5" t="e">
        <f t="shared" si="225"/>
        <v>#DIV/0!</v>
      </c>
      <c r="Y1666" s="5" t="e">
        <f t="shared" si="228"/>
        <v>#DIV/0!</v>
      </c>
      <c r="Z1666" s="5" t="e">
        <f t="shared" si="229"/>
        <v>#DIV/0!</v>
      </c>
      <c r="AA1666" s="5" t="e">
        <f t="shared" si="229"/>
        <v>#DIV/0!</v>
      </c>
      <c r="AM1666" s="6"/>
      <c r="AN1666" s="6"/>
    </row>
    <row r="1667" spans="2:40" s="5" customFormat="1" ht="20.100000000000001" hidden="1" customHeight="1">
      <c r="B1667" s="22" t="str">
        <f>+$B$13</f>
        <v xml:space="preserve"> Β' ΠΛΑΝΗΤΗΣ</v>
      </c>
      <c r="C1667" s="15">
        <f>+$C$13</f>
        <v>0</v>
      </c>
      <c r="D1667" s="13">
        <f>+D1662+1</f>
        <v>284</v>
      </c>
      <c r="E1667" s="15">
        <f>+(H1667+I1667)/2</f>
        <v>0</v>
      </c>
      <c r="F1667" s="15">
        <f>+SQRT(E1667*E1667-G1667*G1667)</f>
        <v>0</v>
      </c>
      <c r="G1667" s="15">
        <f>+(-H1667+I1667)/2</f>
        <v>0</v>
      </c>
      <c r="H1667" s="15">
        <f>+$J$42</f>
        <v>0</v>
      </c>
      <c r="I1667" s="15">
        <f>+$J$41</f>
        <v>0</v>
      </c>
      <c r="J1667" s="15">
        <f>+$D$24</f>
        <v>0</v>
      </c>
      <c r="K1667" s="15">
        <f>+ABS( C1667-D1667)</f>
        <v>284</v>
      </c>
      <c r="L1667" s="15" t="e">
        <f>+F1667*F1667/E1667/( 1- J1667*COS(K1668))</f>
        <v>#DIV/0!</v>
      </c>
      <c r="M1667" s="14" t="e">
        <f t="shared" si="230"/>
        <v>#DIV/0!</v>
      </c>
      <c r="N1667" s="49"/>
      <c r="O1667" s="238"/>
      <c r="P1667" s="5" t="e">
        <f t="shared" si="227"/>
        <v>#DIV/0!</v>
      </c>
      <c r="Q1667" s="5" t="e">
        <f t="shared" si="227"/>
        <v>#DIV/0!</v>
      </c>
      <c r="R1667" s="5" t="e">
        <f t="shared" si="227"/>
        <v>#DIV/0!</v>
      </c>
      <c r="S1667" s="5" t="e">
        <f t="shared" si="226"/>
        <v>#DIV/0!</v>
      </c>
      <c r="T1667" s="5" t="e">
        <f t="shared" si="226"/>
        <v>#DIV/0!</v>
      </c>
      <c r="U1667" s="5" t="e">
        <f t="shared" si="226"/>
        <v>#DIV/0!</v>
      </c>
      <c r="V1667" s="5" t="e">
        <f t="shared" si="225"/>
        <v>#DIV/0!</v>
      </c>
      <c r="W1667" s="5" t="e">
        <f t="shared" si="225"/>
        <v>#DIV/0!</v>
      </c>
      <c r="X1667" s="5" t="e">
        <f t="shared" si="225"/>
        <v>#DIV/0!</v>
      </c>
      <c r="Y1667" s="5" t="e">
        <f t="shared" si="228"/>
        <v>#DIV/0!</v>
      </c>
      <c r="Z1667" s="5" t="e">
        <f t="shared" si="229"/>
        <v>#DIV/0!</v>
      </c>
      <c r="AA1667" s="5" t="e">
        <f t="shared" si="229"/>
        <v>#DIV/0!</v>
      </c>
      <c r="AM1667" s="6"/>
      <c r="AN1667" s="6"/>
    </row>
    <row r="1668" spans="2:40" s="5" customFormat="1" ht="20.100000000000001" hidden="1" customHeight="1">
      <c r="B1668" s="26"/>
      <c r="C1668" s="27">
        <f>3.14/180*C1667</f>
        <v>0</v>
      </c>
      <c r="D1668" s="27">
        <f>3.14/180*D1667</f>
        <v>4.9542222222222225</v>
      </c>
      <c r="E1668" s="28"/>
      <c r="F1668" s="28"/>
      <c r="G1668" s="28"/>
      <c r="H1668" s="28"/>
      <c r="I1668" s="28"/>
      <c r="J1668" s="28"/>
      <c r="K1668" s="28">
        <f>(3.14/180)*K1667</f>
        <v>4.9542222222222225</v>
      </c>
      <c r="L1668" s="14"/>
      <c r="M1668" s="14" t="e">
        <f t="shared" si="230"/>
        <v>#DIV/0!</v>
      </c>
      <c r="N1668" s="49"/>
      <c r="O1668" s="238"/>
      <c r="P1668" s="5" t="e">
        <f t="shared" si="227"/>
        <v>#DIV/0!</v>
      </c>
      <c r="Q1668" s="5" t="e">
        <f t="shared" si="227"/>
        <v>#DIV/0!</v>
      </c>
      <c r="R1668" s="5" t="e">
        <f t="shared" si="227"/>
        <v>#DIV/0!</v>
      </c>
      <c r="S1668" s="5" t="e">
        <f t="shared" si="226"/>
        <v>#DIV/0!</v>
      </c>
      <c r="T1668" s="5" t="e">
        <f t="shared" si="226"/>
        <v>#DIV/0!</v>
      </c>
      <c r="U1668" s="5" t="e">
        <f t="shared" si="226"/>
        <v>#DIV/0!</v>
      </c>
      <c r="V1668" s="5" t="e">
        <f t="shared" si="225"/>
        <v>#DIV/0!</v>
      </c>
      <c r="W1668" s="5" t="e">
        <f t="shared" si="225"/>
        <v>#DIV/0!</v>
      </c>
      <c r="X1668" s="5" t="e">
        <f t="shared" si="225"/>
        <v>#DIV/0!</v>
      </c>
      <c r="Y1668" s="5" t="e">
        <f t="shared" si="228"/>
        <v>#DIV/0!</v>
      </c>
      <c r="Z1668" s="5" t="e">
        <f t="shared" si="229"/>
        <v>#DIV/0!</v>
      </c>
      <c r="AA1668" s="5" t="e">
        <f t="shared" si="229"/>
        <v>#DIV/0!</v>
      </c>
      <c r="AM1668" s="6"/>
      <c r="AN1668" s="6"/>
    </row>
    <row r="1669" spans="2:40" s="5" customFormat="1" ht="20.100000000000001" hidden="1" customHeight="1">
      <c r="B1669" s="15"/>
      <c r="C1669" s="13"/>
      <c r="D1669" s="13"/>
      <c r="E1669" s="13"/>
      <c r="F1669" s="13"/>
      <c r="G1669" s="13"/>
      <c r="H1669" s="13"/>
      <c r="I1669" s="13"/>
      <c r="J1669" s="13"/>
      <c r="K1669" s="15"/>
      <c r="L1669" s="14"/>
      <c r="M1669" s="14" t="e">
        <f t="shared" si="230"/>
        <v>#DIV/0!</v>
      </c>
      <c r="N1669" s="49"/>
      <c r="O1669" s="238"/>
      <c r="P1669" s="5" t="e">
        <f t="shared" si="227"/>
        <v>#DIV/0!</v>
      </c>
      <c r="Q1669" s="5" t="e">
        <f t="shared" si="227"/>
        <v>#DIV/0!</v>
      </c>
      <c r="R1669" s="5" t="e">
        <f t="shared" si="227"/>
        <v>#DIV/0!</v>
      </c>
      <c r="S1669" s="5" t="e">
        <f t="shared" si="226"/>
        <v>#DIV/0!</v>
      </c>
      <c r="T1669" s="5" t="e">
        <f t="shared" si="226"/>
        <v>#DIV/0!</v>
      </c>
      <c r="U1669" s="5" t="e">
        <f t="shared" si="226"/>
        <v>#DIV/0!</v>
      </c>
      <c r="V1669" s="5" t="e">
        <f t="shared" si="225"/>
        <v>#DIV/0!</v>
      </c>
      <c r="W1669" s="5" t="e">
        <f t="shared" si="225"/>
        <v>#DIV/0!</v>
      </c>
      <c r="X1669" s="5" t="e">
        <f t="shared" si="225"/>
        <v>#DIV/0!</v>
      </c>
      <c r="Y1669" s="5" t="e">
        <f t="shared" si="228"/>
        <v>#DIV/0!</v>
      </c>
      <c r="Z1669" s="5" t="e">
        <f t="shared" si="229"/>
        <v>#DIV/0!</v>
      </c>
      <c r="AA1669" s="5" t="e">
        <f t="shared" si="229"/>
        <v>#DIV/0!</v>
      </c>
      <c r="AM1669" s="6"/>
      <c r="AN1669" s="6"/>
    </row>
    <row r="1670" spans="2:40" s="5" customFormat="1" ht="20.100000000000001" hidden="1" customHeight="1">
      <c r="B1670" s="22" t="str">
        <f>+$B$11</f>
        <v xml:space="preserve"> Α' ΠΛΑΝΗΤΗΣ</v>
      </c>
      <c r="C1670" s="15">
        <f>+$C$11</f>
        <v>0</v>
      </c>
      <c r="D1670" s="13">
        <f>+D1665+1</f>
        <v>285</v>
      </c>
      <c r="E1670" s="15">
        <f>+(H1670+I1670)/2</f>
        <v>0</v>
      </c>
      <c r="F1670" s="15">
        <f>+SQRT(E1670*E1670-G1670*G1670)</f>
        <v>0</v>
      </c>
      <c r="G1670" s="15">
        <f>+(-H1670+I1670)/2</f>
        <v>0</v>
      </c>
      <c r="H1670" s="15">
        <f>+$J$40</f>
        <v>0</v>
      </c>
      <c r="I1670" s="15">
        <f>+$J$39</f>
        <v>0</v>
      </c>
      <c r="J1670" s="15">
        <f>+$D$22</f>
        <v>0</v>
      </c>
      <c r="K1670" s="15">
        <f>+ABS( C1670-D1670)</f>
        <v>285</v>
      </c>
      <c r="L1670" s="15" t="e">
        <f>(+F1670*F1670/E1670)/( 1- J1670*COS(K1671))</f>
        <v>#DIV/0!</v>
      </c>
      <c r="M1670" s="14" t="e">
        <f t="shared" si="230"/>
        <v>#DIV/0!</v>
      </c>
      <c r="N1670" s="49"/>
      <c r="O1670" s="238">
        <f t="shared" si="231"/>
        <v>0</v>
      </c>
      <c r="P1670" s="5" t="e">
        <f t="shared" si="227"/>
        <v>#DIV/0!</v>
      </c>
      <c r="Q1670" s="5" t="e">
        <f t="shared" si="227"/>
        <v>#DIV/0!</v>
      </c>
      <c r="R1670" s="5" t="e">
        <f t="shared" si="227"/>
        <v>#DIV/0!</v>
      </c>
      <c r="S1670" s="5" t="e">
        <f t="shared" si="226"/>
        <v>#DIV/0!</v>
      </c>
      <c r="T1670" s="5" t="e">
        <f t="shared" si="226"/>
        <v>#DIV/0!</v>
      </c>
      <c r="U1670" s="5" t="e">
        <f t="shared" si="226"/>
        <v>#DIV/0!</v>
      </c>
      <c r="V1670" s="5" t="e">
        <f t="shared" si="225"/>
        <v>#DIV/0!</v>
      </c>
      <c r="W1670" s="5" t="e">
        <f t="shared" si="225"/>
        <v>#DIV/0!</v>
      </c>
      <c r="X1670" s="5" t="e">
        <f t="shared" si="225"/>
        <v>#DIV/0!</v>
      </c>
      <c r="Y1670" s="5" t="e">
        <f t="shared" si="228"/>
        <v>#DIV/0!</v>
      </c>
      <c r="Z1670" s="5" t="e">
        <f t="shared" si="229"/>
        <v>#DIV/0!</v>
      </c>
      <c r="AA1670" s="5" t="e">
        <f t="shared" si="229"/>
        <v>#DIV/0!</v>
      </c>
      <c r="AM1670" s="6"/>
      <c r="AN1670" s="6"/>
    </row>
    <row r="1671" spans="2:40" s="5" customFormat="1" ht="20.100000000000001" hidden="1" customHeight="1">
      <c r="B1671" s="23" t="s">
        <v>32</v>
      </c>
      <c r="C1671" s="24">
        <f>3.14/180*C1670</f>
        <v>0</v>
      </c>
      <c r="D1671" s="24">
        <v>285</v>
      </c>
      <c r="E1671" s="25"/>
      <c r="F1671" s="25"/>
      <c r="G1671" s="25"/>
      <c r="H1671" s="25"/>
      <c r="I1671" s="25"/>
      <c r="J1671" s="25"/>
      <c r="K1671" s="25">
        <f>(3.14/180)*K1670</f>
        <v>4.9716666666666676</v>
      </c>
      <c r="L1671" s="14"/>
      <c r="M1671" s="14" t="e">
        <f t="shared" si="230"/>
        <v>#DIV/0!</v>
      </c>
      <c r="N1671" s="49"/>
      <c r="O1671" s="238" t="e">
        <f t="shared" si="231"/>
        <v>#DIV/0!</v>
      </c>
      <c r="P1671" s="5" t="e">
        <f t="shared" si="227"/>
        <v>#DIV/0!</v>
      </c>
      <c r="Q1671" s="5" t="e">
        <f t="shared" si="227"/>
        <v>#DIV/0!</v>
      </c>
      <c r="R1671" s="5" t="e">
        <f t="shared" si="227"/>
        <v>#DIV/0!</v>
      </c>
      <c r="S1671" s="5" t="e">
        <f t="shared" si="226"/>
        <v>#DIV/0!</v>
      </c>
      <c r="T1671" s="5" t="e">
        <f t="shared" si="226"/>
        <v>#DIV/0!</v>
      </c>
      <c r="U1671" s="5" t="e">
        <f t="shared" si="226"/>
        <v>#DIV/0!</v>
      </c>
      <c r="V1671" s="5" t="e">
        <f t="shared" si="225"/>
        <v>#DIV/0!</v>
      </c>
      <c r="W1671" s="5" t="e">
        <f t="shared" si="225"/>
        <v>#DIV/0!</v>
      </c>
      <c r="X1671" s="5" t="e">
        <f t="shared" si="225"/>
        <v>#DIV/0!</v>
      </c>
      <c r="Y1671" s="5" t="e">
        <f t="shared" si="228"/>
        <v>#DIV/0!</v>
      </c>
      <c r="Z1671" s="5" t="e">
        <f t="shared" si="229"/>
        <v>#DIV/0!</v>
      </c>
      <c r="AA1671" s="5" t="e">
        <f t="shared" si="229"/>
        <v>#DIV/0!</v>
      </c>
      <c r="AM1671" s="6"/>
      <c r="AN1671" s="6"/>
    </row>
    <row r="1672" spans="2:40" s="5" customFormat="1" ht="20.100000000000001" hidden="1" customHeight="1">
      <c r="B1672" s="22" t="str">
        <f>+$B$13</f>
        <v xml:space="preserve"> Β' ΠΛΑΝΗΤΗΣ</v>
      </c>
      <c r="C1672" s="15">
        <f>+$C$13</f>
        <v>0</v>
      </c>
      <c r="D1672" s="13">
        <f>+D1667+1</f>
        <v>285</v>
      </c>
      <c r="E1672" s="15">
        <f>+(H1672+I1672)/2</f>
        <v>0</v>
      </c>
      <c r="F1672" s="15">
        <f>+SQRT(E1672*E1672-G1672*G1672)</f>
        <v>0</v>
      </c>
      <c r="G1672" s="15">
        <f>+(-H1672+I1672)/2</f>
        <v>0</v>
      </c>
      <c r="H1672" s="15">
        <f>+$J$42</f>
        <v>0</v>
      </c>
      <c r="I1672" s="15">
        <f>+$J$41</f>
        <v>0</v>
      </c>
      <c r="J1672" s="15">
        <f>+$D$24</f>
        <v>0</v>
      </c>
      <c r="K1672" s="15">
        <f>+ABS( C1672-D1672)</f>
        <v>285</v>
      </c>
      <c r="L1672" s="15" t="e">
        <f>+F1672*F1672/E1672/( 1- J1672*COS(K1673))</f>
        <v>#DIV/0!</v>
      </c>
      <c r="M1672" s="14" t="e">
        <f t="shared" si="230"/>
        <v>#DIV/0!</v>
      </c>
      <c r="N1672" s="49"/>
      <c r="O1672" s="40"/>
      <c r="P1672" s="5" t="e">
        <f t="shared" si="227"/>
        <v>#DIV/0!</v>
      </c>
      <c r="Q1672" s="5" t="e">
        <f t="shared" si="227"/>
        <v>#DIV/0!</v>
      </c>
      <c r="R1672" s="5" t="e">
        <f t="shared" si="227"/>
        <v>#DIV/0!</v>
      </c>
      <c r="S1672" s="5" t="e">
        <f t="shared" si="226"/>
        <v>#DIV/0!</v>
      </c>
      <c r="T1672" s="5" t="e">
        <f t="shared" si="226"/>
        <v>#DIV/0!</v>
      </c>
      <c r="U1672" s="5" t="e">
        <f t="shared" si="226"/>
        <v>#DIV/0!</v>
      </c>
      <c r="V1672" s="5" t="e">
        <f t="shared" si="225"/>
        <v>#DIV/0!</v>
      </c>
      <c r="W1672" s="5" t="e">
        <f t="shared" si="225"/>
        <v>#DIV/0!</v>
      </c>
      <c r="X1672" s="5" t="e">
        <f t="shared" si="225"/>
        <v>#DIV/0!</v>
      </c>
      <c r="Y1672" s="5" t="e">
        <f t="shared" si="228"/>
        <v>#DIV/0!</v>
      </c>
      <c r="Z1672" s="5" t="e">
        <f t="shared" si="229"/>
        <v>#DIV/0!</v>
      </c>
      <c r="AA1672" s="5" t="e">
        <f t="shared" si="229"/>
        <v>#DIV/0!</v>
      </c>
      <c r="AM1672" s="6"/>
      <c r="AN1672" s="6"/>
    </row>
    <row r="1673" spans="2:40" s="5" customFormat="1" ht="20.100000000000001" hidden="1" customHeight="1">
      <c r="B1673" s="26"/>
      <c r="C1673" s="27">
        <f>3.14/180*C1672</f>
        <v>0</v>
      </c>
      <c r="D1673" s="27">
        <f>3.14/180*D1672</f>
        <v>4.9716666666666676</v>
      </c>
      <c r="E1673" s="28"/>
      <c r="F1673" s="28"/>
      <c r="G1673" s="28"/>
      <c r="H1673" s="28"/>
      <c r="I1673" s="28"/>
      <c r="J1673" s="28"/>
      <c r="K1673" s="28">
        <f>(3.14/180)*K1672</f>
        <v>4.9716666666666676</v>
      </c>
      <c r="L1673" s="14"/>
      <c r="M1673" s="14" t="e">
        <f t="shared" si="230"/>
        <v>#DIV/0!</v>
      </c>
      <c r="N1673" s="49"/>
      <c r="O1673" s="40"/>
      <c r="P1673" s="5" t="e">
        <f t="shared" si="227"/>
        <v>#DIV/0!</v>
      </c>
      <c r="Q1673" s="5" t="e">
        <f t="shared" si="227"/>
        <v>#DIV/0!</v>
      </c>
      <c r="R1673" s="5" t="e">
        <f t="shared" si="227"/>
        <v>#DIV/0!</v>
      </c>
      <c r="S1673" s="5" t="e">
        <f t="shared" si="226"/>
        <v>#DIV/0!</v>
      </c>
      <c r="T1673" s="5" t="e">
        <f t="shared" si="226"/>
        <v>#DIV/0!</v>
      </c>
      <c r="U1673" s="5" t="e">
        <f t="shared" si="226"/>
        <v>#DIV/0!</v>
      </c>
      <c r="V1673" s="5" t="e">
        <f t="shared" si="225"/>
        <v>#DIV/0!</v>
      </c>
      <c r="W1673" s="5" t="e">
        <f t="shared" si="225"/>
        <v>#DIV/0!</v>
      </c>
      <c r="X1673" s="5" t="e">
        <f t="shared" si="225"/>
        <v>#DIV/0!</v>
      </c>
      <c r="Y1673" s="5" t="e">
        <f t="shared" si="228"/>
        <v>#DIV/0!</v>
      </c>
      <c r="Z1673" s="5" t="e">
        <f t="shared" si="229"/>
        <v>#DIV/0!</v>
      </c>
      <c r="AA1673" s="5" t="e">
        <f t="shared" si="229"/>
        <v>#DIV/0!</v>
      </c>
      <c r="AM1673" s="6"/>
      <c r="AN1673" s="6"/>
    </row>
    <row r="1674" spans="2:40" s="5" customFormat="1" ht="20.100000000000001" hidden="1" customHeight="1">
      <c r="B1674" s="15"/>
      <c r="C1674" s="13"/>
      <c r="D1674" s="13"/>
      <c r="E1674" s="13"/>
      <c r="F1674" s="13"/>
      <c r="G1674" s="13"/>
      <c r="H1674" s="13"/>
      <c r="I1674" s="13"/>
      <c r="J1674" s="13"/>
      <c r="K1674" s="15"/>
      <c r="L1674" s="14"/>
      <c r="M1674" s="14" t="e">
        <f t="shared" si="230"/>
        <v>#DIV/0!</v>
      </c>
      <c r="N1674" s="49"/>
      <c r="O1674" s="40"/>
      <c r="P1674" s="5" t="e">
        <f t="shared" si="227"/>
        <v>#DIV/0!</v>
      </c>
      <c r="Q1674" s="5" t="e">
        <f t="shared" si="227"/>
        <v>#DIV/0!</v>
      </c>
      <c r="R1674" s="5" t="e">
        <f t="shared" si="227"/>
        <v>#DIV/0!</v>
      </c>
      <c r="S1674" s="5" t="e">
        <f t="shared" si="226"/>
        <v>#DIV/0!</v>
      </c>
      <c r="T1674" s="5" t="e">
        <f t="shared" si="226"/>
        <v>#DIV/0!</v>
      </c>
      <c r="U1674" s="5" t="e">
        <f t="shared" si="226"/>
        <v>#DIV/0!</v>
      </c>
      <c r="V1674" s="5" t="e">
        <f t="shared" si="225"/>
        <v>#DIV/0!</v>
      </c>
      <c r="W1674" s="5" t="e">
        <f t="shared" si="225"/>
        <v>#DIV/0!</v>
      </c>
      <c r="X1674" s="5" t="e">
        <f t="shared" si="225"/>
        <v>#DIV/0!</v>
      </c>
      <c r="Y1674" s="5" t="e">
        <f t="shared" si="228"/>
        <v>#DIV/0!</v>
      </c>
      <c r="Z1674" s="5" t="e">
        <f t="shared" si="229"/>
        <v>#DIV/0!</v>
      </c>
      <c r="AA1674" s="5" t="e">
        <f t="shared" si="229"/>
        <v>#DIV/0!</v>
      </c>
      <c r="AM1674" s="6"/>
      <c r="AN1674" s="6"/>
    </row>
    <row r="1675" spans="2:40" s="5" customFormat="1" ht="20.100000000000001" hidden="1" customHeight="1">
      <c r="B1675" s="22" t="str">
        <f>+$B$11</f>
        <v xml:space="preserve"> Α' ΠΛΑΝΗΤΗΣ</v>
      </c>
      <c r="C1675" s="15">
        <f>+$C$11</f>
        <v>0</v>
      </c>
      <c r="D1675" s="13">
        <f>+D1670+1</f>
        <v>286</v>
      </c>
      <c r="E1675" s="15">
        <f>+(H1675+I1675)/2</f>
        <v>0</v>
      </c>
      <c r="F1675" s="15">
        <f>+SQRT(E1675*E1675-G1675*G1675)</f>
        <v>0</v>
      </c>
      <c r="G1675" s="15">
        <f>+(-H1675+I1675)/2</f>
        <v>0</v>
      </c>
      <c r="H1675" s="15">
        <f>+$J$40</f>
        <v>0</v>
      </c>
      <c r="I1675" s="15">
        <f>+$J$39</f>
        <v>0</v>
      </c>
      <c r="J1675" s="15">
        <f>+$D$22</f>
        <v>0</v>
      </c>
      <c r="K1675" s="15">
        <f>+ABS( C1675-D1675)</f>
        <v>286</v>
      </c>
      <c r="L1675" s="15" t="e">
        <f>(+F1675*F1675/E1675)/( 1- J1675*COS(K1676))</f>
        <v>#DIV/0!</v>
      </c>
      <c r="M1675" s="14" t="e">
        <f t="shared" si="230"/>
        <v>#DIV/0!</v>
      </c>
      <c r="N1675" s="49"/>
      <c r="O1675" s="40"/>
      <c r="P1675" s="5" t="e">
        <f t="shared" si="227"/>
        <v>#DIV/0!</v>
      </c>
      <c r="Q1675" s="5" t="e">
        <f t="shared" si="227"/>
        <v>#DIV/0!</v>
      </c>
      <c r="R1675" s="5" t="e">
        <f t="shared" si="227"/>
        <v>#DIV/0!</v>
      </c>
      <c r="S1675" s="5" t="e">
        <f t="shared" si="226"/>
        <v>#DIV/0!</v>
      </c>
      <c r="T1675" s="5" t="e">
        <f t="shared" si="226"/>
        <v>#DIV/0!</v>
      </c>
      <c r="U1675" s="5" t="e">
        <f t="shared" si="226"/>
        <v>#DIV/0!</v>
      </c>
      <c r="V1675" s="5" t="e">
        <f t="shared" si="225"/>
        <v>#DIV/0!</v>
      </c>
      <c r="W1675" s="5" t="e">
        <f t="shared" si="225"/>
        <v>#DIV/0!</v>
      </c>
      <c r="X1675" s="5" t="e">
        <f t="shared" si="225"/>
        <v>#DIV/0!</v>
      </c>
      <c r="Y1675" s="5" t="e">
        <f t="shared" si="228"/>
        <v>#DIV/0!</v>
      </c>
      <c r="Z1675" s="5" t="e">
        <f t="shared" si="229"/>
        <v>#DIV/0!</v>
      </c>
      <c r="AA1675" s="5" t="e">
        <f t="shared" si="229"/>
        <v>#DIV/0!</v>
      </c>
      <c r="AM1675" s="6"/>
      <c r="AN1675" s="6"/>
    </row>
    <row r="1676" spans="2:40" s="5" customFormat="1" ht="20.100000000000001" hidden="1" customHeight="1">
      <c r="B1676" s="23" t="s">
        <v>32</v>
      </c>
      <c r="C1676" s="24">
        <f>3.14/180*C1675</f>
        <v>0</v>
      </c>
      <c r="D1676" s="24">
        <v>286</v>
      </c>
      <c r="E1676" s="25"/>
      <c r="F1676" s="25"/>
      <c r="G1676" s="25"/>
      <c r="H1676" s="25"/>
      <c r="I1676" s="25"/>
      <c r="J1676" s="25"/>
      <c r="K1676" s="25">
        <f>(3.14/180)*K1675</f>
        <v>4.9891111111111117</v>
      </c>
      <c r="L1676" s="14"/>
      <c r="M1676" s="14" t="e">
        <f t="shared" si="230"/>
        <v>#DIV/0!</v>
      </c>
      <c r="N1676" s="49"/>
      <c r="O1676" s="238" t="e">
        <f t="shared" ref="O1676" si="232">+ABS(L1675-L1677)</f>
        <v>#DIV/0!</v>
      </c>
      <c r="P1676" s="5" t="e">
        <f t="shared" si="227"/>
        <v>#DIV/0!</v>
      </c>
      <c r="Q1676" s="5" t="e">
        <f t="shared" si="227"/>
        <v>#DIV/0!</v>
      </c>
      <c r="R1676" s="5" t="e">
        <f t="shared" si="227"/>
        <v>#DIV/0!</v>
      </c>
      <c r="S1676" s="5" t="e">
        <f t="shared" si="226"/>
        <v>#DIV/0!</v>
      </c>
      <c r="T1676" s="5" t="e">
        <f t="shared" si="226"/>
        <v>#DIV/0!</v>
      </c>
      <c r="U1676" s="5" t="e">
        <f t="shared" si="226"/>
        <v>#DIV/0!</v>
      </c>
      <c r="V1676" s="5" t="e">
        <f t="shared" si="225"/>
        <v>#DIV/0!</v>
      </c>
      <c r="W1676" s="5" t="e">
        <f t="shared" si="225"/>
        <v>#DIV/0!</v>
      </c>
      <c r="X1676" s="5" t="e">
        <f t="shared" si="225"/>
        <v>#DIV/0!</v>
      </c>
      <c r="Y1676" s="5" t="e">
        <f t="shared" si="228"/>
        <v>#DIV/0!</v>
      </c>
      <c r="Z1676" s="5" t="e">
        <f t="shared" si="229"/>
        <v>#DIV/0!</v>
      </c>
      <c r="AA1676" s="5" t="e">
        <f t="shared" si="229"/>
        <v>#DIV/0!</v>
      </c>
      <c r="AM1676" s="6"/>
      <c r="AN1676" s="6"/>
    </row>
    <row r="1677" spans="2:40" s="5" customFormat="1" ht="20.100000000000001" hidden="1" customHeight="1">
      <c r="B1677" s="22" t="str">
        <f>+$B$13</f>
        <v xml:space="preserve"> Β' ΠΛΑΝΗΤΗΣ</v>
      </c>
      <c r="C1677" s="15">
        <f>+$C$13</f>
        <v>0</v>
      </c>
      <c r="D1677" s="13">
        <f>+D1672+1</f>
        <v>286</v>
      </c>
      <c r="E1677" s="15">
        <f>+(H1677+I1677)/2</f>
        <v>0</v>
      </c>
      <c r="F1677" s="15">
        <f>+SQRT(E1677*E1677-G1677*G1677)</f>
        <v>0</v>
      </c>
      <c r="G1677" s="15">
        <f>+(-H1677+I1677)/2</f>
        <v>0</v>
      </c>
      <c r="H1677" s="15">
        <f>+$J$42</f>
        <v>0</v>
      </c>
      <c r="I1677" s="15">
        <f>+$J$41</f>
        <v>0</v>
      </c>
      <c r="J1677" s="15">
        <f>+$D$24</f>
        <v>0</v>
      </c>
      <c r="K1677" s="15">
        <f>+ABS( C1677-D1677)</f>
        <v>286</v>
      </c>
      <c r="L1677" s="15" t="e">
        <f>+F1677*F1677/E1677/( 1- J1677*COS(K1678))</f>
        <v>#DIV/0!</v>
      </c>
      <c r="M1677" s="14" t="e">
        <f t="shared" si="230"/>
        <v>#DIV/0!</v>
      </c>
      <c r="N1677" s="49"/>
      <c r="O1677" s="40"/>
      <c r="P1677" s="5" t="e">
        <f t="shared" si="227"/>
        <v>#DIV/0!</v>
      </c>
      <c r="Q1677" s="5" t="e">
        <f t="shared" si="227"/>
        <v>#DIV/0!</v>
      </c>
      <c r="R1677" s="5" t="e">
        <f t="shared" si="227"/>
        <v>#DIV/0!</v>
      </c>
      <c r="S1677" s="5" t="e">
        <f t="shared" si="226"/>
        <v>#DIV/0!</v>
      </c>
      <c r="T1677" s="5" t="e">
        <f t="shared" si="226"/>
        <v>#DIV/0!</v>
      </c>
      <c r="U1677" s="5" t="e">
        <f t="shared" si="226"/>
        <v>#DIV/0!</v>
      </c>
      <c r="V1677" s="5" t="e">
        <f t="shared" si="225"/>
        <v>#DIV/0!</v>
      </c>
      <c r="W1677" s="5" t="e">
        <f t="shared" si="225"/>
        <v>#DIV/0!</v>
      </c>
      <c r="X1677" s="5" t="e">
        <f t="shared" si="225"/>
        <v>#DIV/0!</v>
      </c>
      <c r="Y1677" s="5" t="e">
        <f t="shared" si="228"/>
        <v>#DIV/0!</v>
      </c>
      <c r="Z1677" s="5" t="e">
        <f t="shared" si="229"/>
        <v>#DIV/0!</v>
      </c>
      <c r="AA1677" s="5" t="e">
        <f t="shared" si="229"/>
        <v>#DIV/0!</v>
      </c>
      <c r="AM1677" s="6"/>
      <c r="AN1677" s="6"/>
    </row>
    <row r="1678" spans="2:40" s="5" customFormat="1" ht="20.100000000000001" hidden="1" customHeight="1">
      <c r="B1678" s="26"/>
      <c r="C1678" s="27">
        <f>3.14/180*C1677</f>
        <v>0</v>
      </c>
      <c r="D1678" s="27">
        <f>3.14/180*D1677</f>
        <v>4.9891111111111117</v>
      </c>
      <c r="E1678" s="28"/>
      <c r="F1678" s="28"/>
      <c r="G1678" s="28"/>
      <c r="H1678" s="28"/>
      <c r="I1678" s="28"/>
      <c r="J1678" s="28"/>
      <c r="K1678" s="28">
        <f>(3.14/180)*K1677</f>
        <v>4.9891111111111117</v>
      </c>
      <c r="L1678" s="14"/>
      <c r="M1678" s="14" t="e">
        <f t="shared" si="230"/>
        <v>#DIV/0!</v>
      </c>
      <c r="N1678" s="49"/>
      <c r="O1678" s="40"/>
      <c r="P1678" s="5" t="e">
        <f t="shared" si="227"/>
        <v>#DIV/0!</v>
      </c>
      <c r="Q1678" s="5" t="e">
        <f t="shared" si="227"/>
        <v>#DIV/0!</v>
      </c>
      <c r="R1678" s="5" t="e">
        <f t="shared" si="227"/>
        <v>#DIV/0!</v>
      </c>
      <c r="S1678" s="5" t="e">
        <f t="shared" si="226"/>
        <v>#DIV/0!</v>
      </c>
      <c r="T1678" s="5" t="e">
        <f t="shared" si="226"/>
        <v>#DIV/0!</v>
      </c>
      <c r="U1678" s="5" t="e">
        <f t="shared" si="226"/>
        <v>#DIV/0!</v>
      </c>
      <c r="V1678" s="5" t="e">
        <f t="shared" si="225"/>
        <v>#DIV/0!</v>
      </c>
      <c r="W1678" s="5" t="e">
        <f t="shared" si="225"/>
        <v>#DIV/0!</v>
      </c>
      <c r="X1678" s="5" t="e">
        <f t="shared" si="225"/>
        <v>#DIV/0!</v>
      </c>
      <c r="Y1678" s="5" t="e">
        <f t="shared" si="228"/>
        <v>#DIV/0!</v>
      </c>
      <c r="Z1678" s="5" t="e">
        <f t="shared" si="229"/>
        <v>#DIV/0!</v>
      </c>
      <c r="AA1678" s="5" t="e">
        <f t="shared" si="229"/>
        <v>#DIV/0!</v>
      </c>
      <c r="AM1678" s="6"/>
      <c r="AN1678" s="6"/>
    </row>
    <row r="1679" spans="2:40" s="5" customFormat="1" ht="20.100000000000001" hidden="1" customHeight="1">
      <c r="B1679" s="15"/>
      <c r="C1679" s="13"/>
      <c r="D1679" s="13"/>
      <c r="E1679" s="13"/>
      <c r="F1679" s="13"/>
      <c r="G1679" s="13"/>
      <c r="H1679" s="13"/>
      <c r="I1679" s="13"/>
      <c r="J1679" s="13"/>
      <c r="K1679" s="15"/>
      <c r="L1679" s="14"/>
      <c r="M1679" s="14" t="e">
        <f t="shared" si="230"/>
        <v>#DIV/0!</v>
      </c>
      <c r="N1679" s="49"/>
      <c r="O1679" s="238"/>
      <c r="P1679" s="5" t="e">
        <f t="shared" si="227"/>
        <v>#DIV/0!</v>
      </c>
      <c r="Q1679" s="5" t="e">
        <f t="shared" si="227"/>
        <v>#DIV/0!</v>
      </c>
      <c r="R1679" s="5" t="e">
        <f t="shared" si="227"/>
        <v>#DIV/0!</v>
      </c>
      <c r="S1679" s="5" t="e">
        <f t="shared" si="226"/>
        <v>#DIV/0!</v>
      </c>
      <c r="T1679" s="5" t="e">
        <f t="shared" si="226"/>
        <v>#DIV/0!</v>
      </c>
      <c r="U1679" s="5" t="e">
        <f t="shared" si="226"/>
        <v>#DIV/0!</v>
      </c>
      <c r="V1679" s="5" t="e">
        <f t="shared" si="225"/>
        <v>#DIV/0!</v>
      </c>
      <c r="W1679" s="5" t="e">
        <f t="shared" si="225"/>
        <v>#DIV/0!</v>
      </c>
      <c r="X1679" s="5" t="e">
        <f t="shared" si="225"/>
        <v>#DIV/0!</v>
      </c>
      <c r="Y1679" s="5" t="e">
        <f t="shared" si="228"/>
        <v>#DIV/0!</v>
      </c>
      <c r="Z1679" s="5" t="e">
        <f t="shared" si="229"/>
        <v>#DIV/0!</v>
      </c>
      <c r="AA1679" s="5" t="e">
        <f t="shared" si="229"/>
        <v>#DIV/0!</v>
      </c>
      <c r="AM1679" s="6"/>
      <c r="AN1679" s="6"/>
    </row>
    <row r="1680" spans="2:40" s="5" customFormat="1" ht="20.100000000000001" hidden="1" customHeight="1">
      <c r="B1680" s="22" t="str">
        <f>+$B$11</f>
        <v xml:space="preserve"> Α' ΠΛΑΝΗΤΗΣ</v>
      </c>
      <c r="C1680" s="15">
        <f>+$C$11</f>
        <v>0</v>
      </c>
      <c r="D1680" s="13">
        <f>+D1675+1</f>
        <v>287</v>
      </c>
      <c r="E1680" s="15">
        <f>+(H1680+I1680)/2</f>
        <v>0</v>
      </c>
      <c r="F1680" s="15">
        <f>+SQRT(E1680*E1680-G1680*G1680)</f>
        <v>0</v>
      </c>
      <c r="G1680" s="15">
        <f>+(-H1680+I1680)/2</f>
        <v>0</v>
      </c>
      <c r="H1680" s="15">
        <f>+$J$40</f>
        <v>0</v>
      </c>
      <c r="I1680" s="15">
        <f>+$J$39</f>
        <v>0</v>
      </c>
      <c r="J1680" s="15">
        <f>+$D$22</f>
        <v>0</v>
      </c>
      <c r="K1680" s="15">
        <f>+ABS( C1680-D1680)</f>
        <v>287</v>
      </c>
      <c r="L1680" s="15" t="e">
        <f>(+F1680*F1680/E1680)/( 1- J1680*COS(K1681))</f>
        <v>#DIV/0!</v>
      </c>
      <c r="M1680" s="14" t="e">
        <f t="shared" si="230"/>
        <v>#DIV/0!</v>
      </c>
      <c r="N1680" s="49"/>
      <c r="O1680" s="40"/>
      <c r="P1680" s="5" t="e">
        <f t="shared" si="227"/>
        <v>#DIV/0!</v>
      </c>
      <c r="Q1680" s="5" t="e">
        <f t="shared" si="227"/>
        <v>#DIV/0!</v>
      </c>
      <c r="R1680" s="5" t="e">
        <f t="shared" si="227"/>
        <v>#DIV/0!</v>
      </c>
      <c r="S1680" s="5" t="e">
        <f t="shared" si="226"/>
        <v>#DIV/0!</v>
      </c>
      <c r="T1680" s="5" t="e">
        <f t="shared" si="226"/>
        <v>#DIV/0!</v>
      </c>
      <c r="U1680" s="5" t="e">
        <f t="shared" si="226"/>
        <v>#DIV/0!</v>
      </c>
      <c r="V1680" s="5" t="e">
        <f t="shared" si="226"/>
        <v>#DIV/0!</v>
      </c>
      <c r="W1680" s="5" t="e">
        <f t="shared" si="226"/>
        <v>#DIV/0!</v>
      </c>
      <c r="X1680" s="5" t="e">
        <f t="shared" si="226"/>
        <v>#DIV/0!</v>
      </c>
      <c r="Y1680" s="5" t="e">
        <f t="shared" si="228"/>
        <v>#DIV/0!</v>
      </c>
      <c r="Z1680" s="5" t="e">
        <f t="shared" si="229"/>
        <v>#DIV/0!</v>
      </c>
      <c r="AA1680" s="5" t="e">
        <f t="shared" si="229"/>
        <v>#DIV/0!</v>
      </c>
      <c r="AM1680" s="6"/>
      <c r="AN1680" s="6"/>
    </row>
    <row r="1681" spans="2:40" s="5" customFormat="1" ht="20.100000000000001" hidden="1" customHeight="1">
      <c r="B1681" s="23" t="s">
        <v>32</v>
      </c>
      <c r="C1681" s="24">
        <f>3.14/180*C1680</f>
        <v>0</v>
      </c>
      <c r="D1681" s="24">
        <v>287</v>
      </c>
      <c r="E1681" s="25"/>
      <c r="F1681" s="25"/>
      <c r="G1681" s="25"/>
      <c r="H1681" s="25"/>
      <c r="I1681" s="25"/>
      <c r="J1681" s="25"/>
      <c r="K1681" s="25">
        <f>(3.14/180)*K1680</f>
        <v>5.0065555555555559</v>
      </c>
      <c r="L1681" s="14"/>
      <c r="M1681" s="14" t="e">
        <f t="shared" si="230"/>
        <v>#DIV/0!</v>
      </c>
      <c r="N1681" s="49"/>
      <c r="O1681" s="238" t="e">
        <f t="shared" ref="O1681" si="233">+ABS(L1680-L1682)</f>
        <v>#DIV/0!</v>
      </c>
      <c r="P1681" s="5" t="e">
        <f t="shared" si="227"/>
        <v>#DIV/0!</v>
      </c>
      <c r="Q1681" s="5" t="e">
        <f t="shared" si="227"/>
        <v>#DIV/0!</v>
      </c>
      <c r="R1681" s="5" t="e">
        <f t="shared" si="227"/>
        <v>#DIV/0!</v>
      </c>
      <c r="S1681" s="5" t="e">
        <f t="shared" si="226"/>
        <v>#DIV/0!</v>
      </c>
      <c r="T1681" s="5" t="e">
        <f t="shared" si="226"/>
        <v>#DIV/0!</v>
      </c>
      <c r="U1681" s="5" t="e">
        <f t="shared" si="226"/>
        <v>#DIV/0!</v>
      </c>
      <c r="V1681" s="5" t="e">
        <f t="shared" si="226"/>
        <v>#DIV/0!</v>
      </c>
      <c r="W1681" s="5" t="e">
        <f t="shared" si="226"/>
        <v>#DIV/0!</v>
      </c>
      <c r="X1681" s="5" t="e">
        <f t="shared" si="226"/>
        <v>#DIV/0!</v>
      </c>
      <c r="Y1681" s="5" t="e">
        <f t="shared" si="228"/>
        <v>#DIV/0!</v>
      </c>
      <c r="Z1681" s="5" t="e">
        <f t="shared" si="229"/>
        <v>#DIV/0!</v>
      </c>
      <c r="AA1681" s="5" t="e">
        <f t="shared" si="229"/>
        <v>#DIV/0!</v>
      </c>
      <c r="AM1681" s="6"/>
      <c r="AN1681" s="6"/>
    </row>
    <row r="1682" spans="2:40" s="5" customFormat="1" ht="20.100000000000001" hidden="1" customHeight="1">
      <c r="B1682" s="22" t="str">
        <f>+$B$13</f>
        <v xml:space="preserve"> Β' ΠΛΑΝΗΤΗΣ</v>
      </c>
      <c r="C1682" s="15">
        <f>+$C$13</f>
        <v>0</v>
      </c>
      <c r="D1682" s="13">
        <f>+D1677+1</f>
        <v>287</v>
      </c>
      <c r="E1682" s="15">
        <f>+(H1682+I1682)/2</f>
        <v>0</v>
      </c>
      <c r="F1682" s="15">
        <f>+SQRT(E1682*E1682-G1682*G1682)</f>
        <v>0</v>
      </c>
      <c r="G1682" s="15">
        <f>+(-H1682+I1682)/2</f>
        <v>0</v>
      </c>
      <c r="H1682" s="15">
        <f>+$J$42</f>
        <v>0</v>
      </c>
      <c r="I1682" s="15">
        <f>+$J$41</f>
        <v>0</v>
      </c>
      <c r="J1682" s="15">
        <f>+$D$24</f>
        <v>0</v>
      </c>
      <c r="K1682" s="15">
        <f>+ABS( C1682-D1682)</f>
        <v>287</v>
      </c>
      <c r="L1682" s="15" t="e">
        <f>+F1682*F1682/E1682/( 1- J1682*COS(K1683))</f>
        <v>#DIV/0!</v>
      </c>
      <c r="M1682" s="14" t="e">
        <f t="shared" si="230"/>
        <v>#DIV/0!</v>
      </c>
      <c r="N1682" s="49"/>
      <c r="O1682" s="40"/>
      <c r="P1682" s="5" t="e">
        <f t="shared" si="227"/>
        <v>#DIV/0!</v>
      </c>
      <c r="Q1682" s="5" t="e">
        <f t="shared" si="227"/>
        <v>#DIV/0!</v>
      </c>
      <c r="R1682" s="5" t="e">
        <f t="shared" si="227"/>
        <v>#DIV/0!</v>
      </c>
      <c r="S1682" s="5" t="e">
        <f t="shared" si="226"/>
        <v>#DIV/0!</v>
      </c>
      <c r="T1682" s="5" t="e">
        <f t="shared" si="226"/>
        <v>#DIV/0!</v>
      </c>
      <c r="U1682" s="5" t="e">
        <f t="shared" si="226"/>
        <v>#DIV/0!</v>
      </c>
      <c r="V1682" s="5" t="e">
        <f t="shared" si="226"/>
        <v>#DIV/0!</v>
      </c>
      <c r="W1682" s="5" t="e">
        <f t="shared" si="226"/>
        <v>#DIV/0!</v>
      </c>
      <c r="X1682" s="5" t="e">
        <f t="shared" si="226"/>
        <v>#DIV/0!</v>
      </c>
      <c r="Y1682" s="5" t="e">
        <f t="shared" si="228"/>
        <v>#DIV/0!</v>
      </c>
      <c r="Z1682" s="5" t="e">
        <f t="shared" si="229"/>
        <v>#DIV/0!</v>
      </c>
      <c r="AA1682" s="5" t="e">
        <f t="shared" si="229"/>
        <v>#DIV/0!</v>
      </c>
      <c r="AM1682" s="6"/>
      <c r="AN1682" s="6"/>
    </row>
    <row r="1683" spans="2:40" s="5" customFormat="1" ht="20.100000000000001" hidden="1" customHeight="1">
      <c r="B1683" s="26"/>
      <c r="C1683" s="27">
        <f>3.14/180*C1682</f>
        <v>0</v>
      </c>
      <c r="D1683" s="27">
        <f>3.14/180*D1682</f>
        <v>5.0065555555555559</v>
      </c>
      <c r="E1683" s="28"/>
      <c r="F1683" s="28"/>
      <c r="G1683" s="28"/>
      <c r="H1683" s="28"/>
      <c r="I1683" s="28"/>
      <c r="J1683" s="28"/>
      <c r="K1683" s="28">
        <f>(3.14/180)*K1682</f>
        <v>5.0065555555555559</v>
      </c>
      <c r="L1683" s="14"/>
      <c r="M1683" s="14" t="e">
        <f t="shared" si="230"/>
        <v>#DIV/0!</v>
      </c>
      <c r="N1683" s="49"/>
      <c r="O1683" s="40"/>
      <c r="P1683" s="5" t="e">
        <f t="shared" si="227"/>
        <v>#DIV/0!</v>
      </c>
      <c r="Q1683" s="5" t="e">
        <f t="shared" si="227"/>
        <v>#DIV/0!</v>
      </c>
      <c r="R1683" s="5" t="e">
        <f t="shared" si="227"/>
        <v>#DIV/0!</v>
      </c>
      <c r="S1683" s="5" t="e">
        <f t="shared" si="226"/>
        <v>#DIV/0!</v>
      </c>
      <c r="T1683" s="5" t="e">
        <f t="shared" si="226"/>
        <v>#DIV/0!</v>
      </c>
      <c r="U1683" s="5" t="e">
        <f t="shared" si="226"/>
        <v>#DIV/0!</v>
      </c>
      <c r="V1683" s="5" t="e">
        <f t="shared" si="226"/>
        <v>#DIV/0!</v>
      </c>
      <c r="W1683" s="5" t="e">
        <f t="shared" si="226"/>
        <v>#DIV/0!</v>
      </c>
      <c r="X1683" s="5" t="e">
        <f t="shared" si="226"/>
        <v>#DIV/0!</v>
      </c>
      <c r="Y1683" s="5" t="e">
        <f t="shared" si="228"/>
        <v>#DIV/0!</v>
      </c>
      <c r="Z1683" s="5" t="e">
        <f t="shared" si="229"/>
        <v>#DIV/0!</v>
      </c>
      <c r="AA1683" s="5" t="e">
        <f t="shared" si="229"/>
        <v>#DIV/0!</v>
      </c>
      <c r="AM1683" s="6"/>
      <c r="AN1683" s="6"/>
    </row>
    <row r="1684" spans="2:40" s="5" customFormat="1" ht="20.100000000000001" hidden="1" customHeight="1">
      <c r="B1684" s="15"/>
      <c r="C1684" s="13"/>
      <c r="D1684" s="13"/>
      <c r="E1684" s="13"/>
      <c r="F1684" s="13"/>
      <c r="G1684" s="13"/>
      <c r="H1684" s="13"/>
      <c r="I1684" s="13"/>
      <c r="J1684" s="13"/>
      <c r="K1684" s="15"/>
      <c r="L1684" s="14"/>
      <c r="M1684" s="14" t="e">
        <f t="shared" si="230"/>
        <v>#DIV/0!</v>
      </c>
      <c r="N1684" s="49"/>
      <c r="O1684" s="40"/>
      <c r="P1684" s="5" t="e">
        <f t="shared" si="227"/>
        <v>#DIV/0!</v>
      </c>
      <c r="Q1684" s="5" t="e">
        <f t="shared" si="227"/>
        <v>#DIV/0!</v>
      </c>
      <c r="R1684" s="5" t="e">
        <f t="shared" si="227"/>
        <v>#DIV/0!</v>
      </c>
      <c r="S1684" s="5" t="e">
        <f t="shared" si="226"/>
        <v>#DIV/0!</v>
      </c>
      <c r="T1684" s="5" t="e">
        <f t="shared" si="226"/>
        <v>#DIV/0!</v>
      </c>
      <c r="U1684" s="5" t="e">
        <f t="shared" si="226"/>
        <v>#DIV/0!</v>
      </c>
      <c r="V1684" s="5" t="e">
        <f t="shared" si="226"/>
        <v>#DIV/0!</v>
      </c>
      <c r="W1684" s="5" t="e">
        <f t="shared" si="226"/>
        <v>#DIV/0!</v>
      </c>
      <c r="X1684" s="5" t="e">
        <f t="shared" si="226"/>
        <v>#DIV/0!</v>
      </c>
      <c r="Y1684" s="5" t="e">
        <f t="shared" si="228"/>
        <v>#DIV/0!</v>
      </c>
      <c r="Z1684" s="5" t="e">
        <f t="shared" si="229"/>
        <v>#DIV/0!</v>
      </c>
      <c r="AA1684" s="5" t="e">
        <f t="shared" si="229"/>
        <v>#DIV/0!</v>
      </c>
      <c r="AM1684" s="6"/>
      <c r="AN1684" s="6"/>
    </row>
    <row r="1685" spans="2:40" s="5" customFormat="1" ht="20.100000000000001" hidden="1" customHeight="1">
      <c r="B1685" s="22" t="str">
        <f>+$B$11</f>
        <v xml:space="preserve"> Α' ΠΛΑΝΗΤΗΣ</v>
      </c>
      <c r="C1685" s="15">
        <f>+$C$11</f>
        <v>0</v>
      </c>
      <c r="D1685" s="13">
        <f>+D1680+1</f>
        <v>288</v>
      </c>
      <c r="E1685" s="15">
        <f>+(H1685+I1685)/2</f>
        <v>0</v>
      </c>
      <c r="F1685" s="15">
        <f>+SQRT(E1685*E1685-G1685*G1685)</f>
        <v>0</v>
      </c>
      <c r="G1685" s="15">
        <f>+(-H1685+I1685)/2</f>
        <v>0</v>
      </c>
      <c r="H1685" s="15">
        <f>+$J$40</f>
        <v>0</v>
      </c>
      <c r="I1685" s="15">
        <f>+$J$39</f>
        <v>0</v>
      </c>
      <c r="J1685" s="15">
        <f>+$D$22</f>
        <v>0</v>
      </c>
      <c r="K1685" s="15">
        <f>+ABS( C1685-D1685)</f>
        <v>288</v>
      </c>
      <c r="L1685" s="15" t="e">
        <f>(+F1685*F1685/E1685)/( 1- J1685*COS(K1686))</f>
        <v>#DIV/0!</v>
      </c>
      <c r="M1685" s="14" t="e">
        <f t="shared" si="230"/>
        <v>#DIV/0!</v>
      </c>
      <c r="N1685" s="49"/>
      <c r="O1685" s="40"/>
      <c r="P1685" s="5" t="e">
        <f t="shared" si="227"/>
        <v>#DIV/0!</v>
      </c>
      <c r="Q1685" s="5" t="e">
        <f t="shared" si="227"/>
        <v>#DIV/0!</v>
      </c>
      <c r="R1685" s="5" t="e">
        <f t="shared" si="227"/>
        <v>#DIV/0!</v>
      </c>
      <c r="S1685" s="5" t="e">
        <f t="shared" si="226"/>
        <v>#DIV/0!</v>
      </c>
      <c r="T1685" s="5" t="e">
        <f t="shared" si="226"/>
        <v>#DIV/0!</v>
      </c>
      <c r="U1685" s="5" t="e">
        <f t="shared" si="226"/>
        <v>#DIV/0!</v>
      </c>
      <c r="V1685" s="5" t="e">
        <f t="shared" si="226"/>
        <v>#DIV/0!</v>
      </c>
      <c r="W1685" s="5" t="e">
        <f t="shared" si="226"/>
        <v>#DIV/0!</v>
      </c>
      <c r="X1685" s="5" t="e">
        <f t="shared" si="226"/>
        <v>#DIV/0!</v>
      </c>
      <c r="Y1685" s="5" t="e">
        <f t="shared" si="228"/>
        <v>#DIV/0!</v>
      </c>
      <c r="Z1685" s="5" t="e">
        <f t="shared" si="229"/>
        <v>#DIV/0!</v>
      </c>
      <c r="AA1685" s="5" t="e">
        <f t="shared" si="229"/>
        <v>#DIV/0!</v>
      </c>
      <c r="AM1685" s="6"/>
      <c r="AN1685" s="6"/>
    </row>
    <row r="1686" spans="2:40" s="5" customFormat="1" ht="20.100000000000001" hidden="1" customHeight="1">
      <c r="B1686" s="23" t="s">
        <v>32</v>
      </c>
      <c r="C1686" s="24">
        <f>3.14/180*C1685</f>
        <v>0</v>
      </c>
      <c r="D1686" s="24">
        <v>288</v>
      </c>
      <c r="E1686" s="25"/>
      <c r="F1686" s="25"/>
      <c r="G1686" s="25"/>
      <c r="H1686" s="25"/>
      <c r="I1686" s="25"/>
      <c r="J1686" s="25"/>
      <c r="K1686" s="25">
        <f>(3.14/180)*K1685</f>
        <v>5.0240000000000009</v>
      </c>
      <c r="L1686" s="14"/>
      <c r="M1686" s="14" t="e">
        <f t="shared" si="230"/>
        <v>#DIV/0!</v>
      </c>
      <c r="N1686" s="49"/>
      <c r="O1686" s="238" t="e">
        <f t="shared" ref="O1686" si="234">+ABS(L1685-L1687)</f>
        <v>#DIV/0!</v>
      </c>
      <c r="P1686" s="5" t="e">
        <f t="shared" si="227"/>
        <v>#DIV/0!</v>
      </c>
      <c r="Q1686" s="5" t="e">
        <f t="shared" si="227"/>
        <v>#DIV/0!</v>
      </c>
      <c r="R1686" s="5" t="e">
        <f t="shared" si="227"/>
        <v>#DIV/0!</v>
      </c>
      <c r="S1686" s="5" t="e">
        <f t="shared" si="226"/>
        <v>#DIV/0!</v>
      </c>
      <c r="T1686" s="5" t="e">
        <f t="shared" si="226"/>
        <v>#DIV/0!</v>
      </c>
      <c r="U1686" s="5" t="e">
        <f t="shared" si="226"/>
        <v>#DIV/0!</v>
      </c>
      <c r="V1686" s="5" t="e">
        <f t="shared" si="226"/>
        <v>#DIV/0!</v>
      </c>
      <c r="W1686" s="5" t="e">
        <f t="shared" si="226"/>
        <v>#DIV/0!</v>
      </c>
      <c r="X1686" s="5" t="e">
        <f t="shared" si="226"/>
        <v>#DIV/0!</v>
      </c>
      <c r="Y1686" s="5" t="e">
        <f t="shared" si="228"/>
        <v>#DIV/0!</v>
      </c>
      <c r="Z1686" s="5" t="e">
        <f t="shared" si="229"/>
        <v>#DIV/0!</v>
      </c>
      <c r="AA1686" s="5" t="e">
        <f t="shared" si="229"/>
        <v>#DIV/0!</v>
      </c>
      <c r="AM1686" s="6"/>
      <c r="AN1686" s="6"/>
    </row>
    <row r="1687" spans="2:40" s="5" customFormat="1" ht="20.100000000000001" hidden="1" customHeight="1">
      <c r="B1687" s="22" t="str">
        <f>+$B$13</f>
        <v xml:space="preserve"> Β' ΠΛΑΝΗΤΗΣ</v>
      </c>
      <c r="C1687" s="15">
        <f>+$C$13</f>
        <v>0</v>
      </c>
      <c r="D1687" s="13">
        <f>+D1682+1</f>
        <v>288</v>
      </c>
      <c r="E1687" s="15">
        <f>+(H1687+I1687)/2</f>
        <v>0</v>
      </c>
      <c r="F1687" s="15">
        <f>+SQRT(E1687*E1687-G1687*G1687)</f>
        <v>0</v>
      </c>
      <c r="G1687" s="15">
        <f>+(-H1687+I1687)/2</f>
        <v>0</v>
      </c>
      <c r="H1687" s="15">
        <f>+$J$42</f>
        <v>0</v>
      </c>
      <c r="I1687" s="15">
        <f>+$J$41</f>
        <v>0</v>
      </c>
      <c r="J1687" s="15">
        <f>+$D$24</f>
        <v>0</v>
      </c>
      <c r="K1687" s="15">
        <f>+ABS( C1687-D1687)</f>
        <v>288</v>
      </c>
      <c r="L1687" s="15" t="e">
        <f>+F1687*F1687/E1687/( 1- J1687*COS(K1688))</f>
        <v>#DIV/0!</v>
      </c>
      <c r="M1687" s="14" t="e">
        <f t="shared" si="230"/>
        <v>#DIV/0!</v>
      </c>
      <c r="N1687" s="49"/>
      <c r="O1687" s="40"/>
      <c r="P1687" s="5" t="e">
        <f t="shared" si="227"/>
        <v>#DIV/0!</v>
      </c>
      <c r="Q1687" s="5" t="e">
        <f t="shared" si="227"/>
        <v>#DIV/0!</v>
      </c>
      <c r="R1687" s="5" t="e">
        <f t="shared" si="227"/>
        <v>#DIV/0!</v>
      </c>
      <c r="S1687" s="5" t="e">
        <f t="shared" si="226"/>
        <v>#DIV/0!</v>
      </c>
      <c r="T1687" s="5" t="e">
        <f t="shared" si="226"/>
        <v>#DIV/0!</v>
      </c>
      <c r="U1687" s="5" t="e">
        <f t="shared" si="226"/>
        <v>#DIV/0!</v>
      </c>
      <c r="V1687" s="5" t="e">
        <f t="shared" si="226"/>
        <v>#DIV/0!</v>
      </c>
      <c r="W1687" s="5" t="e">
        <f t="shared" si="226"/>
        <v>#DIV/0!</v>
      </c>
      <c r="X1687" s="5" t="e">
        <f t="shared" si="226"/>
        <v>#DIV/0!</v>
      </c>
      <c r="Y1687" s="5" t="e">
        <f t="shared" si="228"/>
        <v>#DIV/0!</v>
      </c>
      <c r="Z1687" s="5" t="e">
        <f t="shared" si="229"/>
        <v>#DIV/0!</v>
      </c>
      <c r="AA1687" s="5" t="e">
        <f t="shared" si="229"/>
        <v>#DIV/0!</v>
      </c>
      <c r="AM1687" s="6"/>
      <c r="AN1687" s="6"/>
    </row>
    <row r="1688" spans="2:40" s="5" customFormat="1" ht="20.100000000000001" hidden="1" customHeight="1">
      <c r="B1688" s="26"/>
      <c r="C1688" s="27">
        <f>3.14/180*C1687</f>
        <v>0</v>
      </c>
      <c r="D1688" s="27">
        <f>3.14/180*D1687</f>
        <v>5.0240000000000009</v>
      </c>
      <c r="E1688" s="28"/>
      <c r="F1688" s="28"/>
      <c r="G1688" s="28"/>
      <c r="H1688" s="28"/>
      <c r="I1688" s="28"/>
      <c r="J1688" s="28"/>
      <c r="K1688" s="28">
        <f>(3.14/180)*K1687</f>
        <v>5.0240000000000009</v>
      </c>
      <c r="L1688" s="14"/>
      <c r="M1688" s="14" t="e">
        <f t="shared" si="230"/>
        <v>#DIV/0!</v>
      </c>
      <c r="N1688" s="49"/>
      <c r="O1688" s="40"/>
      <c r="P1688" s="5" t="e">
        <f t="shared" si="227"/>
        <v>#DIV/0!</v>
      </c>
      <c r="Q1688" s="5" t="e">
        <f t="shared" si="227"/>
        <v>#DIV/0!</v>
      </c>
      <c r="R1688" s="5" t="e">
        <f t="shared" si="227"/>
        <v>#DIV/0!</v>
      </c>
      <c r="S1688" s="5" t="e">
        <f t="shared" si="226"/>
        <v>#DIV/0!</v>
      </c>
      <c r="T1688" s="5" t="e">
        <f t="shared" si="226"/>
        <v>#DIV/0!</v>
      </c>
      <c r="U1688" s="5" t="e">
        <f t="shared" si="226"/>
        <v>#DIV/0!</v>
      </c>
      <c r="V1688" s="5" t="e">
        <f t="shared" si="226"/>
        <v>#DIV/0!</v>
      </c>
      <c r="W1688" s="5" t="e">
        <f t="shared" si="226"/>
        <v>#DIV/0!</v>
      </c>
      <c r="X1688" s="5" t="e">
        <f t="shared" si="226"/>
        <v>#DIV/0!</v>
      </c>
      <c r="Y1688" s="5" t="e">
        <f t="shared" si="228"/>
        <v>#DIV/0!</v>
      </c>
      <c r="Z1688" s="5" t="e">
        <f t="shared" si="229"/>
        <v>#DIV/0!</v>
      </c>
      <c r="AA1688" s="5" t="e">
        <f t="shared" si="229"/>
        <v>#DIV/0!</v>
      </c>
      <c r="AM1688" s="6"/>
      <c r="AN1688" s="6"/>
    </row>
    <row r="1689" spans="2:40" s="5" customFormat="1" ht="20.100000000000001" hidden="1" customHeight="1">
      <c r="B1689" s="15"/>
      <c r="C1689" s="13"/>
      <c r="D1689" s="13"/>
      <c r="E1689" s="13"/>
      <c r="F1689" s="13"/>
      <c r="G1689" s="13"/>
      <c r="H1689" s="13"/>
      <c r="I1689" s="13"/>
      <c r="J1689" s="13"/>
      <c r="K1689" s="15"/>
      <c r="L1689" s="14"/>
      <c r="M1689" s="14" t="e">
        <f t="shared" si="230"/>
        <v>#DIV/0!</v>
      </c>
      <c r="N1689" s="49"/>
      <c r="O1689" s="40"/>
      <c r="P1689" s="5" t="e">
        <f t="shared" si="227"/>
        <v>#DIV/0!</v>
      </c>
      <c r="Q1689" s="5" t="e">
        <f t="shared" si="227"/>
        <v>#DIV/0!</v>
      </c>
      <c r="R1689" s="5" t="e">
        <f t="shared" si="227"/>
        <v>#DIV/0!</v>
      </c>
      <c r="S1689" s="5" t="e">
        <f t="shared" si="226"/>
        <v>#DIV/0!</v>
      </c>
      <c r="T1689" s="5" t="e">
        <f t="shared" si="226"/>
        <v>#DIV/0!</v>
      </c>
      <c r="U1689" s="5" t="e">
        <f t="shared" si="226"/>
        <v>#DIV/0!</v>
      </c>
      <c r="V1689" s="5" t="e">
        <f t="shared" si="226"/>
        <v>#DIV/0!</v>
      </c>
      <c r="W1689" s="5" t="e">
        <f t="shared" si="226"/>
        <v>#DIV/0!</v>
      </c>
      <c r="X1689" s="5" t="e">
        <f t="shared" si="226"/>
        <v>#DIV/0!</v>
      </c>
      <c r="Y1689" s="5" t="e">
        <f t="shared" si="228"/>
        <v>#DIV/0!</v>
      </c>
      <c r="Z1689" s="5" t="e">
        <f t="shared" si="229"/>
        <v>#DIV/0!</v>
      </c>
      <c r="AA1689" s="5" t="e">
        <f t="shared" si="229"/>
        <v>#DIV/0!</v>
      </c>
      <c r="AM1689" s="6"/>
      <c r="AN1689" s="6"/>
    </row>
    <row r="1690" spans="2:40" s="5" customFormat="1" ht="20.100000000000001" hidden="1" customHeight="1">
      <c r="B1690" s="22" t="str">
        <f>+$B$11</f>
        <v xml:space="preserve"> Α' ΠΛΑΝΗΤΗΣ</v>
      </c>
      <c r="C1690" s="15">
        <f>+$C$11</f>
        <v>0</v>
      </c>
      <c r="D1690" s="13">
        <f>+D1685+1</f>
        <v>289</v>
      </c>
      <c r="E1690" s="15">
        <f>+(H1690+I1690)/2</f>
        <v>0</v>
      </c>
      <c r="F1690" s="15">
        <f>+SQRT(E1690*E1690-G1690*G1690)</f>
        <v>0</v>
      </c>
      <c r="G1690" s="15">
        <f>+(-H1690+I1690)/2</f>
        <v>0</v>
      </c>
      <c r="H1690" s="15">
        <f>+$J$40</f>
        <v>0</v>
      </c>
      <c r="I1690" s="15">
        <f>+$J$39</f>
        <v>0</v>
      </c>
      <c r="J1690" s="15">
        <f>+$D$22</f>
        <v>0</v>
      </c>
      <c r="K1690" s="15">
        <f>+ABS( C1690-D1690)</f>
        <v>289</v>
      </c>
      <c r="L1690" s="15" t="e">
        <f>(+F1690*F1690/E1690)/( 1- J1690*COS(K1691))</f>
        <v>#DIV/0!</v>
      </c>
      <c r="M1690" s="14" t="e">
        <f t="shared" si="230"/>
        <v>#DIV/0!</v>
      </c>
      <c r="N1690" s="49"/>
      <c r="O1690" s="40"/>
      <c r="P1690" s="5" t="e">
        <f t="shared" si="227"/>
        <v>#DIV/0!</v>
      </c>
      <c r="Q1690" s="5" t="e">
        <f t="shared" si="227"/>
        <v>#DIV/0!</v>
      </c>
      <c r="R1690" s="5" t="e">
        <f t="shared" si="227"/>
        <v>#DIV/0!</v>
      </c>
      <c r="S1690" s="5" t="e">
        <f t="shared" si="226"/>
        <v>#DIV/0!</v>
      </c>
      <c r="T1690" s="5" t="e">
        <f t="shared" si="226"/>
        <v>#DIV/0!</v>
      </c>
      <c r="U1690" s="5" t="e">
        <f t="shared" si="226"/>
        <v>#DIV/0!</v>
      </c>
      <c r="V1690" s="5" t="e">
        <f t="shared" si="226"/>
        <v>#DIV/0!</v>
      </c>
      <c r="W1690" s="5" t="e">
        <f t="shared" si="226"/>
        <v>#DIV/0!</v>
      </c>
      <c r="X1690" s="5" t="e">
        <f t="shared" si="226"/>
        <v>#DIV/0!</v>
      </c>
      <c r="Y1690" s="5" t="e">
        <f t="shared" si="228"/>
        <v>#DIV/0!</v>
      </c>
      <c r="Z1690" s="5" t="e">
        <f t="shared" si="229"/>
        <v>#DIV/0!</v>
      </c>
      <c r="AA1690" s="5" t="e">
        <f t="shared" si="229"/>
        <v>#DIV/0!</v>
      </c>
      <c r="AM1690" s="6"/>
      <c r="AN1690" s="6"/>
    </row>
    <row r="1691" spans="2:40" s="5" customFormat="1" ht="20.100000000000001" hidden="1" customHeight="1">
      <c r="B1691" s="23" t="s">
        <v>32</v>
      </c>
      <c r="C1691" s="24">
        <f>3.14/180*C1690</f>
        <v>0</v>
      </c>
      <c r="D1691" s="24">
        <v>289</v>
      </c>
      <c r="E1691" s="25"/>
      <c r="F1691" s="25"/>
      <c r="G1691" s="25"/>
      <c r="H1691" s="25"/>
      <c r="I1691" s="25"/>
      <c r="J1691" s="25"/>
      <c r="K1691" s="25">
        <f>(3.14/180)*K1690</f>
        <v>5.0414444444444451</v>
      </c>
      <c r="L1691" s="14"/>
      <c r="M1691" s="14" t="e">
        <f t="shared" si="230"/>
        <v>#DIV/0!</v>
      </c>
      <c r="N1691" s="49"/>
      <c r="O1691" s="238" t="e">
        <f t="shared" ref="O1691" si="235">+ABS(L1690-L1692)</f>
        <v>#DIV/0!</v>
      </c>
      <c r="P1691" s="5" t="e">
        <f t="shared" si="227"/>
        <v>#DIV/0!</v>
      </c>
      <c r="Q1691" s="5" t="e">
        <f t="shared" si="227"/>
        <v>#DIV/0!</v>
      </c>
      <c r="R1691" s="5" t="e">
        <f t="shared" si="227"/>
        <v>#DIV/0!</v>
      </c>
      <c r="S1691" s="5" t="e">
        <f t="shared" si="226"/>
        <v>#DIV/0!</v>
      </c>
      <c r="T1691" s="5" t="e">
        <f t="shared" si="226"/>
        <v>#DIV/0!</v>
      </c>
      <c r="U1691" s="5" t="e">
        <f t="shared" si="226"/>
        <v>#DIV/0!</v>
      </c>
      <c r="V1691" s="5" t="e">
        <f t="shared" si="226"/>
        <v>#DIV/0!</v>
      </c>
      <c r="W1691" s="5" t="e">
        <f t="shared" si="226"/>
        <v>#DIV/0!</v>
      </c>
      <c r="X1691" s="5" t="e">
        <f t="shared" si="226"/>
        <v>#DIV/0!</v>
      </c>
      <c r="Y1691" s="5" t="e">
        <f t="shared" si="228"/>
        <v>#DIV/0!</v>
      </c>
      <c r="Z1691" s="5" t="e">
        <f t="shared" si="229"/>
        <v>#DIV/0!</v>
      </c>
      <c r="AA1691" s="5" t="e">
        <f t="shared" si="229"/>
        <v>#DIV/0!</v>
      </c>
      <c r="AM1691" s="6"/>
      <c r="AN1691" s="6"/>
    </row>
    <row r="1692" spans="2:40" s="5" customFormat="1" ht="20.100000000000001" hidden="1" customHeight="1">
      <c r="B1692" s="22" t="str">
        <f>+$B$13</f>
        <v xml:space="preserve"> Β' ΠΛΑΝΗΤΗΣ</v>
      </c>
      <c r="C1692" s="15">
        <f>+$C$13</f>
        <v>0</v>
      </c>
      <c r="D1692" s="13">
        <f>+D1687+1</f>
        <v>289</v>
      </c>
      <c r="E1692" s="15">
        <f>+(H1692+I1692)/2</f>
        <v>0</v>
      </c>
      <c r="F1692" s="15">
        <f>+SQRT(E1692*E1692-G1692*G1692)</f>
        <v>0</v>
      </c>
      <c r="G1692" s="15">
        <f>+(-H1692+I1692)/2</f>
        <v>0</v>
      </c>
      <c r="H1692" s="15">
        <f>+$J$42</f>
        <v>0</v>
      </c>
      <c r="I1692" s="15">
        <f>+$J$41</f>
        <v>0</v>
      </c>
      <c r="J1692" s="15">
        <f>+$D$24</f>
        <v>0</v>
      </c>
      <c r="K1692" s="15">
        <f>+ABS( C1692-D1692)</f>
        <v>289</v>
      </c>
      <c r="L1692" s="15" t="e">
        <f>+F1692*F1692/E1692/( 1- J1692*COS(K1693))</f>
        <v>#DIV/0!</v>
      </c>
      <c r="M1692" s="14" t="e">
        <f t="shared" si="230"/>
        <v>#DIV/0!</v>
      </c>
      <c r="N1692" s="49"/>
      <c r="O1692" s="40"/>
      <c r="P1692" s="5" t="e">
        <f t="shared" si="227"/>
        <v>#DIV/0!</v>
      </c>
      <c r="Q1692" s="5" t="e">
        <f t="shared" si="227"/>
        <v>#DIV/0!</v>
      </c>
      <c r="R1692" s="5" t="e">
        <f t="shared" si="227"/>
        <v>#DIV/0!</v>
      </c>
      <c r="S1692" s="5" t="e">
        <f t="shared" si="226"/>
        <v>#DIV/0!</v>
      </c>
      <c r="T1692" s="5" t="e">
        <f t="shared" si="226"/>
        <v>#DIV/0!</v>
      </c>
      <c r="U1692" s="5" t="e">
        <f t="shared" si="226"/>
        <v>#DIV/0!</v>
      </c>
      <c r="V1692" s="5" t="e">
        <f t="shared" si="226"/>
        <v>#DIV/0!</v>
      </c>
      <c r="W1692" s="5" t="e">
        <f t="shared" si="226"/>
        <v>#DIV/0!</v>
      </c>
      <c r="X1692" s="5" t="e">
        <f t="shared" si="226"/>
        <v>#DIV/0!</v>
      </c>
      <c r="Y1692" s="5" t="e">
        <f t="shared" si="228"/>
        <v>#DIV/0!</v>
      </c>
      <c r="Z1692" s="5" t="e">
        <f t="shared" si="229"/>
        <v>#DIV/0!</v>
      </c>
      <c r="AA1692" s="5" t="e">
        <f t="shared" si="229"/>
        <v>#DIV/0!</v>
      </c>
      <c r="AM1692" s="6"/>
      <c r="AN1692" s="6"/>
    </row>
    <row r="1693" spans="2:40" s="5" customFormat="1" ht="20.100000000000001" hidden="1" customHeight="1">
      <c r="B1693" s="26"/>
      <c r="C1693" s="27">
        <f>3.14/180*C1692</f>
        <v>0</v>
      </c>
      <c r="D1693" s="27">
        <f>3.14/180*D1692</f>
        <v>5.0414444444444451</v>
      </c>
      <c r="E1693" s="28"/>
      <c r="F1693" s="28"/>
      <c r="G1693" s="28"/>
      <c r="H1693" s="28"/>
      <c r="I1693" s="28"/>
      <c r="J1693" s="28"/>
      <c r="K1693" s="28">
        <f>(3.14/180)*K1692</f>
        <v>5.0414444444444451</v>
      </c>
      <c r="L1693" s="14"/>
      <c r="M1693" s="14" t="e">
        <f t="shared" si="230"/>
        <v>#DIV/0!</v>
      </c>
      <c r="N1693" s="49"/>
      <c r="O1693" s="40"/>
      <c r="P1693" s="5" t="e">
        <f t="shared" si="227"/>
        <v>#DIV/0!</v>
      </c>
      <c r="Q1693" s="5" t="e">
        <f t="shared" si="227"/>
        <v>#DIV/0!</v>
      </c>
      <c r="R1693" s="5" t="e">
        <f t="shared" si="227"/>
        <v>#DIV/0!</v>
      </c>
      <c r="S1693" s="5" t="e">
        <f t="shared" si="226"/>
        <v>#DIV/0!</v>
      </c>
      <c r="T1693" s="5" t="e">
        <f t="shared" si="226"/>
        <v>#DIV/0!</v>
      </c>
      <c r="U1693" s="5" t="e">
        <f t="shared" si="226"/>
        <v>#DIV/0!</v>
      </c>
      <c r="V1693" s="5" t="e">
        <f t="shared" si="226"/>
        <v>#DIV/0!</v>
      </c>
      <c r="W1693" s="5" t="e">
        <f t="shared" si="226"/>
        <v>#DIV/0!</v>
      </c>
      <c r="X1693" s="5" t="e">
        <f t="shared" si="226"/>
        <v>#DIV/0!</v>
      </c>
      <c r="Y1693" s="5" t="e">
        <f t="shared" si="228"/>
        <v>#DIV/0!</v>
      </c>
      <c r="Z1693" s="5" t="e">
        <f t="shared" si="229"/>
        <v>#DIV/0!</v>
      </c>
      <c r="AA1693" s="5" t="e">
        <f t="shared" si="229"/>
        <v>#DIV/0!</v>
      </c>
      <c r="AM1693" s="6"/>
      <c r="AN1693" s="6"/>
    </row>
    <row r="1694" spans="2:40" s="5" customFormat="1" ht="20.100000000000001" hidden="1" customHeight="1">
      <c r="B1694" s="15"/>
      <c r="C1694" s="13"/>
      <c r="D1694" s="13"/>
      <c r="E1694" s="13"/>
      <c r="F1694" s="13"/>
      <c r="G1694" s="13"/>
      <c r="H1694" s="13"/>
      <c r="I1694" s="13"/>
      <c r="J1694" s="13"/>
      <c r="K1694" s="15"/>
      <c r="L1694" s="14"/>
      <c r="M1694" s="14" t="e">
        <f t="shared" si="230"/>
        <v>#DIV/0!</v>
      </c>
      <c r="N1694" s="49"/>
      <c r="O1694" s="40"/>
      <c r="P1694" s="5" t="e">
        <f t="shared" si="227"/>
        <v>#DIV/0!</v>
      </c>
      <c r="Q1694" s="5" t="e">
        <f t="shared" si="227"/>
        <v>#DIV/0!</v>
      </c>
      <c r="R1694" s="5" t="e">
        <f t="shared" si="227"/>
        <v>#DIV/0!</v>
      </c>
      <c r="S1694" s="5" t="e">
        <f t="shared" si="226"/>
        <v>#DIV/0!</v>
      </c>
      <c r="T1694" s="5" t="e">
        <f t="shared" si="226"/>
        <v>#DIV/0!</v>
      </c>
      <c r="U1694" s="5" t="e">
        <f t="shared" si="226"/>
        <v>#DIV/0!</v>
      </c>
      <c r="V1694" s="5" t="e">
        <f t="shared" si="226"/>
        <v>#DIV/0!</v>
      </c>
      <c r="W1694" s="5" t="e">
        <f t="shared" si="226"/>
        <v>#DIV/0!</v>
      </c>
      <c r="X1694" s="5" t="e">
        <f t="shared" si="226"/>
        <v>#DIV/0!</v>
      </c>
      <c r="Y1694" s="5" t="e">
        <f t="shared" si="228"/>
        <v>#DIV/0!</v>
      </c>
      <c r="Z1694" s="5" t="e">
        <f t="shared" si="229"/>
        <v>#DIV/0!</v>
      </c>
      <c r="AA1694" s="5" t="e">
        <f t="shared" si="229"/>
        <v>#DIV/0!</v>
      </c>
      <c r="AM1694" s="6"/>
      <c r="AN1694" s="6"/>
    </row>
    <row r="1695" spans="2:40" s="5" customFormat="1" ht="20.100000000000001" hidden="1" customHeight="1">
      <c r="B1695" s="22" t="str">
        <f>+$B$11</f>
        <v xml:space="preserve"> Α' ΠΛΑΝΗΤΗΣ</v>
      </c>
      <c r="C1695" s="15">
        <f>+$C$11</f>
        <v>0</v>
      </c>
      <c r="D1695" s="13">
        <f>+D1690+1</f>
        <v>290</v>
      </c>
      <c r="E1695" s="15">
        <f>+(H1695+I1695)/2</f>
        <v>0</v>
      </c>
      <c r="F1695" s="15">
        <f>+SQRT(E1695*E1695-G1695*G1695)</f>
        <v>0</v>
      </c>
      <c r="G1695" s="15">
        <f>+(-H1695+I1695)/2</f>
        <v>0</v>
      </c>
      <c r="H1695" s="15">
        <f>+$J$40</f>
        <v>0</v>
      </c>
      <c r="I1695" s="15">
        <f>+$J$39</f>
        <v>0</v>
      </c>
      <c r="J1695" s="15">
        <f>+$D$22</f>
        <v>0</v>
      </c>
      <c r="K1695" s="15">
        <f>+ABS( C1695-D1695)</f>
        <v>290</v>
      </c>
      <c r="L1695" s="15" t="e">
        <f>(+F1695*F1695/E1695)/( 1- J1695*COS(K1696))</f>
        <v>#DIV/0!</v>
      </c>
      <c r="M1695" s="14" t="e">
        <f t="shared" si="230"/>
        <v>#DIV/0!</v>
      </c>
      <c r="N1695" s="49"/>
      <c r="O1695" s="40"/>
      <c r="P1695" s="5" t="e">
        <f t="shared" si="227"/>
        <v>#DIV/0!</v>
      </c>
      <c r="Q1695" s="5" t="e">
        <f t="shared" si="227"/>
        <v>#DIV/0!</v>
      </c>
      <c r="R1695" s="5" t="e">
        <f t="shared" si="227"/>
        <v>#DIV/0!</v>
      </c>
      <c r="S1695" s="5" t="e">
        <f t="shared" si="226"/>
        <v>#DIV/0!</v>
      </c>
      <c r="T1695" s="5" t="e">
        <f t="shared" si="226"/>
        <v>#DIV/0!</v>
      </c>
      <c r="U1695" s="5" t="e">
        <f t="shared" si="226"/>
        <v>#DIV/0!</v>
      </c>
      <c r="V1695" s="5" t="e">
        <f t="shared" si="226"/>
        <v>#DIV/0!</v>
      </c>
      <c r="W1695" s="5" t="e">
        <f t="shared" si="226"/>
        <v>#DIV/0!</v>
      </c>
      <c r="X1695" s="5" t="e">
        <f t="shared" si="226"/>
        <v>#DIV/0!</v>
      </c>
      <c r="Y1695" s="5" t="e">
        <f t="shared" si="228"/>
        <v>#DIV/0!</v>
      </c>
      <c r="Z1695" s="5" t="e">
        <f t="shared" si="229"/>
        <v>#DIV/0!</v>
      </c>
      <c r="AA1695" s="5" t="e">
        <f t="shared" si="229"/>
        <v>#DIV/0!</v>
      </c>
      <c r="AM1695" s="6"/>
      <c r="AN1695" s="6"/>
    </row>
    <row r="1696" spans="2:40" s="5" customFormat="1" ht="20.100000000000001" hidden="1" customHeight="1">
      <c r="B1696" s="23" t="s">
        <v>32</v>
      </c>
      <c r="C1696" s="24">
        <f>3.14/180*C1695</f>
        <v>0</v>
      </c>
      <c r="D1696" s="24">
        <v>290</v>
      </c>
      <c r="E1696" s="25"/>
      <c r="F1696" s="25"/>
      <c r="G1696" s="25"/>
      <c r="H1696" s="25"/>
      <c r="I1696" s="25"/>
      <c r="J1696" s="25"/>
      <c r="K1696" s="25">
        <f>(3.14/180)*K1695</f>
        <v>5.0588888888888892</v>
      </c>
      <c r="L1696" s="14"/>
      <c r="M1696" s="14" t="e">
        <f t="shared" si="230"/>
        <v>#DIV/0!</v>
      </c>
      <c r="N1696" s="49"/>
      <c r="O1696" s="238" t="e">
        <f t="shared" ref="O1696" si="236">+ABS(L1695-L1697)</f>
        <v>#DIV/0!</v>
      </c>
      <c r="P1696" s="5" t="e">
        <f t="shared" si="227"/>
        <v>#DIV/0!</v>
      </c>
      <c r="Q1696" s="5" t="e">
        <f t="shared" si="227"/>
        <v>#DIV/0!</v>
      </c>
      <c r="R1696" s="5" t="e">
        <f t="shared" si="227"/>
        <v>#DIV/0!</v>
      </c>
      <c r="S1696" s="5" t="e">
        <f t="shared" si="226"/>
        <v>#DIV/0!</v>
      </c>
      <c r="T1696" s="5" t="e">
        <f t="shared" si="226"/>
        <v>#DIV/0!</v>
      </c>
      <c r="U1696" s="5" t="e">
        <f t="shared" si="226"/>
        <v>#DIV/0!</v>
      </c>
      <c r="V1696" s="5" t="e">
        <f t="shared" si="226"/>
        <v>#DIV/0!</v>
      </c>
      <c r="W1696" s="5" t="e">
        <f t="shared" si="226"/>
        <v>#DIV/0!</v>
      </c>
      <c r="X1696" s="5" t="e">
        <f t="shared" si="226"/>
        <v>#DIV/0!</v>
      </c>
      <c r="Y1696" s="5" t="e">
        <f t="shared" si="228"/>
        <v>#DIV/0!</v>
      </c>
      <c r="Z1696" s="5" t="e">
        <f t="shared" si="229"/>
        <v>#DIV/0!</v>
      </c>
      <c r="AA1696" s="5" t="e">
        <f t="shared" si="229"/>
        <v>#DIV/0!</v>
      </c>
      <c r="AM1696" s="6"/>
      <c r="AN1696" s="6"/>
    </row>
    <row r="1697" spans="2:40" s="5" customFormat="1" ht="20.100000000000001" hidden="1" customHeight="1">
      <c r="B1697" s="22" t="str">
        <f>+$B$13</f>
        <v xml:space="preserve"> Β' ΠΛΑΝΗΤΗΣ</v>
      </c>
      <c r="C1697" s="15">
        <f>+$C$13</f>
        <v>0</v>
      </c>
      <c r="D1697" s="13">
        <f>+D1692+1</f>
        <v>290</v>
      </c>
      <c r="E1697" s="15">
        <f>+(H1697+I1697)/2</f>
        <v>0</v>
      </c>
      <c r="F1697" s="15">
        <f>+SQRT(E1697*E1697-G1697*G1697)</f>
        <v>0</v>
      </c>
      <c r="G1697" s="15">
        <f>+(-H1697+I1697)/2</f>
        <v>0</v>
      </c>
      <c r="H1697" s="15">
        <f>+$J$42</f>
        <v>0</v>
      </c>
      <c r="I1697" s="15">
        <f>+$J$41</f>
        <v>0</v>
      </c>
      <c r="J1697" s="15">
        <f>+$D$24</f>
        <v>0</v>
      </c>
      <c r="K1697" s="15">
        <f>+ABS( C1697-D1697)</f>
        <v>290</v>
      </c>
      <c r="L1697" s="15" t="e">
        <f>+F1697*F1697/E1697/( 1- J1697*COS(K1698))</f>
        <v>#DIV/0!</v>
      </c>
      <c r="M1697" s="14" t="e">
        <f t="shared" si="230"/>
        <v>#DIV/0!</v>
      </c>
      <c r="N1697" s="49"/>
      <c r="O1697" s="40"/>
      <c r="P1697" s="5" t="e">
        <f t="shared" si="227"/>
        <v>#DIV/0!</v>
      </c>
      <c r="Q1697" s="5" t="e">
        <f t="shared" si="227"/>
        <v>#DIV/0!</v>
      </c>
      <c r="R1697" s="5" t="e">
        <f t="shared" si="227"/>
        <v>#DIV/0!</v>
      </c>
      <c r="S1697" s="5" t="e">
        <f t="shared" si="226"/>
        <v>#DIV/0!</v>
      </c>
      <c r="T1697" s="5" t="e">
        <f t="shared" si="226"/>
        <v>#DIV/0!</v>
      </c>
      <c r="U1697" s="5" t="e">
        <f t="shared" si="226"/>
        <v>#DIV/0!</v>
      </c>
      <c r="V1697" s="5" t="e">
        <f t="shared" si="226"/>
        <v>#DIV/0!</v>
      </c>
      <c r="W1697" s="5" t="e">
        <f t="shared" si="226"/>
        <v>#DIV/0!</v>
      </c>
      <c r="X1697" s="5" t="e">
        <f t="shared" si="226"/>
        <v>#DIV/0!</v>
      </c>
      <c r="Y1697" s="5" t="e">
        <f t="shared" si="228"/>
        <v>#DIV/0!</v>
      </c>
      <c r="Z1697" s="5" t="e">
        <f t="shared" si="229"/>
        <v>#DIV/0!</v>
      </c>
      <c r="AA1697" s="5" t="e">
        <f t="shared" si="229"/>
        <v>#DIV/0!</v>
      </c>
      <c r="AM1697" s="6"/>
      <c r="AN1697" s="6"/>
    </row>
    <row r="1698" spans="2:40" s="5" customFormat="1" ht="20.100000000000001" hidden="1" customHeight="1">
      <c r="B1698" s="26"/>
      <c r="C1698" s="27">
        <f>3.14/180*C1697</f>
        <v>0</v>
      </c>
      <c r="D1698" s="27">
        <f>3.14/180*D1697</f>
        <v>5.0588888888888892</v>
      </c>
      <c r="E1698" s="28"/>
      <c r="F1698" s="28"/>
      <c r="G1698" s="28"/>
      <c r="H1698" s="28"/>
      <c r="I1698" s="28"/>
      <c r="J1698" s="28"/>
      <c r="K1698" s="28">
        <f>(3.14/180)*K1697</f>
        <v>5.0588888888888892</v>
      </c>
      <c r="L1698" s="14"/>
      <c r="M1698" s="14" t="e">
        <f t="shared" si="230"/>
        <v>#DIV/0!</v>
      </c>
      <c r="N1698" s="49"/>
      <c r="O1698" s="40"/>
      <c r="P1698" s="5" t="e">
        <f t="shared" si="227"/>
        <v>#DIV/0!</v>
      </c>
      <c r="Q1698" s="5" t="e">
        <f t="shared" si="227"/>
        <v>#DIV/0!</v>
      </c>
      <c r="R1698" s="5" t="e">
        <f t="shared" si="227"/>
        <v>#DIV/0!</v>
      </c>
      <c r="S1698" s="5" t="e">
        <f t="shared" si="226"/>
        <v>#DIV/0!</v>
      </c>
      <c r="T1698" s="5" t="e">
        <f t="shared" si="226"/>
        <v>#DIV/0!</v>
      </c>
      <c r="U1698" s="5" t="e">
        <f t="shared" si="226"/>
        <v>#DIV/0!</v>
      </c>
      <c r="V1698" s="5" t="e">
        <f t="shared" si="226"/>
        <v>#DIV/0!</v>
      </c>
      <c r="W1698" s="5" t="e">
        <f t="shared" si="226"/>
        <v>#DIV/0!</v>
      </c>
      <c r="X1698" s="5" t="e">
        <f t="shared" si="226"/>
        <v>#DIV/0!</v>
      </c>
      <c r="Y1698" s="5" t="e">
        <f t="shared" si="228"/>
        <v>#DIV/0!</v>
      </c>
      <c r="Z1698" s="5" t="e">
        <f t="shared" si="229"/>
        <v>#DIV/0!</v>
      </c>
      <c r="AA1698" s="5" t="e">
        <f t="shared" si="229"/>
        <v>#DIV/0!</v>
      </c>
      <c r="AM1698" s="6"/>
      <c r="AN1698" s="6"/>
    </row>
    <row r="1699" spans="2:40" s="5" customFormat="1" ht="20.100000000000001" hidden="1" customHeight="1">
      <c r="B1699" s="15"/>
      <c r="C1699" s="13"/>
      <c r="D1699" s="13"/>
      <c r="E1699" s="13"/>
      <c r="F1699" s="13"/>
      <c r="G1699" s="13"/>
      <c r="H1699" s="13"/>
      <c r="I1699" s="13"/>
      <c r="J1699" s="13"/>
      <c r="K1699" s="15"/>
      <c r="L1699" s="14"/>
      <c r="M1699" s="14" t="e">
        <f t="shared" si="230"/>
        <v>#DIV/0!</v>
      </c>
      <c r="N1699" s="49"/>
      <c r="O1699" s="238"/>
      <c r="P1699" s="5" t="e">
        <f t="shared" si="227"/>
        <v>#DIV/0!</v>
      </c>
      <c r="Q1699" s="5" t="e">
        <f t="shared" si="227"/>
        <v>#DIV/0!</v>
      </c>
      <c r="R1699" s="5" t="e">
        <f t="shared" si="227"/>
        <v>#DIV/0!</v>
      </c>
      <c r="S1699" s="5" t="e">
        <f t="shared" si="226"/>
        <v>#DIV/0!</v>
      </c>
      <c r="T1699" s="5" t="e">
        <f t="shared" si="226"/>
        <v>#DIV/0!</v>
      </c>
      <c r="U1699" s="5" t="e">
        <f t="shared" si="226"/>
        <v>#DIV/0!</v>
      </c>
      <c r="V1699" s="5" t="e">
        <f t="shared" si="226"/>
        <v>#DIV/0!</v>
      </c>
      <c r="W1699" s="5" t="e">
        <f t="shared" si="226"/>
        <v>#DIV/0!</v>
      </c>
      <c r="X1699" s="5" t="e">
        <f t="shared" si="226"/>
        <v>#DIV/0!</v>
      </c>
      <c r="Y1699" s="5" t="e">
        <f t="shared" si="228"/>
        <v>#DIV/0!</v>
      </c>
      <c r="Z1699" s="5" t="e">
        <f t="shared" si="229"/>
        <v>#DIV/0!</v>
      </c>
      <c r="AA1699" s="5" t="e">
        <f t="shared" si="229"/>
        <v>#DIV/0!</v>
      </c>
      <c r="AM1699" s="6"/>
      <c r="AN1699" s="6"/>
    </row>
    <row r="1700" spans="2:40" s="5" customFormat="1" ht="20.100000000000001" hidden="1" customHeight="1">
      <c r="B1700" s="22" t="str">
        <f>+$B$11</f>
        <v xml:space="preserve"> Α' ΠΛΑΝΗΤΗΣ</v>
      </c>
      <c r="C1700" s="15">
        <f>+$C$11</f>
        <v>0</v>
      </c>
      <c r="D1700" s="13">
        <f>+D1695+1</f>
        <v>291</v>
      </c>
      <c r="E1700" s="15">
        <f>+(H1700+I1700)/2</f>
        <v>0</v>
      </c>
      <c r="F1700" s="15">
        <f>+SQRT(E1700*E1700-G1700*G1700)</f>
        <v>0</v>
      </c>
      <c r="G1700" s="15">
        <f>+(-H1700+I1700)/2</f>
        <v>0</v>
      </c>
      <c r="H1700" s="15">
        <f>+$J$40</f>
        <v>0</v>
      </c>
      <c r="I1700" s="15">
        <f>+$J$39</f>
        <v>0</v>
      </c>
      <c r="J1700" s="15">
        <f>+$D$22</f>
        <v>0</v>
      </c>
      <c r="K1700" s="15">
        <f>+ABS( C1700-D1700)</f>
        <v>291</v>
      </c>
      <c r="L1700" s="15" t="e">
        <f>(+F1700*F1700/E1700)/( 1- J1700*COS(K1701))</f>
        <v>#DIV/0!</v>
      </c>
      <c r="M1700" s="14" t="e">
        <f t="shared" si="230"/>
        <v>#DIV/0!</v>
      </c>
      <c r="N1700" s="49"/>
      <c r="O1700" s="40"/>
      <c r="P1700" s="5" t="e">
        <f t="shared" si="227"/>
        <v>#DIV/0!</v>
      </c>
      <c r="Q1700" s="5" t="e">
        <f t="shared" si="227"/>
        <v>#DIV/0!</v>
      </c>
      <c r="R1700" s="5" t="e">
        <f t="shared" si="227"/>
        <v>#DIV/0!</v>
      </c>
      <c r="S1700" s="5" t="e">
        <f t="shared" si="226"/>
        <v>#DIV/0!</v>
      </c>
      <c r="T1700" s="5" t="e">
        <f t="shared" si="226"/>
        <v>#DIV/0!</v>
      </c>
      <c r="U1700" s="5" t="e">
        <f t="shared" si="226"/>
        <v>#DIV/0!</v>
      </c>
      <c r="V1700" s="5" t="e">
        <f t="shared" si="226"/>
        <v>#DIV/0!</v>
      </c>
      <c r="W1700" s="5" t="e">
        <f t="shared" si="226"/>
        <v>#DIV/0!</v>
      </c>
      <c r="X1700" s="5" t="e">
        <f t="shared" si="226"/>
        <v>#DIV/0!</v>
      </c>
      <c r="Y1700" s="5" t="e">
        <f t="shared" si="228"/>
        <v>#DIV/0!</v>
      </c>
      <c r="Z1700" s="5" t="e">
        <f t="shared" si="229"/>
        <v>#DIV/0!</v>
      </c>
      <c r="AA1700" s="5" t="e">
        <f t="shared" si="229"/>
        <v>#DIV/0!</v>
      </c>
      <c r="AM1700" s="6"/>
      <c r="AN1700" s="6"/>
    </row>
    <row r="1701" spans="2:40" s="5" customFormat="1" ht="20.100000000000001" hidden="1" customHeight="1">
      <c r="B1701" s="23" t="s">
        <v>32</v>
      </c>
      <c r="C1701" s="24">
        <f>3.14/180*C1700</f>
        <v>0</v>
      </c>
      <c r="D1701" s="24">
        <v>291</v>
      </c>
      <c r="E1701" s="25"/>
      <c r="F1701" s="25"/>
      <c r="G1701" s="25"/>
      <c r="H1701" s="25"/>
      <c r="I1701" s="25"/>
      <c r="J1701" s="25"/>
      <c r="K1701" s="25">
        <f>(3.14/180)*K1700</f>
        <v>5.0763333333333343</v>
      </c>
      <c r="L1701" s="14"/>
      <c r="M1701" s="14" t="e">
        <f t="shared" si="230"/>
        <v>#DIV/0!</v>
      </c>
      <c r="N1701" s="49"/>
      <c r="O1701" s="238" t="e">
        <f t="shared" ref="O1701" si="237">+ABS(L1700-L1702)</f>
        <v>#DIV/0!</v>
      </c>
      <c r="P1701" s="5" t="e">
        <f t="shared" si="227"/>
        <v>#DIV/0!</v>
      </c>
      <c r="Q1701" s="5" t="e">
        <f t="shared" si="227"/>
        <v>#DIV/0!</v>
      </c>
      <c r="R1701" s="5" t="e">
        <f t="shared" si="227"/>
        <v>#DIV/0!</v>
      </c>
      <c r="S1701" s="5" t="e">
        <f t="shared" si="226"/>
        <v>#DIV/0!</v>
      </c>
      <c r="T1701" s="5" t="e">
        <f t="shared" si="226"/>
        <v>#DIV/0!</v>
      </c>
      <c r="U1701" s="5" t="e">
        <f t="shared" si="226"/>
        <v>#DIV/0!</v>
      </c>
      <c r="V1701" s="5" t="e">
        <f t="shared" ref="V1701:X1764" si="238">IF(AND(H1701=MIN($B1701:$M1701),H1701=MIN($O$176:$O$234)),AH1700,0)</f>
        <v>#DIV/0!</v>
      </c>
      <c r="W1701" s="5" t="e">
        <f t="shared" si="238"/>
        <v>#DIV/0!</v>
      </c>
      <c r="X1701" s="5" t="e">
        <f t="shared" si="238"/>
        <v>#DIV/0!</v>
      </c>
      <c r="Y1701" s="5" t="e">
        <f t="shared" si="228"/>
        <v>#DIV/0!</v>
      </c>
      <c r="Z1701" s="5" t="e">
        <f t="shared" si="229"/>
        <v>#DIV/0!</v>
      </c>
      <c r="AA1701" s="5" t="e">
        <f t="shared" si="229"/>
        <v>#DIV/0!</v>
      </c>
      <c r="AM1701" s="6"/>
      <c r="AN1701" s="6"/>
    </row>
    <row r="1702" spans="2:40" s="5" customFormat="1" ht="20.100000000000001" hidden="1" customHeight="1">
      <c r="B1702" s="22" t="str">
        <f>+$B$13</f>
        <v xml:space="preserve"> Β' ΠΛΑΝΗΤΗΣ</v>
      </c>
      <c r="C1702" s="15">
        <f>+$C$13</f>
        <v>0</v>
      </c>
      <c r="D1702" s="13">
        <f>+D1697+1</f>
        <v>291</v>
      </c>
      <c r="E1702" s="15">
        <f>+(H1702+I1702)/2</f>
        <v>0</v>
      </c>
      <c r="F1702" s="15">
        <f>+SQRT(E1702*E1702-G1702*G1702)</f>
        <v>0</v>
      </c>
      <c r="G1702" s="15">
        <f>+(-H1702+I1702)/2</f>
        <v>0</v>
      </c>
      <c r="H1702" s="15">
        <f>+$J$42</f>
        <v>0</v>
      </c>
      <c r="I1702" s="15">
        <f>+$J$41</f>
        <v>0</v>
      </c>
      <c r="J1702" s="15">
        <f>+$D$24</f>
        <v>0</v>
      </c>
      <c r="K1702" s="15">
        <f>+ABS( C1702-D1702)</f>
        <v>291</v>
      </c>
      <c r="L1702" s="15" t="e">
        <f>+F1702*F1702/E1702/( 1- J1702*COS(K1703))</f>
        <v>#DIV/0!</v>
      </c>
      <c r="M1702" s="14" t="e">
        <f t="shared" si="230"/>
        <v>#DIV/0!</v>
      </c>
      <c r="N1702" s="49"/>
      <c r="O1702" s="40"/>
      <c r="P1702" s="5" t="e">
        <f t="shared" si="227"/>
        <v>#DIV/0!</v>
      </c>
      <c r="Q1702" s="5" t="e">
        <f t="shared" si="227"/>
        <v>#DIV/0!</v>
      </c>
      <c r="R1702" s="5" t="e">
        <f t="shared" si="227"/>
        <v>#DIV/0!</v>
      </c>
      <c r="S1702" s="5" t="e">
        <f t="shared" si="227"/>
        <v>#DIV/0!</v>
      </c>
      <c r="T1702" s="5" t="e">
        <f t="shared" si="227"/>
        <v>#DIV/0!</v>
      </c>
      <c r="U1702" s="5" t="e">
        <f t="shared" si="227"/>
        <v>#DIV/0!</v>
      </c>
      <c r="V1702" s="5" t="e">
        <f t="shared" si="238"/>
        <v>#DIV/0!</v>
      </c>
      <c r="W1702" s="5" t="e">
        <f t="shared" si="238"/>
        <v>#DIV/0!</v>
      </c>
      <c r="X1702" s="5" t="e">
        <f t="shared" si="238"/>
        <v>#DIV/0!</v>
      </c>
      <c r="Y1702" s="5" t="e">
        <f t="shared" si="228"/>
        <v>#DIV/0!</v>
      </c>
      <c r="Z1702" s="5" t="e">
        <f t="shared" si="229"/>
        <v>#DIV/0!</v>
      </c>
      <c r="AA1702" s="5" t="e">
        <f t="shared" si="229"/>
        <v>#DIV/0!</v>
      </c>
      <c r="AM1702" s="6"/>
      <c r="AN1702" s="6"/>
    </row>
    <row r="1703" spans="2:40" s="5" customFormat="1" ht="20.100000000000001" hidden="1" customHeight="1">
      <c r="B1703" s="26"/>
      <c r="C1703" s="27">
        <f>3.14/180*C1702</f>
        <v>0</v>
      </c>
      <c r="D1703" s="27">
        <f>3.14/180*D1702</f>
        <v>5.0763333333333343</v>
      </c>
      <c r="E1703" s="28"/>
      <c r="F1703" s="28"/>
      <c r="G1703" s="28"/>
      <c r="H1703" s="28"/>
      <c r="I1703" s="28"/>
      <c r="J1703" s="28"/>
      <c r="K1703" s="28">
        <f>(3.14/180)*K1702</f>
        <v>5.0763333333333343</v>
      </c>
      <c r="L1703" s="14"/>
      <c r="M1703" s="14" t="e">
        <f t="shared" si="230"/>
        <v>#DIV/0!</v>
      </c>
      <c r="N1703" s="49"/>
      <c r="O1703" s="40"/>
      <c r="P1703" s="5" t="e">
        <f t="shared" ref="P1703:U1745" si="239">IF(AND(B1703=MIN($B1703:$M1703),B1703=MIN($O$176:$O$234)),AB1702,0)</f>
        <v>#DIV/0!</v>
      </c>
      <c r="Q1703" s="5" t="e">
        <f t="shared" si="239"/>
        <v>#DIV/0!</v>
      </c>
      <c r="R1703" s="5" t="e">
        <f t="shared" si="239"/>
        <v>#DIV/0!</v>
      </c>
      <c r="S1703" s="5" t="e">
        <f t="shared" si="239"/>
        <v>#DIV/0!</v>
      </c>
      <c r="T1703" s="5" t="e">
        <f t="shared" si="239"/>
        <v>#DIV/0!</v>
      </c>
      <c r="U1703" s="5" t="e">
        <f t="shared" si="239"/>
        <v>#DIV/0!</v>
      </c>
      <c r="V1703" s="5" t="e">
        <f t="shared" si="238"/>
        <v>#DIV/0!</v>
      </c>
      <c r="W1703" s="5" t="e">
        <f t="shared" si="238"/>
        <v>#DIV/0!</v>
      </c>
      <c r="X1703" s="5" t="e">
        <f t="shared" si="238"/>
        <v>#DIV/0!</v>
      </c>
      <c r="Y1703" s="5" t="e">
        <f t="shared" si="228"/>
        <v>#DIV/0!</v>
      </c>
      <c r="Z1703" s="5" t="e">
        <f t="shared" si="229"/>
        <v>#DIV/0!</v>
      </c>
      <c r="AA1703" s="5" t="e">
        <f t="shared" si="229"/>
        <v>#DIV/0!</v>
      </c>
      <c r="AM1703" s="6"/>
      <c r="AN1703" s="6"/>
    </row>
    <row r="1704" spans="2:40" s="5" customFormat="1" ht="20.100000000000001" hidden="1" customHeight="1">
      <c r="B1704" s="15"/>
      <c r="C1704" s="13"/>
      <c r="D1704" s="13"/>
      <c r="E1704" s="13"/>
      <c r="F1704" s="13"/>
      <c r="G1704" s="13"/>
      <c r="H1704" s="13"/>
      <c r="I1704" s="13"/>
      <c r="J1704" s="13"/>
      <c r="K1704" s="15"/>
      <c r="L1704" s="14"/>
      <c r="M1704" s="14" t="e">
        <f t="shared" si="230"/>
        <v>#DIV/0!</v>
      </c>
      <c r="N1704" s="49"/>
      <c r="O1704" s="40"/>
      <c r="P1704" s="5" t="e">
        <f t="shared" si="239"/>
        <v>#DIV/0!</v>
      </c>
      <c r="Q1704" s="5" t="e">
        <f t="shared" si="239"/>
        <v>#DIV/0!</v>
      </c>
      <c r="R1704" s="5" t="e">
        <f t="shared" si="239"/>
        <v>#DIV/0!</v>
      </c>
      <c r="S1704" s="5" t="e">
        <f t="shared" si="239"/>
        <v>#DIV/0!</v>
      </c>
      <c r="T1704" s="5" t="e">
        <f t="shared" si="239"/>
        <v>#DIV/0!</v>
      </c>
      <c r="U1704" s="5" t="e">
        <f t="shared" si="239"/>
        <v>#DIV/0!</v>
      </c>
      <c r="V1704" s="5" t="e">
        <f t="shared" si="238"/>
        <v>#DIV/0!</v>
      </c>
      <c r="W1704" s="5" t="e">
        <f t="shared" si="238"/>
        <v>#DIV/0!</v>
      </c>
      <c r="X1704" s="5" t="e">
        <f t="shared" si="238"/>
        <v>#DIV/0!</v>
      </c>
      <c r="Y1704" s="5" t="e">
        <f t="shared" si="228"/>
        <v>#DIV/0!</v>
      </c>
      <c r="Z1704" s="5" t="e">
        <f t="shared" si="229"/>
        <v>#DIV/0!</v>
      </c>
      <c r="AA1704" s="5" t="e">
        <f t="shared" si="229"/>
        <v>#DIV/0!</v>
      </c>
      <c r="AM1704" s="6"/>
      <c r="AN1704" s="6"/>
    </row>
    <row r="1705" spans="2:40" s="5" customFormat="1" ht="20.100000000000001" hidden="1" customHeight="1">
      <c r="B1705" s="22" t="str">
        <f>+$B$11</f>
        <v xml:space="preserve"> Α' ΠΛΑΝΗΤΗΣ</v>
      </c>
      <c r="C1705" s="15">
        <f>+$C$11</f>
        <v>0</v>
      </c>
      <c r="D1705" s="13">
        <f>+D1700+1</f>
        <v>292</v>
      </c>
      <c r="E1705" s="15">
        <f>+(H1705+I1705)/2</f>
        <v>0</v>
      </c>
      <c r="F1705" s="15">
        <f>+SQRT(E1705*E1705-G1705*G1705)</f>
        <v>0</v>
      </c>
      <c r="G1705" s="15">
        <f>+(-H1705+I1705)/2</f>
        <v>0</v>
      </c>
      <c r="H1705" s="15">
        <f>+$J$40</f>
        <v>0</v>
      </c>
      <c r="I1705" s="15">
        <f>+$J$39</f>
        <v>0</v>
      </c>
      <c r="J1705" s="15">
        <f>+$D$22</f>
        <v>0</v>
      </c>
      <c r="K1705" s="15">
        <f>+ABS( C1705-D1705)</f>
        <v>292</v>
      </c>
      <c r="L1705" s="15" t="e">
        <f>(+F1705*F1705/E1705)/( 1- J1705*COS(K1706))</f>
        <v>#DIV/0!</v>
      </c>
      <c r="M1705" s="14" t="e">
        <f t="shared" si="230"/>
        <v>#DIV/0!</v>
      </c>
      <c r="N1705" s="49"/>
      <c r="O1705" s="40"/>
      <c r="P1705" s="5" t="e">
        <f t="shared" si="239"/>
        <v>#DIV/0!</v>
      </c>
      <c r="Q1705" s="5" t="e">
        <f t="shared" si="239"/>
        <v>#DIV/0!</v>
      </c>
      <c r="R1705" s="5" t="e">
        <f t="shared" si="239"/>
        <v>#DIV/0!</v>
      </c>
      <c r="S1705" s="5" t="e">
        <f t="shared" si="239"/>
        <v>#DIV/0!</v>
      </c>
      <c r="T1705" s="5" t="e">
        <f t="shared" si="239"/>
        <v>#DIV/0!</v>
      </c>
      <c r="U1705" s="5" t="e">
        <f t="shared" si="239"/>
        <v>#DIV/0!</v>
      </c>
      <c r="V1705" s="5" t="e">
        <f t="shared" si="238"/>
        <v>#DIV/0!</v>
      </c>
      <c r="W1705" s="5" t="e">
        <f t="shared" si="238"/>
        <v>#DIV/0!</v>
      </c>
      <c r="X1705" s="5" t="e">
        <f t="shared" si="238"/>
        <v>#DIV/0!</v>
      </c>
      <c r="Y1705" s="5" t="e">
        <f t="shared" si="228"/>
        <v>#DIV/0!</v>
      </c>
      <c r="Z1705" s="5" t="e">
        <f t="shared" si="229"/>
        <v>#DIV/0!</v>
      </c>
      <c r="AA1705" s="5" t="e">
        <f t="shared" si="229"/>
        <v>#DIV/0!</v>
      </c>
      <c r="AM1705" s="6"/>
      <c r="AN1705" s="6"/>
    </row>
    <row r="1706" spans="2:40" s="5" customFormat="1" ht="20.100000000000001" hidden="1" customHeight="1">
      <c r="B1706" s="23" t="s">
        <v>32</v>
      </c>
      <c r="C1706" s="24">
        <f>3.14/180*C1705</f>
        <v>0</v>
      </c>
      <c r="D1706" s="24">
        <v>292</v>
      </c>
      <c r="E1706" s="25"/>
      <c r="F1706" s="25"/>
      <c r="G1706" s="25"/>
      <c r="H1706" s="25"/>
      <c r="I1706" s="25"/>
      <c r="J1706" s="25"/>
      <c r="K1706" s="25">
        <f>(3.14/180)*K1705</f>
        <v>5.0937777777777784</v>
      </c>
      <c r="L1706" s="14"/>
      <c r="M1706" s="14" t="e">
        <f t="shared" si="230"/>
        <v>#DIV/0!</v>
      </c>
      <c r="N1706" s="49"/>
      <c r="O1706" s="238" t="e">
        <f t="shared" ref="O1706" si="240">+ABS(L1705-L1707)</f>
        <v>#DIV/0!</v>
      </c>
      <c r="P1706" s="5" t="e">
        <f t="shared" si="239"/>
        <v>#DIV/0!</v>
      </c>
      <c r="Q1706" s="5" t="e">
        <f t="shared" si="239"/>
        <v>#DIV/0!</v>
      </c>
      <c r="R1706" s="5" t="e">
        <f t="shared" si="239"/>
        <v>#DIV/0!</v>
      </c>
      <c r="S1706" s="5" t="e">
        <f t="shared" si="239"/>
        <v>#DIV/0!</v>
      </c>
      <c r="T1706" s="5" t="e">
        <f t="shared" si="239"/>
        <v>#DIV/0!</v>
      </c>
      <c r="U1706" s="5" t="e">
        <f t="shared" si="239"/>
        <v>#DIV/0!</v>
      </c>
      <c r="V1706" s="5" t="e">
        <f t="shared" si="238"/>
        <v>#DIV/0!</v>
      </c>
      <c r="W1706" s="5" t="e">
        <f t="shared" si="238"/>
        <v>#DIV/0!</v>
      </c>
      <c r="X1706" s="5" t="e">
        <f t="shared" si="238"/>
        <v>#DIV/0!</v>
      </c>
      <c r="Y1706" s="5" t="e">
        <f t="shared" si="228"/>
        <v>#DIV/0!</v>
      </c>
      <c r="Z1706" s="5" t="e">
        <f t="shared" si="229"/>
        <v>#DIV/0!</v>
      </c>
      <c r="AA1706" s="5" t="e">
        <f t="shared" si="229"/>
        <v>#DIV/0!</v>
      </c>
      <c r="AM1706" s="6"/>
      <c r="AN1706" s="6"/>
    </row>
    <row r="1707" spans="2:40" s="5" customFormat="1" ht="20.100000000000001" hidden="1" customHeight="1">
      <c r="B1707" s="22" t="str">
        <f>+$B$13</f>
        <v xml:space="preserve"> Β' ΠΛΑΝΗΤΗΣ</v>
      </c>
      <c r="C1707" s="15">
        <f>+$C$13</f>
        <v>0</v>
      </c>
      <c r="D1707" s="13">
        <f>+D1702+1</f>
        <v>292</v>
      </c>
      <c r="E1707" s="15">
        <f>+(H1707+I1707)/2</f>
        <v>0</v>
      </c>
      <c r="F1707" s="15">
        <f>+SQRT(E1707*E1707-G1707*G1707)</f>
        <v>0</v>
      </c>
      <c r="G1707" s="15">
        <f>+(-H1707+I1707)/2</f>
        <v>0</v>
      </c>
      <c r="H1707" s="15">
        <f>+$J$42</f>
        <v>0</v>
      </c>
      <c r="I1707" s="15">
        <f>+$J$41</f>
        <v>0</v>
      </c>
      <c r="J1707" s="15">
        <f>+$D$24</f>
        <v>0</v>
      </c>
      <c r="K1707" s="15">
        <f>+ABS( C1707-D1707)</f>
        <v>292</v>
      </c>
      <c r="L1707" s="15" t="e">
        <f>+F1707*F1707/E1707/( 1- J1707*COS(K1708))</f>
        <v>#DIV/0!</v>
      </c>
      <c r="M1707" s="14" t="e">
        <f t="shared" si="230"/>
        <v>#DIV/0!</v>
      </c>
      <c r="N1707" s="49"/>
      <c r="O1707" s="40"/>
      <c r="P1707" s="5" t="e">
        <f t="shared" si="239"/>
        <v>#DIV/0!</v>
      </c>
      <c r="Q1707" s="5" t="e">
        <f t="shared" si="239"/>
        <v>#DIV/0!</v>
      </c>
      <c r="R1707" s="5" t="e">
        <f t="shared" si="239"/>
        <v>#DIV/0!</v>
      </c>
      <c r="S1707" s="5" t="e">
        <f t="shared" si="239"/>
        <v>#DIV/0!</v>
      </c>
      <c r="T1707" s="5" t="e">
        <f t="shared" si="239"/>
        <v>#DIV/0!</v>
      </c>
      <c r="U1707" s="5" t="e">
        <f t="shared" si="239"/>
        <v>#DIV/0!</v>
      </c>
      <c r="V1707" s="5" t="e">
        <f t="shared" si="238"/>
        <v>#DIV/0!</v>
      </c>
      <c r="W1707" s="5" t="e">
        <f t="shared" si="238"/>
        <v>#DIV/0!</v>
      </c>
      <c r="X1707" s="5" t="e">
        <f t="shared" si="238"/>
        <v>#DIV/0!</v>
      </c>
      <c r="Y1707" s="5" t="e">
        <f t="shared" si="228"/>
        <v>#DIV/0!</v>
      </c>
      <c r="Z1707" s="5" t="e">
        <f t="shared" si="229"/>
        <v>#DIV/0!</v>
      </c>
      <c r="AA1707" s="5" t="e">
        <f t="shared" si="229"/>
        <v>#DIV/0!</v>
      </c>
      <c r="AM1707" s="6"/>
      <c r="AN1707" s="6"/>
    </row>
    <row r="1708" spans="2:40" s="5" customFormat="1" ht="20.100000000000001" hidden="1" customHeight="1">
      <c r="B1708" s="26"/>
      <c r="C1708" s="27">
        <f>3.14/180*C1707</f>
        <v>0</v>
      </c>
      <c r="D1708" s="27">
        <f>3.14/180*D1707</f>
        <v>5.0937777777777784</v>
      </c>
      <c r="E1708" s="28"/>
      <c r="F1708" s="28"/>
      <c r="G1708" s="28"/>
      <c r="H1708" s="28"/>
      <c r="I1708" s="28"/>
      <c r="J1708" s="28"/>
      <c r="K1708" s="28">
        <f>(3.14/180)*K1707</f>
        <v>5.0937777777777784</v>
      </c>
      <c r="L1708" s="14"/>
      <c r="M1708" s="14" t="e">
        <f t="shared" si="230"/>
        <v>#DIV/0!</v>
      </c>
      <c r="N1708" s="49"/>
      <c r="O1708" s="40"/>
      <c r="P1708" s="5" t="e">
        <f t="shared" si="239"/>
        <v>#DIV/0!</v>
      </c>
      <c r="Q1708" s="5" t="e">
        <f t="shared" si="239"/>
        <v>#DIV/0!</v>
      </c>
      <c r="R1708" s="5" t="e">
        <f t="shared" si="239"/>
        <v>#DIV/0!</v>
      </c>
      <c r="S1708" s="5" t="e">
        <f t="shared" si="239"/>
        <v>#DIV/0!</v>
      </c>
      <c r="T1708" s="5" t="e">
        <f t="shared" si="239"/>
        <v>#DIV/0!</v>
      </c>
      <c r="U1708" s="5" t="e">
        <f t="shared" si="239"/>
        <v>#DIV/0!</v>
      </c>
      <c r="V1708" s="5" t="e">
        <f t="shared" si="238"/>
        <v>#DIV/0!</v>
      </c>
      <c r="W1708" s="5" t="e">
        <f t="shared" si="238"/>
        <v>#DIV/0!</v>
      </c>
      <c r="X1708" s="5" t="e">
        <f t="shared" si="238"/>
        <v>#DIV/0!</v>
      </c>
      <c r="Y1708" s="5" t="e">
        <f t="shared" si="228"/>
        <v>#DIV/0!</v>
      </c>
      <c r="Z1708" s="5" t="e">
        <f t="shared" si="229"/>
        <v>#DIV/0!</v>
      </c>
      <c r="AA1708" s="5" t="e">
        <f t="shared" si="229"/>
        <v>#DIV/0!</v>
      </c>
      <c r="AM1708" s="6"/>
      <c r="AN1708" s="6"/>
    </row>
    <row r="1709" spans="2:40" s="5" customFormat="1" ht="20.100000000000001" hidden="1" customHeight="1">
      <c r="B1709" s="15"/>
      <c r="C1709" s="13"/>
      <c r="D1709" s="13"/>
      <c r="E1709" s="13"/>
      <c r="F1709" s="13"/>
      <c r="G1709" s="13"/>
      <c r="H1709" s="13"/>
      <c r="I1709" s="13"/>
      <c r="J1709" s="13"/>
      <c r="K1709" s="15"/>
      <c r="L1709" s="14"/>
      <c r="M1709" s="14" t="e">
        <f t="shared" si="230"/>
        <v>#DIV/0!</v>
      </c>
      <c r="N1709" s="49"/>
      <c r="O1709" s="238"/>
      <c r="P1709" s="5" t="e">
        <f t="shared" si="239"/>
        <v>#DIV/0!</v>
      </c>
      <c r="Q1709" s="5" t="e">
        <f t="shared" si="239"/>
        <v>#DIV/0!</v>
      </c>
      <c r="R1709" s="5" t="e">
        <f t="shared" si="239"/>
        <v>#DIV/0!</v>
      </c>
      <c r="S1709" s="5" t="e">
        <f t="shared" si="239"/>
        <v>#DIV/0!</v>
      </c>
      <c r="T1709" s="5" t="e">
        <f t="shared" si="239"/>
        <v>#DIV/0!</v>
      </c>
      <c r="U1709" s="5" t="e">
        <f t="shared" si="239"/>
        <v>#DIV/0!</v>
      </c>
      <c r="V1709" s="5" t="e">
        <f t="shared" si="238"/>
        <v>#DIV/0!</v>
      </c>
      <c r="W1709" s="5" t="e">
        <f t="shared" si="238"/>
        <v>#DIV/0!</v>
      </c>
      <c r="X1709" s="5" t="e">
        <f t="shared" si="238"/>
        <v>#DIV/0!</v>
      </c>
      <c r="Y1709" s="5" t="e">
        <f t="shared" ref="Y1709:Y1772" si="241">IF(AND(K1709=MIN($B1709:$M1709),K1709=MIN($O$176:$O$234)),AK1708,0)</f>
        <v>#DIV/0!</v>
      </c>
      <c r="Z1709" s="5" t="e">
        <f t="shared" ref="Z1709:AA1772" si="242">IF(AND(L1709=MIN($B1709:$M1709),L1709=MIN($O$176:$O$234)),AL1708,0)</f>
        <v>#DIV/0!</v>
      </c>
      <c r="AA1709" s="5" t="e">
        <f t="shared" si="242"/>
        <v>#DIV/0!</v>
      </c>
      <c r="AM1709" s="6"/>
      <c r="AN1709" s="6"/>
    </row>
    <row r="1710" spans="2:40" s="5" customFormat="1" ht="20.100000000000001" hidden="1" customHeight="1">
      <c r="B1710" s="22" t="str">
        <f>+$B$11</f>
        <v xml:space="preserve"> Α' ΠΛΑΝΗΤΗΣ</v>
      </c>
      <c r="C1710" s="15">
        <f>+$C$11</f>
        <v>0</v>
      </c>
      <c r="D1710" s="13">
        <f>+D1705+1</f>
        <v>293</v>
      </c>
      <c r="E1710" s="15">
        <f>+(H1710+I1710)/2</f>
        <v>0</v>
      </c>
      <c r="F1710" s="15">
        <f>+SQRT(E1710*E1710-G1710*G1710)</f>
        <v>0</v>
      </c>
      <c r="G1710" s="15">
        <f>+(-H1710+I1710)/2</f>
        <v>0</v>
      </c>
      <c r="H1710" s="15">
        <f>+$J$40</f>
        <v>0</v>
      </c>
      <c r="I1710" s="15">
        <f>+$J$39</f>
        <v>0</v>
      </c>
      <c r="J1710" s="15">
        <f>+$D$22</f>
        <v>0</v>
      </c>
      <c r="K1710" s="15">
        <f>+ABS( C1710-D1710)</f>
        <v>293</v>
      </c>
      <c r="L1710" s="15" t="e">
        <f>(+F1710*F1710/E1710)/( 1- J1710*COS(K1711))</f>
        <v>#DIV/0!</v>
      </c>
      <c r="M1710" s="14" t="e">
        <f t="shared" si="230"/>
        <v>#DIV/0!</v>
      </c>
      <c r="N1710" s="49"/>
      <c r="O1710" s="40"/>
      <c r="P1710" s="5" t="e">
        <f t="shared" si="239"/>
        <v>#DIV/0!</v>
      </c>
      <c r="Q1710" s="5" t="e">
        <f t="shared" si="239"/>
        <v>#DIV/0!</v>
      </c>
      <c r="R1710" s="5" t="e">
        <f t="shared" si="239"/>
        <v>#DIV/0!</v>
      </c>
      <c r="S1710" s="5" t="e">
        <f t="shared" si="239"/>
        <v>#DIV/0!</v>
      </c>
      <c r="T1710" s="5" t="e">
        <f t="shared" si="239"/>
        <v>#DIV/0!</v>
      </c>
      <c r="U1710" s="5" t="e">
        <f t="shared" si="239"/>
        <v>#DIV/0!</v>
      </c>
      <c r="V1710" s="5" t="e">
        <f t="shared" si="238"/>
        <v>#DIV/0!</v>
      </c>
      <c r="W1710" s="5" t="e">
        <f t="shared" si="238"/>
        <v>#DIV/0!</v>
      </c>
      <c r="X1710" s="5" t="e">
        <f t="shared" si="238"/>
        <v>#DIV/0!</v>
      </c>
      <c r="Y1710" s="5" t="e">
        <f t="shared" si="241"/>
        <v>#DIV/0!</v>
      </c>
      <c r="Z1710" s="5" t="e">
        <f t="shared" si="242"/>
        <v>#DIV/0!</v>
      </c>
      <c r="AA1710" s="5" t="e">
        <f t="shared" si="242"/>
        <v>#DIV/0!</v>
      </c>
      <c r="AM1710" s="6"/>
      <c r="AN1710" s="6"/>
    </row>
    <row r="1711" spans="2:40" s="5" customFormat="1" ht="20.100000000000001" hidden="1" customHeight="1">
      <c r="B1711" s="23" t="s">
        <v>32</v>
      </c>
      <c r="C1711" s="24">
        <f>3.14/180*C1710</f>
        <v>0</v>
      </c>
      <c r="D1711" s="24">
        <v>293</v>
      </c>
      <c r="E1711" s="25"/>
      <c r="F1711" s="25"/>
      <c r="G1711" s="25"/>
      <c r="H1711" s="25"/>
      <c r="I1711" s="25"/>
      <c r="J1711" s="25"/>
      <c r="K1711" s="25">
        <f>(3.14/180)*K1710</f>
        <v>5.1112222222222226</v>
      </c>
      <c r="L1711" s="14"/>
      <c r="M1711" s="14" t="e">
        <f t="shared" si="230"/>
        <v>#DIV/0!</v>
      </c>
      <c r="N1711" s="49"/>
      <c r="O1711" s="238" t="e">
        <f t="shared" ref="O1711" si="243">+ABS(L1710-L1712)</f>
        <v>#DIV/0!</v>
      </c>
      <c r="P1711" s="5" t="e">
        <f t="shared" si="239"/>
        <v>#DIV/0!</v>
      </c>
      <c r="Q1711" s="5" t="e">
        <f t="shared" si="239"/>
        <v>#DIV/0!</v>
      </c>
      <c r="R1711" s="5" t="e">
        <f t="shared" si="239"/>
        <v>#DIV/0!</v>
      </c>
      <c r="S1711" s="5" t="e">
        <f t="shared" si="239"/>
        <v>#DIV/0!</v>
      </c>
      <c r="T1711" s="5" t="e">
        <f t="shared" si="239"/>
        <v>#DIV/0!</v>
      </c>
      <c r="U1711" s="5" t="e">
        <f t="shared" si="239"/>
        <v>#DIV/0!</v>
      </c>
      <c r="V1711" s="5" t="e">
        <f t="shared" si="238"/>
        <v>#DIV/0!</v>
      </c>
      <c r="W1711" s="5" t="e">
        <f t="shared" si="238"/>
        <v>#DIV/0!</v>
      </c>
      <c r="X1711" s="5" t="e">
        <f t="shared" si="238"/>
        <v>#DIV/0!</v>
      </c>
      <c r="Y1711" s="5" t="e">
        <f t="shared" si="241"/>
        <v>#DIV/0!</v>
      </c>
      <c r="Z1711" s="5" t="e">
        <f t="shared" si="242"/>
        <v>#DIV/0!</v>
      </c>
      <c r="AA1711" s="5" t="e">
        <f t="shared" si="242"/>
        <v>#DIV/0!</v>
      </c>
      <c r="AM1711" s="6"/>
      <c r="AN1711" s="6"/>
    </row>
    <row r="1712" spans="2:40" s="5" customFormat="1" ht="20.100000000000001" hidden="1" customHeight="1">
      <c r="B1712" s="22" t="str">
        <f>+$B$13</f>
        <v xml:space="preserve"> Β' ΠΛΑΝΗΤΗΣ</v>
      </c>
      <c r="C1712" s="15">
        <f>+$C$13</f>
        <v>0</v>
      </c>
      <c r="D1712" s="13">
        <f>+D1707+1</f>
        <v>293</v>
      </c>
      <c r="E1712" s="15">
        <f>+(H1712+I1712)/2</f>
        <v>0</v>
      </c>
      <c r="F1712" s="15">
        <f>+SQRT(E1712*E1712-G1712*G1712)</f>
        <v>0</v>
      </c>
      <c r="G1712" s="15">
        <f>+(-H1712+I1712)/2</f>
        <v>0</v>
      </c>
      <c r="H1712" s="15">
        <f>+$J$42</f>
        <v>0</v>
      </c>
      <c r="I1712" s="15">
        <f>+$J$41</f>
        <v>0</v>
      </c>
      <c r="J1712" s="15">
        <f>+$D$24</f>
        <v>0</v>
      </c>
      <c r="K1712" s="15">
        <f>+ABS( C1712-D1712)</f>
        <v>293</v>
      </c>
      <c r="L1712" s="15" t="e">
        <f>+F1712*F1712/E1712/( 1- J1712*COS(K1713))</f>
        <v>#DIV/0!</v>
      </c>
      <c r="M1712" s="14" t="e">
        <f t="shared" si="230"/>
        <v>#DIV/0!</v>
      </c>
      <c r="N1712" s="49"/>
      <c r="O1712" s="40"/>
      <c r="P1712" s="5" t="e">
        <f t="shared" si="239"/>
        <v>#DIV/0!</v>
      </c>
      <c r="Q1712" s="5" t="e">
        <f t="shared" si="239"/>
        <v>#DIV/0!</v>
      </c>
      <c r="R1712" s="5" t="e">
        <f t="shared" si="239"/>
        <v>#DIV/0!</v>
      </c>
      <c r="S1712" s="5" t="e">
        <f t="shared" si="239"/>
        <v>#DIV/0!</v>
      </c>
      <c r="T1712" s="5" t="e">
        <f t="shared" si="239"/>
        <v>#DIV/0!</v>
      </c>
      <c r="U1712" s="5" t="e">
        <f t="shared" si="239"/>
        <v>#DIV/0!</v>
      </c>
      <c r="V1712" s="5" t="e">
        <f t="shared" si="238"/>
        <v>#DIV/0!</v>
      </c>
      <c r="W1712" s="5" t="e">
        <f t="shared" si="238"/>
        <v>#DIV/0!</v>
      </c>
      <c r="X1712" s="5" t="e">
        <f t="shared" si="238"/>
        <v>#DIV/0!</v>
      </c>
      <c r="Y1712" s="5" t="e">
        <f t="shared" si="241"/>
        <v>#DIV/0!</v>
      </c>
      <c r="Z1712" s="5" t="e">
        <f t="shared" si="242"/>
        <v>#DIV/0!</v>
      </c>
      <c r="AA1712" s="5" t="e">
        <f t="shared" si="242"/>
        <v>#DIV/0!</v>
      </c>
      <c r="AM1712" s="6"/>
      <c r="AN1712" s="6"/>
    </row>
    <row r="1713" spans="2:40" s="5" customFormat="1" ht="20.100000000000001" hidden="1" customHeight="1">
      <c r="B1713" s="26"/>
      <c r="C1713" s="27">
        <f>3.14/180*C1712</f>
        <v>0</v>
      </c>
      <c r="D1713" s="27">
        <f>3.14/180*D1712</f>
        <v>5.1112222222222226</v>
      </c>
      <c r="E1713" s="28"/>
      <c r="F1713" s="28"/>
      <c r="G1713" s="28"/>
      <c r="H1713" s="28"/>
      <c r="I1713" s="28"/>
      <c r="J1713" s="28"/>
      <c r="K1713" s="28">
        <f>(3.14/180)*K1712</f>
        <v>5.1112222222222226</v>
      </c>
      <c r="L1713" s="14"/>
      <c r="M1713" s="14" t="e">
        <f t="shared" si="230"/>
        <v>#DIV/0!</v>
      </c>
      <c r="N1713" s="49"/>
      <c r="O1713" s="40"/>
      <c r="P1713" s="5" t="e">
        <f t="shared" si="239"/>
        <v>#DIV/0!</v>
      </c>
      <c r="Q1713" s="5" t="e">
        <f t="shared" si="239"/>
        <v>#DIV/0!</v>
      </c>
      <c r="R1713" s="5" t="e">
        <f t="shared" si="239"/>
        <v>#DIV/0!</v>
      </c>
      <c r="S1713" s="5" t="e">
        <f t="shared" si="239"/>
        <v>#DIV/0!</v>
      </c>
      <c r="T1713" s="5" t="e">
        <f t="shared" si="239"/>
        <v>#DIV/0!</v>
      </c>
      <c r="U1713" s="5" t="e">
        <f t="shared" si="239"/>
        <v>#DIV/0!</v>
      </c>
      <c r="V1713" s="5" t="e">
        <f t="shared" si="238"/>
        <v>#DIV/0!</v>
      </c>
      <c r="W1713" s="5" t="e">
        <f t="shared" si="238"/>
        <v>#DIV/0!</v>
      </c>
      <c r="X1713" s="5" t="e">
        <f t="shared" si="238"/>
        <v>#DIV/0!</v>
      </c>
      <c r="Y1713" s="5" t="e">
        <f t="shared" si="241"/>
        <v>#DIV/0!</v>
      </c>
      <c r="Z1713" s="5" t="e">
        <f t="shared" si="242"/>
        <v>#DIV/0!</v>
      </c>
      <c r="AA1713" s="5" t="e">
        <f t="shared" si="242"/>
        <v>#DIV/0!</v>
      </c>
      <c r="AM1713" s="6"/>
      <c r="AN1713" s="6"/>
    </row>
    <row r="1714" spans="2:40" s="5" customFormat="1" ht="20.100000000000001" hidden="1" customHeight="1">
      <c r="B1714" s="15"/>
      <c r="C1714" s="13"/>
      <c r="D1714" s="13"/>
      <c r="E1714" s="13"/>
      <c r="F1714" s="13"/>
      <c r="G1714" s="13"/>
      <c r="H1714" s="13"/>
      <c r="I1714" s="13"/>
      <c r="J1714" s="13"/>
      <c r="K1714" s="15"/>
      <c r="L1714" s="14"/>
      <c r="M1714" s="14" t="e">
        <f t="shared" si="230"/>
        <v>#DIV/0!</v>
      </c>
      <c r="N1714" s="49"/>
      <c r="O1714" s="40"/>
      <c r="P1714" s="5" t="e">
        <f t="shared" si="239"/>
        <v>#DIV/0!</v>
      </c>
      <c r="Q1714" s="5" t="e">
        <f t="shared" si="239"/>
        <v>#DIV/0!</v>
      </c>
      <c r="R1714" s="5" t="e">
        <f t="shared" si="239"/>
        <v>#DIV/0!</v>
      </c>
      <c r="S1714" s="5" t="e">
        <f t="shared" si="239"/>
        <v>#DIV/0!</v>
      </c>
      <c r="T1714" s="5" t="e">
        <f t="shared" si="239"/>
        <v>#DIV/0!</v>
      </c>
      <c r="U1714" s="5" t="e">
        <f t="shared" si="239"/>
        <v>#DIV/0!</v>
      </c>
      <c r="V1714" s="5" t="e">
        <f t="shared" si="238"/>
        <v>#DIV/0!</v>
      </c>
      <c r="W1714" s="5" t="e">
        <f t="shared" si="238"/>
        <v>#DIV/0!</v>
      </c>
      <c r="X1714" s="5" t="e">
        <f t="shared" si="238"/>
        <v>#DIV/0!</v>
      </c>
      <c r="Y1714" s="5" t="e">
        <f t="shared" si="241"/>
        <v>#DIV/0!</v>
      </c>
      <c r="Z1714" s="5" t="e">
        <f t="shared" si="242"/>
        <v>#DIV/0!</v>
      </c>
      <c r="AA1714" s="5" t="e">
        <f t="shared" si="242"/>
        <v>#DIV/0!</v>
      </c>
      <c r="AM1714" s="6"/>
      <c r="AN1714" s="6"/>
    </row>
    <row r="1715" spans="2:40" s="5" customFormat="1" ht="20.100000000000001" hidden="1" customHeight="1">
      <c r="B1715" s="22" t="str">
        <f>+$B$11</f>
        <v xml:space="preserve"> Α' ΠΛΑΝΗΤΗΣ</v>
      </c>
      <c r="C1715" s="15">
        <f>+$C$11</f>
        <v>0</v>
      </c>
      <c r="D1715" s="13">
        <f>+D1710+1</f>
        <v>294</v>
      </c>
      <c r="E1715" s="15">
        <f>+(H1715+I1715)/2</f>
        <v>0</v>
      </c>
      <c r="F1715" s="15">
        <f>+SQRT(E1715*E1715-G1715*G1715)</f>
        <v>0</v>
      </c>
      <c r="G1715" s="15">
        <f>+(-H1715+I1715)/2</f>
        <v>0</v>
      </c>
      <c r="H1715" s="15">
        <f>+$J$40</f>
        <v>0</v>
      </c>
      <c r="I1715" s="15">
        <f>+$J$39</f>
        <v>0</v>
      </c>
      <c r="J1715" s="15">
        <f>+$D$22</f>
        <v>0</v>
      </c>
      <c r="K1715" s="15">
        <f>+ABS( C1715-D1715)</f>
        <v>294</v>
      </c>
      <c r="L1715" s="15" t="e">
        <f>(+F1715*F1715/E1715)/( 1- J1715*COS(K1716))</f>
        <v>#DIV/0!</v>
      </c>
      <c r="M1715" s="14" t="e">
        <f t="shared" si="230"/>
        <v>#DIV/0!</v>
      </c>
      <c r="N1715" s="49"/>
      <c r="O1715" s="40"/>
      <c r="P1715" s="5" t="e">
        <f t="shared" si="239"/>
        <v>#DIV/0!</v>
      </c>
      <c r="Q1715" s="5" t="e">
        <f t="shared" si="239"/>
        <v>#DIV/0!</v>
      </c>
      <c r="R1715" s="5" t="e">
        <f t="shared" si="239"/>
        <v>#DIV/0!</v>
      </c>
      <c r="S1715" s="5" t="e">
        <f t="shared" si="239"/>
        <v>#DIV/0!</v>
      </c>
      <c r="T1715" s="5" t="e">
        <f t="shared" si="239"/>
        <v>#DIV/0!</v>
      </c>
      <c r="U1715" s="5" t="e">
        <f t="shared" si="239"/>
        <v>#DIV/0!</v>
      </c>
      <c r="V1715" s="5" t="e">
        <f t="shared" si="238"/>
        <v>#DIV/0!</v>
      </c>
      <c r="W1715" s="5" t="e">
        <f t="shared" si="238"/>
        <v>#DIV/0!</v>
      </c>
      <c r="X1715" s="5" t="e">
        <f t="shared" si="238"/>
        <v>#DIV/0!</v>
      </c>
      <c r="Y1715" s="5" t="e">
        <f t="shared" si="241"/>
        <v>#DIV/0!</v>
      </c>
      <c r="Z1715" s="5" t="e">
        <f t="shared" si="242"/>
        <v>#DIV/0!</v>
      </c>
      <c r="AA1715" s="5" t="e">
        <f t="shared" si="242"/>
        <v>#DIV/0!</v>
      </c>
      <c r="AM1715" s="6"/>
      <c r="AN1715" s="6"/>
    </row>
    <row r="1716" spans="2:40" s="5" customFormat="1" ht="20.100000000000001" hidden="1" customHeight="1">
      <c r="B1716" s="23" t="s">
        <v>32</v>
      </c>
      <c r="C1716" s="24">
        <f>3.14/180*C1715</f>
        <v>0</v>
      </c>
      <c r="D1716" s="24">
        <v>294</v>
      </c>
      <c r="E1716" s="25"/>
      <c r="F1716" s="25"/>
      <c r="G1716" s="25"/>
      <c r="H1716" s="25"/>
      <c r="I1716" s="25"/>
      <c r="J1716" s="25"/>
      <c r="K1716" s="25">
        <f>(3.14/180)*K1715</f>
        <v>5.1286666666666676</v>
      </c>
      <c r="L1716" s="14"/>
      <c r="M1716" s="14" t="e">
        <f t="shared" si="230"/>
        <v>#DIV/0!</v>
      </c>
      <c r="N1716" s="49"/>
      <c r="O1716" s="238" t="e">
        <f t="shared" ref="O1716" si="244">+ABS(L1715-L1717)</f>
        <v>#DIV/0!</v>
      </c>
      <c r="P1716" s="5" t="e">
        <f t="shared" si="239"/>
        <v>#DIV/0!</v>
      </c>
      <c r="Q1716" s="5" t="e">
        <f t="shared" si="239"/>
        <v>#DIV/0!</v>
      </c>
      <c r="R1716" s="5" t="e">
        <f t="shared" si="239"/>
        <v>#DIV/0!</v>
      </c>
      <c r="S1716" s="5" t="e">
        <f t="shared" si="239"/>
        <v>#DIV/0!</v>
      </c>
      <c r="T1716" s="5" t="e">
        <f t="shared" si="239"/>
        <v>#DIV/0!</v>
      </c>
      <c r="U1716" s="5" t="e">
        <f t="shared" si="239"/>
        <v>#DIV/0!</v>
      </c>
      <c r="V1716" s="5" t="e">
        <f t="shared" si="238"/>
        <v>#DIV/0!</v>
      </c>
      <c r="W1716" s="5" t="e">
        <f t="shared" si="238"/>
        <v>#DIV/0!</v>
      </c>
      <c r="X1716" s="5" t="e">
        <f t="shared" si="238"/>
        <v>#DIV/0!</v>
      </c>
      <c r="Y1716" s="5" t="e">
        <f t="shared" si="241"/>
        <v>#DIV/0!</v>
      </c>
      <c r="Z1716" s="5" t="e">
        <f t="shared" si="242"/>
        <v>#DIV/0!</v>
      </c>
      <c r="AA1716" s="5" t="e">
        <f t="shared" si="242"/>
        <v>#DIV/0!</v>
      </c>
      <c r="AM1716" s="6"/>
      <c r="AN1716" s="6"/>
    </row>
    <row r="1717" spans="2:40" s="5" customFormat="1" ht="20.100000000000001" hidden="1" customHeight="1">
      <c r="B1717" s="22" t="str">
        <f>+$B$13</f>
        <v xml:space="preserve"> Β' ΠΛΑΝΗΤΗΣ</v>
      </c>
      <c r="C1717" s="15">
        <f>+$C$13</f>
        <v>0</v>
      </c>
      <c r="D1717" s="13">
        <f>+D1712+1</f>
        <v>294</v>
      </c>
      <c r="E1717" s="15">
        <f>+(H1717+I1717)/2</f>
        <v>0</v>
      </c>
      <c r="F1717" s="15">
        <f>+SQRT(E1717*E1717-G1717*G1717)</f>
        <v>0</v>
      </c>
      <c r="G1717" s="15">
        <f>+(-H1717+I1717)/2</f>
        <v>0</v>
      </c>
      <c r="H1717" s="15">
        <f>+$J$42</f>
        <v>0</v>
      </c>
      <c r="I1717" s="15">
        <f>+$J$41</f>
        <v>0</v>
      </c>
      <c r="J1717" s="15">
        <f>+$D$24</f>
        <v>0</v>
      </c>
      <c r="K1717" s="15">
        <f>+ABS( C1717-D1717)</f>
        <v>294</v>
      </c>
      <c r="L1717" s="15" t="e">
        <f>+F1717*F1717/E1717/( 1- J1717*COS(K1718))</f>
        <v>#DIV/0!</v>
      </c>
      <c r="M1717" s="14" t="e">
        <f t="shared" si="230"/>
        <v>#DIV/0!</v>
      </c>
      <c r="N1717" s="49"/>
      <c r="O1717" s="40"/>
      <c r="P1717" s="5" t="e">
        <f t="shared" si="239"/>
        <v>#DIV/0!</v>
      </c>
      <c r="Q1717" s="5" t="e">
        <f t="shared" si="239"/>
        <v>#DIV/0!</v>
      </c>
      <c r="R1717" s="5" t="e">
        <f t="shared" si="239"/>
        <v>#DIV/0!</v>
      </c>
      <c r="S1717" s="5" t="e">
        <f t="shared" si="239"/>
        <v>#DIV/0!</v>
      </c>
      <c r="T1717" s="5" t="e">
        <f t="shared" si="239"/>
        <v>#DIV/0!</v>
      </c>
      <c r="U1717" s="5" t="e">
        <f t="shared" si="239"/>
        <v>#DIV/0!</v>
      </c>
      <c r="V1717" s="5" t="e">
        <f t="shared" si="238"/>
        <v>#DIV/0!</v>
      </c>
      <c r="W1717" s="5" t="e">
        <f t="shared" si="238"/>
        <v>#DIV/0!</v>
      </c>
      <c r="X1717" s="5" t="e">
        <f t="shared" si="238"/>
        <v>#DIV/0!</v>
      </c>
      <c r="Y1717" s="5" t="e">
        <f t="shared" si="241"/>
        <v>#DIV/0!</v>
      </c>
      <c r="Z1717" s="5" t="e">
        <f t="shared" si="242"/>
        <v>#DIV/0!</v>
      </c>
      <c r="AA1717" s="5" t="e">
        <f t="shared" si="242"/>
        <v>#DIV/0!</v>
      </c>
      <c r="AM1717" s="6"/>
      <c r="AN1717" s="6"/>
    </row>
    <row r="1718" spans="2:40" s="5" customFormat="1" ht="20.100000000000001" hidden="1" customHeight="1">
      <c r="B1718" s="26"/>
      <c r="C1718" s="27">
        <f>3.14/180*C1717</f>
        <v>0</v>
      </c>
      <c r="D1718" s="27">
        <f>3.14/180*D1717</f>
        <v>5.1286666666666676</v>
      </c>
      <c r="E1718" s="28"/>
      <c r="F1718" s="28"/>
      <c r="G1718" s="28"/>
      <c r="H1718" s="28"/>
      <c r="I1718" s="28"/>
      <c r="J1718" s="28"/>
      <c r="K1718" s="28">
        <f>(3.14/180)*K1717</f>
        <v>5.1286666666666676</v>
      </c>
      <c r="L1718" s="14"/>
      <c r="M1718" s="14" t="e">
        <f t="shared" si="230"/>
        <v>#DIV/0!</v>
      </c>
      <c r="N1718" s="49"/>
      <c r="O1718" s="40"/>
      <c r="P1718" s="5" t="e">
        <f t="shared" si="239"/>
        <v>#DIV/0!</v>
      </c>
      <c r="Q1718" s="5" t="e">
        <f t="shared" si="239"/>
        <v>#DIV/0!</v>
      </c>
      <c r="R1718" s="5" t="e">
        <f t="shared" si="239"/>
        <v>#DIV/0!</v>
      </c>
      <c r="S1718" s="5" t="e">
        <f t="shared" si="239"/>
        <v>#DIV/0!</v>
      </c>
      <c r="T1718" s="5" t="e">
        <f t="shared" si="239"/>
        <v>#DIV/0!</v>
      </c>
      <c r="U1718" s="5" t="e">
        <f t="shared" si="239"/>
        <v>#DIV/0!</v>
      </c>
      <c r="V1718" s="5" t="e">
        <f t="shared" si="238"/>
        <v>#DIV/0!</v>
      </c>
      <c r="W1718" s="5" t="e">
        <f t="shared" si="238"/>
        <v>#DIV/0!</v>
      </c>
      <c r="X1718" s="5" t="e">
        <f t="shared" si="238"/>
        <v>#DIV/0!</v>
      </c>
      <c r="Y1718" s="5" t="e">
        <f t="shared" si="241"/>
        <v>#DIV/0!</v>
      </c>
      <c r="Z1718" s="5" t="e">
        <f t="shared" si="242"/>
        <v>#DIV/0!</v>
      </c>
      <c r="AA1718" s="5" t="e">
        <f t="shared" si="242"/>
        <v>#DIV/0!</v>
      </c>
      <c r="AM1718" s="6"/>
      <c r="AN1718" s="6"/>
    </row>
    <row r="1719" spans="2:40" s="5" customFormat="1" ht="20.100000000000001" hidden="1" customHeight="1">
      <c r="B1719" s="15"/>
      <c r="C1719" s="13"/>
      <c r="D1719" s="13"/>
      <c r="E1719" s="13"/>
      <c r="F1719" s="13"/>
      <c r="G1719" s="13"/>
      <c r="H1719" s="13"/>
      <c r="I1719" s="13"/>
      <c r="J1719" s="13"/>
      <c r="K1719" s="15"/>
      <c r="L1719" s="14"/>
      <c r="M1719" s="14" t="e">
        <f t="shared" ref="M1719:M1782" si="245">IF(O1719=$O$2051,$D1718,0)</f>
        <v>#DIV/0!</v>
      </c>
      <c r="N1719" s="49"/>
      <c r="O1719" s="238"/>
      <c r="P1719" s="5" t="e">
        <f t="shared" si="239"/>
        <v>#DIV/0!</v>
      </c>
      <c r="Q1719" s="5" t="e">
        <f t="shared" si="239"/>
        <v>#DIV/0!</v>
      </c>
      <c r="R1719" s="5" t="e">
        <f t="shared" si="239"/>
        <v>#DIV/0!</v>
      </c>
      <c r="S1719" s="5" t="e">
        <f t="shared" si="239"/>
        <v>#DIV/0!</v>
      </c>
      <c r="T1719" s="5" t="e">
        <f t="shared" si="239"/>
        <v>#DIV/0!</v>
      </c>
      <c r="U1719" s="5" t="e">
        <f t="shared" si="239"/>
        <v>#DIV/0!</v>
      </c>
      <c r="V1719" s="5" t="e">
        <f t="shared" si="238"/>
        <v>#DIV/0!</v>
      </c>
      <c r="W1719" s="5" t="e">
        <f t="shared" si="238"/>
        <v>#DIV/0!</v>
      </c>
      <c r="X1719" s="5" t="e">
        <f t="shared" si="238"/>
        <v>#DIV/0!</v>
      </c>
      <c r="Y1719" s="5" t="e">
        <f t="shared" si="241"/>
        <v>#DIV/0!</v>
      </c>
      <c r="Z1719" s="5" t="e">
        <f t="shared" si="242"/>
        <v>#DIV/0!</v>
      </c>
      <c r="AA1719" s="5" t="e">
        <f t="shared" si="242"/>
        <v>#DIV/0!</v>
      </c>
      <c r="AM1719" s="6"/>
      <c r="AN1719" s="6"/>
    </row>
    <row r="1720" spans="2:40" s="5" customFormat="1" ht="20.100000000000001" hidden="1" customHeight="1">
      <c r="B1720" s="22" t="str">
        <f>+$B$11</f>
        <v xml:space="preserve"> Α' ΠΛΑΝΗΤΗΣ</v>
      </c>
      <c r="C1720" s="15">
        <f>+$C$11</f>
        <v>0</v>
      </c>
      <c r="D1720" s="13">
        <f>+D1715+1</f>
        <v>295</v>
      </c>
      <c r="E1720" s="15">
        <f>+(H1720+I1720)/2</f>
        <v>0</v>
      </c>
      <c r="F1720" s="15">
        <f>+SQRT(E1720*E1720-G1720*G1720)</f>
        <v>0</v>
      </c>
      <c r="G1720" s="15">
        <f>+(-H1720+I1720)/2</f>
        <v>0</v>
      </c>
      <c r="H1720" s="15">
        <f>+$J$40</f>
        <v>0</v>
      </c>
      <c r="I1720" s="15">
        <f>+$J$39</f>
        <v>0</v>
      </c>
      <c r="J1720" s="15">
        <f>+$D$22</f>
        <v>0</v>
      </c>
      <c r="K1720" s="15">
        <f>+ABS( C1720-D1720)</f>
        <v>295</v>
      </c>
      <c r="L1720" s="15" t="e">
        <f>(+F1720*F1720/E1720)/( 1- J1720*COS(K1721))</f>
        <v>#DIV/0!</v>
      </c>
      <c r="M1720" s="14" t="e">
        <f t="shared" si="245"/>
        <v>#DIV/0!</v>
      </c>
      <c r="N1720" s="49"/>
      <c r="O1720" s="40"/>
      <c r="P1720" s="5" t="e">
        <f t="shared" si="239"/>
        <v>#DIV/0!</v>
      </c>
      <c r="Q1720" s="5" t="e">
        <f t="shared" si="239"/>
        <v>#DIV/0!</v>
      </c>
      <c r="R1720" s="5" t="e">
        <f t="shared" si="239"/>
        <v>#DIV/0!</v>
      </c>
      <c r="S1720" s="5" t="e">
        <f t="shared" si="239"/>
        <v>#DIV/0!</v>
      </c>
      <c r="T1720" s="5" t="e">
        <f t="shared" si="239"/>
        <v>#DIV/0!</v>
      </c>
      <c r="U1720" s="5" t="e">
        <f t="shared" si="239"/>
        <v>#DIV/0!</v>
      </c>
      <c r="V1720" s="5" t="e">
        <f t="shared" si="238"/>
        <v>#DIV/0!</v>
      </c>
      <c r="W1720" s="5" t="e">
        <f t="shared" si="238"/>
        <v>#DIV/0!</v>
      </c>
      <c r="X1720" s="5" t="e">
        <f t="shared" si="238"/>
        <v>#DIV/0!</v>
      </c>
      <c r="Y1720" s="5" t="e">
        <f t="shared" si="241"/>
        <v>#DIV/0!</v>
      </c>
      <c r="Z1720" s="5" t="e">
        <f t="shared" si="242"/>
        <v>#DIV/0!</v>
      </c>
      <c r="AA1720" s="5" t="e">
        <f t="shared" si="242"/>
        <v>#DIV/0!</v>
      </c>
      <c r="AM1720" s="6"/>
      <c r="AN1720" s="6"/>
    </row>
    <row r="1721" spans="2:40" s="5" customFormat="1" ht="20.100000000000001" hidden="1" customHeight="1">
      <c r="B1721" s="23" t="s">
        <v>32</v>
      </c>
      <c r="C1721" s="24">
        <f>3.14/180*C1720</f>
        <v>0</v>
      </c>
      <c r="D1721" s="24">
        <v>295</v>
      </c>
      <c r="E1721" s="25"/>
      <c r="F1721" s="25"/>
      <c r="G1721" s="25"/>
      <c r="H1721" s="25"/>
      <c r="I1721" s="25"/>
      <c r="J1721" s="25"/>
      <c r="K1721" s="25">
        <f>(3.14/180)*K1720</f>
        <v>5.1461111111111117</v>
      </c>
      <c r="L1721" s="14"/>
      <c r="M1721" s="14" t="e">
        <f t="shared" si="245"/>
        <v>#DIV/0!</v>
      </c>
      <c r="N1721" s="49"/>
      <c r="O1721" s="238" t="e">
        <f t="shared" ref="O1721" si="246">+ABS(L1720-L1722)</f>
        <v>#DIV/0!</v>
      </c>
      <c r="P1721" s="5" t="e">
        <f t="shared" si="239"/>
        <v>#DIV/0!</v>
      </c>
      <c r="Q1721" s="5" t="e">
        <f t="shared" si="239"/>
        <v>#DIV/0!</v>
      </c>
      <c r="R1721" s="5" t="e">
        <f t="shared" si="239"/>
        <v>#DIV/0!</v>
      </c>
      <c r="S1721" s="5" t="e">
        <f t="shared" si="239"/>
        <v>#DIV/0!</v>
      </c>
      <c r="T1721" s="5" t="e">
        <f t="shared" si="239"/>
        <v>#DIV/0!</v>
      </c>
      <c r="U1721" s="5" t="e">
        <f t="shared" si="239"/>
        <v>#DIV/0!</v>
      </c>
      <c r="V1721" s="5" t="e">
        <f t="shared" si="238"/>
        <v>#DIV/0!</v>
      </c>
      <c r="W1721" s="5" t="e">
        <f t="shared" si="238"/>
        <v>#DIV/0!</v>
      </c>
      <c r="X1721" s="5" t="e">
        <f t="shared" si="238"/>
        <v>#DIV/0!</v>
      </c>
      <c r="Y1721" s="5" t="e">
        <f t="shared" si="241"/>
        <v>#DIV/0!</v>
      </c>
      <c r="Z1721" s="5" t="e">
        <f t="shared" si="242"/>
        <v>#DIV/0!</v>
      </c>
      <c r="AA1721" s="5" t="e">
        <f t="shared" si="242"/>
        <v>#DIV/0!</v>
      </c>
      <c r="AM1721" s="6"/>
      <c r="AN1721" s="6"/>
    </row>
    <row r="1722" spans="2:40" s="5" customFormat="1" ht="20.100000000000001" hidden="1" customHeight="1">
      <c r="B1722" s="22" t="str">
        <f>+$B$13</f>
        <v xml:space="preserve"> Β' ΠΛΑΝΗΤΗΣ</v>
      </c>
      <c r="C1722" s="15">
        <f>+$C$13</f>
        <v>0</v>
      </c>
      <c r="D1722" s="13">
        <f>+D1717+1</f>
        <v>295</v>
      </c>
      <c r="E1722" s="15">
        <f>+(H1722+I1722)/2</f>
        <v>0</v>
      </c>
      <c r="F1722" s="15">
        <f>+SQRT(E1722*E1722-G1722*G1722)</f>
        <v>0</v>
      </c>
      <c r="G1722" s="15">
        <f>+(-H1722+I1722)/2</f>
        <v>0</v>
      </c>
      <c r="H1722" s="15">
        <f>+$J$42</f>
        <v>0</v>
      </c>
      <c r="I1722" s="15">
        <f>+$J$41</f>
        <v>0</v>
      </c>
      <c r="J1722" s="15">
        <f>+$D$24</f>
        <v>0</v>
      </c>
      <c r="K1722" s="15">
        <f>+ABS( C1722-D1722)</f>
        <v>295</v>
      </c>
      <c r="L1722" s="15" t="e">
        <f>+F1722*F1722/E1722/( 1- J1722*COS(K1723))</f>
        <v>#DIV/0!</v>
      </c>
      <c r="M1722" s="14" t="e">
        <f t="shared" si="245"/>
        <v>#DIV/0!</v>
      </c>
      <c r="N1722" s="49"/>
      <c r="O1722" s="40"/>
      <c r="P1722" s="5" t="e">
        <f t="shared" si="239"/>
        <v>#DIV/0!</v>
      </c>
      <c r="Q1722" s="5" t="e">
        <f t="shared" si="239"/>
        <v>#DIV/0!</v>
      </c>
      <c r="R1722" s="5" t="e">
        <f t="shared" si="239"/>
        <v>#DIV/0!</v>
      </c>
      <c r="S1722" s="5" t="e">
        <f t="shared" si="239"/>
        <v>#DIV/0!</v>
      </c>
      <c r="T1722" s="5" t="e">
        <f t="shared" si="239"/>
        <v>#DIV/0!</v>
      </c>
      <c r="U1722" s="5" t="e">
        <f t="shared" si="239"/>
        <v>#DIV/0!</v>
      </c>
      <c r="V1722" s="5" t="e">
        <f t="shared" si="238"/>
        <v>#DIV/0!</v>
      </c>
      <c r="W1722" s="5" t="e">
        <f t="shared" si="238"/>
        <v>#DIV/0!</v>
      </c>
      <c r="X1722" s="5" t="e">
        <f t="shared" si="238"/>
        <v>#DIV/0!</v>
      </c>
      <c r="Y1722" s="5" t="e">
        <f t="shared" si="241"/>
        <v>#DIV/0!</v>
      </c>
      <c r="Z1722" s="5" t="e">
        <f t="shared" si="242"/>
        <v>#DIV/0!</v>
      </c>
      <c r="AA1722" s="5" t="e">
        <f t="shared" si="242"/>
        <v>#DIV/0!</v>
      </c>
      <c r="AM1722" s="6"/>
      <c r="AN1722" s="6"/>
    </row>
    <row r="1723" spans="2:40" s="5" customFormat="1" ht="20.100000000000001" hidden="1" customHeight="1">
      <c r="B1723" s="26"/>
      <c r="C1723" s="27">
        <f>3.14/180*C1722</f>
        <v>0</v>
      </c>
      <c r="D1723" s="27">
        <f>3.14/180*D1722</f>
        <v>5.1461111111111117</v>
      </c>
      <c r="E1723" s="28"/>
      <c r="F1723" s="28"/>
      <c r="G1723" s="28"/>
      <c r="H1723" s="28"/>
      <c r="I1723" s="28"/>
      <c r="J1723" s="28"/>
      <c r="K1723" s="28">
        <f>(3.14/180)*K1722</f>
        <v>5.1461111111111117</v>
      </c>
      <c r="L1723" s="14"/>
      <c r="M1723" s="14" t="e">
        <f t="shared" si="245"/>
        <v>#DIV/0!</v>
      </c>
      <c r="N1723" s="49"/>
      <c r="O1723" s="40"/>
      <c r="P1723" s="5" t="e">
        <f t="shared" si="239"/>
        <v>#DIV/0!</v>
      </c>
      <c r="Q1723" s="5" t="e">
        <f t="shared" si="239"/>
        <v>#DIV/0!</v>
      </c>
      <c r="R1723" s="5" t="e">
        <f t="shared" si="239"/>
        <v>#DIV/0!</v>
      </c>
      <c r="S1723" s="5" t="e">
        <f t="shared" si="239"/>
        <v>#DIV/0!</v>
      </c>
      <c r="T1723" s="5" t="e">
        <f t="shared" si="239"/>
        <v>#DIV/0!</v>
      </c>
      <c r="U1723" s="5" t="e">
        <f t="shared" si="239"/>
        <v>#DIV/0!</v>
      </c>
      <c r="V1723" s="5" t="e">
        <f t="shared" si="238"/>
        <v>#DIV/0!</v>
      </c>
      <c r="W1723" s="5" t="e">
        <f t="shared" si="238"/>
        <v>#DIV/0!</v>
      </c>
      <c r="X1723" s="5" t="e">
        <f t="shared" si="238"/>
        <v>#DIV/0!</v>
      </c>
      <c r="Y1723" s="5" t="e">
        <f t="shared" si="241"/>
        <v>#DIV/0!</v>
      </c>
      <c r="Z1723" s="5" t="e">
        <f t="shared" si="242"/>
        <v>#DIV/0!</v>
      </c>
      <c r="AA1723" s="5" t="e">
        <f t="shared" si="242"/>
        <v>#DIV/0!</v>
      </c>
      <c r="AM1723" s="6"/>
      <c r="AN1723" s="6"/>
    </row>
    <row r="1724" spans="2:40" s="5" customFormat="1" ht="20.100000000000001" hidden="1" customHeight="1">
      <c r="B1724" s="15"/>
      <c r="C1724" s="13"/>
      <c r="D1724" s="13"/>
      <c r="E1724" s="13"/>
      <c r="F1724" s="13"/>
      <c r="G1724" s="13"/>
      <c r="H1724" s="13"/>
      <c r="I1724" s="13"/>
      <c r="J1724" s="13"/>
      <c r="K1724" s="15"/>
      <c r="L1724" s="14"/>
      <c r="M1724" s="14" t="e">
        <f t="shared" si="245"/>
        <v>#DIV/0!</v>
      </c>
      <c r="N1724" s="49"/>
      <c r="O1724" s="40"/>
      <c r="P1724" s="5" t="e">
        <f t="shared" si="239"/>
        <v>#DIV/0!</v>
      </c>
      <c r="Q1724" s="5" t="e">
        <f t="shared" si="239"/>
        <v>#DIV/0!</v>
      </c>
      <c r="R1724" s="5" t="e">
        <f t="shared" si="239"/>
        <v>#DIV/0!</v>
      </c>
      <c r="S1724" s="5" t="e">
        <f t="shared" si="239"/>
        <v>#DIV/0!</v>
      </c>
      <c r="T1724" s="5" t="e">
        <f t="shared" si="239"/>
        <v>#DIV/0!</v>
      </c>
      <c r="U1724" s="5" t="e">
        <f t="shared" si="239"/>
        <v>#DIV/0!</v>
      </c>
      <c r="V1724" s="5" t="e">
        <f t="shared" si="238"/>
        <v>#DIV/0!</v>
      </c>
      <c r="W1724" s="5" t="e">
        <f t="shared" si="238"/>
        <v>#DIV/0!</v>
      </c>
      <c r="X1724" s="5" t="e">
        <f t="shared" si="238"/>
        <v>#DIV/0!</v>
      </c>
      <c r="Y1724" s="5" t="e">
        <f t="shared" si="241"/>
        <v>#DIV/0!</v>
      </c>
      <c r="Z1724" s="5" t="e">
        <f t="shared" si="242"/>
        <v>#DIV/0!</v>
      </c>
      <c r="AA1724" s="5" t="e">
        <f t="shared" si="242"/>
        <v>#DIV/0!</v>
      </c>
      <c r="AM1724" s="6"/>
      <c r="AN1724" s="6"/>
    </row>
    <row r="1725" spans="2:40" s="5" customFormat="1" ht="20.100000000000001" hidden="1" customHeight="1">
      <c r="B1725" s="22" t="str">
        <f>+$B$11</f>
        <v xml:space="preserve"> Α' ΠΛΑΝΗΤΗΣ</v>
      </c>
      <c r="C1725" s="15">
        <f>+$C$11</f>
        <v>0</v>
      </c>
      <c r="D1725" s="13">
        <f>+D1720+1</f>
        <v>296</v>
      </c>
      <c r="E1725" s="15">
        <f>+(H1725+I1725)/2</f>
        <v>0</v>
      </c>
      <c r="F1725" s="15">
        <f>+SQRT(E1725*E1725-G1725*G1725)</f>
        <v>0</v>
      </c>
      <c r="G1725" s="15">
        <f>+(-H1725+I1725)/2</f>
        <v>0</v>
      </c>
      <c r="H1725" s="15">
        <f>+$J$40</f>
        <v>0</v>
      </c>
      <c r="I1725" s="15">
        <f>+$J$39</f>
        <v>0</v>
      </c>
      <c r="J1725" s="15">
        <f>+$D$22</f>
        <v>0</v>
      </c>
      <c r="K1725" s="15">
        <f>+ABS( C1725-D1725)</f>
        <v>296</v>
      </c>
      <c r="L1725" s="15" t="e">
        <f>(+F1725*F1725/E1725)/( 1- J1725*COS(K1726))</f>
        <v>#DIV/0!</v>
      </c>
      <c r="M1725" s="14" t="e">
        <f t="shared" si="245"/>
        <v>#DIV/0!</v>
      </c>
      <c r="N1725" s="49"/>
      <c r="O1725" s="40"/>
      <c r="P1725" s="5" t="e">
        <f t="shared" si="239"/>
        <v>#DIV/0!</v>
      </c>
      <c r="Q1725" s="5" t="e">
        <f t="shared" si="239"/>
        <v>#DIV/0!</v>
      </c>
      <c r="R1725" s="5" t="e">
        <f t="shared" si="239"/>
        <v>#DIV/0!</v>
      </c>
      <c r="S1725" s="5" t="e">
        <f t="shared" si="239"/>
        <v>#DIV/0!</v>
      </c>
      <c r="T1725" s="5" t="e">
        <f t="shared" si="239"/>
        <v>#DIV/0!</v>
      </c>
      <c r="U1725" s="5" t="e">
        <f t="shared" si="239"/>
        <v>#DIV/0!</v>
      </c>
      <c r="V1725" s="5" t="e">
        <f t="shared" si="238"/>
        <v>#DIV/0!</v>
      </c>
      <c r="W1725" s="5" t="e">
        <f t="shared" si="238"/>
        <v>#DIV/0!</v>
      </c>
      <c r="X1725" s="5" t="e">
        <f t="shared" si="238"/>
        <v>#DIV/0!</v>
      </c>
      <c r="Y1725" s="5" t="e">
        <f t="shared" si="241"/>
        <v>#DIV/0!</v>
      </c>
      <c r="Z1725" s="5" t="e">
        <f t="shared" si="242"/>
        <v>#DIV/0!</v>
      </c>
      <c r="AA1725" s="5" t="e">
        <f t="shared" si="242"/>
        <v>#DIV/0!</v>
      </c>
      <c r="AM1725" s="6"/>
      <c r="AN1725" s="6"/>
    </row>
    <row r="1726" spans="2:40" s="5" customFormat="1" ht="20.100000000000001" hidden="1" customHeight="1">
      <c r="B1726" s="23" t="s">
        <v>32</v>
      </c>
      <c r="C1726" s="24">
        <f>3.14/180*C1725</f>
        <v>0</v>
      </c>
      <c r="D1726" s="24">
        <v>296</v>
      </c>
      <c r="E1726" s="25"/>
      <c r="F1726" s="25"/>
      <c r="G1726" s="25"/>
      <c r="H1726" s="25"/>
      <c r="I1726" s="25"/>
      <c r="J1726" s="25"/>
      <c r="K1726" s="25">
        <f>(3.14/180)*K1725</f>
        <v>5.1635555555555559</v>
      </c>
      <c r="L1726" s="14"/>
      <c r="M1726" s="14" t="e">
        <f t="shared" si="245"/>
        <v>#DIV/0!</v>
      </c>
      <c r="N1726" s="49"/>
      <c r="O1726" s="238" t="e">
        <f t="shared" ref="O1726" si="247">+ABS(L1725-L1727)</f>
        <v>#DIV/0!</v>
      </c>
      <c r="P1726" s="5" t="e">
        <f t="shared" si="239"/>
        <v>#DIV/0!</v>
      </c>
      <c r="Q1726" s="5" t="e">
        <f t="shared" si="239"/>
        <v>#DIV/0!</v>
      </c>
      <c r="R1726" s="5" t="e">
        <f t="shared" si="239"/>
        <v>#DIV/0!</v>
      </c>
      <c r="S1726" s="5" t="e">
        <f t="shared" si="239"/>
        <v>#DIV/0!</v>
      </c>
      <c r="T1726" s="5" t="e">
        <f t="shared" si="239"/>
        <v>#DIV/0!</v>
      </c>
      <c r="U1726" s="5" t="e">
        <f t="shared" si="239"/>
        <v>#DIV/0!</v>
      </c>
      <c r="V1726" s="5" t="e">
        <f t="shared" si="238"/>
        <v>#DIV/0!</v>
      </c>
      <c r="W1726" s="5" t="e">
        <f t="shared" si="238"/>
        <v>#DIV/0!</v>
      </c>
      <c r="X1726" s="5" t="e">
        <f t="shared" si="238"/>
        <v>#DIV/0!</v>
      </c>
      <c r="Y1726" s="5" t="e">
        <f t="shared" si="241"/>
        <v>#DIV/0!</v>
      </c>
      <c r="Z1726" s="5" t="e">
        <f t="shared" si="242"/>
        <v>#DIV/0!</v>
      </c>
      <c r="AA1726" s="5" t="e">
        <f t="shared" si="242"/>
        <v>#DIV/0!</v>
      </c>
      <c r="AM1726" s="6"/>
      <c r="AN1726" s="6"/>
    </row>
    <row r="1727" spans="2:40" s="5" customFormat="1" ht="20.100000000000001" hidden="1" customHeight="1">
      <c r="B1727" s="22" t="str">
        <f>+$B$13</f>
        <v xml:space="preserve"> Β' ΠΛΑΝΗΤΗΣ</v>
      </c>
      <c r="C1727" s="15">
        <f>+$C$13</f>
        <v>0</v>
      </c>
      <c r="D1727" s="13">
        <f>+D1722+1</f>
        <v>296</v>
      </c>
      <c r="E1727" s="15">
        <f>+(H1727+I1727)/2</f>
        <v>0</v>
      </c>
      <c r="F1727" s="15">
        <f>+SQRT(E1727*E1727-G1727*G1727)</f>
        <v>0</v>
      </c>
      <c r="G1727" s="15">
        <f>+(-H1727+I1727)/2</f>
        <v>0</v>
      </c>
      <c r="H1727" s="15">
        <f>+$J$42</f>
        <v>0</v>
      </c>
      <c r="I1727" s="15">
        <f>+$J$41</f>
        <v>0</v>
      </c>
      <c r="J1727" s="15">
        <f>+$D$24</f>
        <v>0</v>
      </c>
      <c r="K1727" s="15">
        <f>+ABS( C1727-D1727)</f>
        <v>296</v>
      </c>
      <c r="L1727" s="15" t="e">
        <f>+F1727*F1727/E1727/( 1- J1727*COS(K1728))</f>
        <v>#DIV/0!</v>
      </c>
      <c r="M1727" s="14" t="e">
        <f t="shared" si="245"/>
        <v>#DIV/0!</v>
      </c>
      <c r="N1727" s="49"/>
      <c r="O1727" s="238"/>
      <c r="P1727" s="5" t="e">
        <f t="shared" si="239"/>
        <v>#DIV/0!</v>
      </c>
      <c r="Q1727" s="5" t="e">
        <f t="shared" si="239"/>
        <v>#DIV/0!</v>
      </c>
      <c r="R1727" s="5" t="e">
        <f t="shared" si="239"/>
        <v>#DIV/0!</v>
      </c>
      <c r="S1727" s="5" t="e">
        <f t="shared" si="239"/>
        <v>#DIV/0!</v>
      </c>
      <c r="T1727" s="5" t="e">
        <f t="shared" si="239"/>
        <v>#DIV/0!</v>
      </c>
      <c r="U1727" s="5" t="e">
        <f t="shared" si="239"/>
        <v>#DIV/0!</v>
      </c>
      <c r="V1727" s="5" t="e">
        <f t="shared" si="238"/>
        <v>#DIV/0!</v>
      </c>
      <c r="W1727" s="5" t="e">
        <f t="shared" si="238"/>
        <v>#DIV/0!</v>
      </c>
      <c r="X1727" s="5" t="e">
        <f t="shared" si="238"/>
        <v>#DIV/0!</v>
      </c>
      <c r="Y1727" s="5" t="e">
        <f t="shared" si="241"/>
        <v>#DIV/0!</v>
      </c>
      <c r="Z1727" s="5" t="e">
        <f t="shared" si="242"/>
        <v>#DIV/0!</v>
      </c>
      <c r="AA1727" s="5" t="e">
        <f t="shared" si="242"/>
        <v>#DIV/0!</v>
      </c>
      <c r="AM1727" s="6"/>
      <c r="AN1727" s="6"/>
    </row>
    <row r="1728" spans="2:40" s="5" customFormat="1" ht="20.100000000000001" hidden="1" customHeight="1">
      <c r="B1728" s="26"/>
      <c r="C1728" s="27">
        <f>3.14/180*C1727</f>
        <v>0</v>
      </c>
      <c r="D1728" s="27">
        <f>3.14/180*D1727</f>
        <v>5.1635555555555559</v>
      </c>
      <c r="E1728" s="28"/>
      <c r="F1728" s="28"/>
      <c r="G1728" s="28"/>
      <c r="H1728" s="28"/>
      <c r="I1728" s="28"/>
      <c r="J1728" s="28"/>
      <c r="K1728" s="28">
        <f>(3.14/180)*K1727</f>
        <v>5.1635555555555559</v>
      </c>
      <c r="L1728" s="14"/>
      <c r="M1728" s="14" t="e">
        <f t="shared" si="245"/>
        <v>#DIV/0!</v>
      </c>
      <c r="N1728" s="49"/>
      <c r="O1728" s="238"/>
      <c r="P1728" s="5" t="e">
        <f t="shared" si="239"/>
        <v>#DIV/0!</v>
      </c>
      <c r="Q1728" s="5" t="e">
        <f t="shared" si="239"/>
        <v>#DIV/0!</v>
      </c>
      <c r="R1728" s="5" t="e">
        <f t="shared" si="239"/>
        <v>#DIV/0!</v>
      </c>
      <c r="S1728" s="5" t="e">
        <f t="shared" si="239"/>
        <v>#DIV/0!</v>
      </c>
      <c r="T1728" s="5" t="e">
        <f t="shared" si="239"/>
        <v>#DIV/0!</v>
      </c>
      <c r="U1728" s="5" t="e">
        <f t="shared" si="239"/>
        <v>#DIV/0!</v>
      </c>
      <c r="V1728" s="5" t="e">
        <f t="shared" si="238"/>
        <v>#DIV/0!</v>
      </c>
      <c r="W1728" s="5" t="e">
        <f t="shared" si="238"/>
        <v>#DIV/0!</v>
      </c>
      <c r="X1728" s="5" t="e">
        <f t="shared" si="238"/>
        <v>#DIV/0!</v>
      </c>
      <c r="Y1728" s="5" t="e">
        <f t="shared" si="241"/>
        <v>#DIV/0!</v>
      </c>
      <c r="Z1728" s="5" t="e">
        <f t="shared" si="242"/>
        <v>#DIV/0!</v>
      </c>
      <c r="AA1728" s="5" t="e">
        <f t="shared" si="242"/>
        <v>#DIV/0!</v>
      </c>
      <c r="AM1728" s="6"/>
      <c r="AN1728" s="6"/>
    </row>
    <row r="1729" spans="2:40" s="5" customFormat="1" ht="20.100000000000001" hidden="1" customHeight="1">
      <c r="B1729" s="15"/>
      <c r="C1729" s="13"/>
      <c r="D1729" s="13"/>
      <c r="E1729" s="13"/>
      <c r="F1729" s="13"/>
      <c r="G1729" s="13"/>
      <c r="H1729" s="13"/>
      <c r="I1729" s="13"/>
      <c r="J1729" s="13"/>
      <c r="K1729" s="15"/>
      <c r="L1729" s="14"/>
      <c r="M1729" s="14" t="e">
        <f t="shared" si="245"/>
        <v>#DIV/0!</v>
      </c>
      <c r="N1729" s="49"/>
      <c r="O1729" s="238"/>
      <c r="P1729" s="5" t="e">
        <f t="shared" si="239"/>
        <v>#DIV/0!</v>
      </c>
      <c r="Q1729" s="5" t="e">
        <f t="shared" si="239"/>
        <v>#DIV/0!</v>
      </c>
      <c r="R1729" s="5" t="e">
        <f t="shared" si="239"/>
        <v>#DIV/0!</v>
      </c>
      <c r="S1729" s="5" t="e">
        <f t="shared" si="239"/>
        <v>#DIV/0!</v>
      </c>
      <c r="T1729" s="5" t="e">
        <f t="shared" si="239"/>
        <v>#DIV/0!</v>
      </c>
      <c r="U1729" s="5" t="e">
        <f t="shared" si="239"/>
        <v>#DIV/0!</v>
      </c>
      <c r="V1729" s="5" t="e">
        <f t="shared" si="238"/>
        <v>#DIV/0!</v>
      </c>
      <c r="W1729" s="5" t="e">
        <f t="shared" si="238"/>
        <v>#DIV/0!</v>
      </c>
      <c r="X1729" s="5" t="e">
        <f t="shared" si="238"/>
        <v>#DIV/0!</v>
      </c>
      <c r="Y1729" s="5" t="e">
        <f t="shared" si="241"/>
        <v>#DIV/0!</v>
      </c>
      <c r="Z1729" s="5" t="e">
        <f t="shared" si="242"/>
        <v>#DIV/0!</v>
      </c>
      <c r="AA1729" s="5" t="e">
        <f t="shared" si="242"/>
        <v>#DIV/0!</v>
      </c>
      <c r="AM1729" s="6"/>
      <c r="AN1729" s="6"/>
    </row>
    <row r="1730" spans="2:40" s="5" customFormat="1" ht="20.100000000000001" hidden="1" customHeight="1">
      <c r="B1730" s="22" t="str">
        <f>+$B$11</f>
        <v xml:space="preserve"> Α' ΠΛΑΝΗΤΗΣ</v>
      </c>
      <c r="C1730" s="15">
        <f>+$C$11</f>
        <v>0</v>
      </c>
      <c r="D1730" s="13">
        <f>+D1725+1</f>
        <v>297</v>
      </c>
      <c r="E1730" s="15">
        <f>+(H1730+I1730)/2</f>
        <v>0</v>
      </c>
      <c r="F1730" s="15">
        <f>+SQRT(E1730*E1730-G1730*G1730)</f>
        <v>0</v>
      </c>
      <c r="G1730" s="15">
        <f>+(-H1730+I1730)/2</f>
        <v>0</v>
      </c>
      <c r="H1730" s="15">
        <f>+$J$40</f>
        <v>0</v>
      </c>
      <c r="I1730" s="15">
        <f>+$J$39</f>
        <v>0</v>
      </c>
      <c r="J1730" s="15">
        <f>+$D$22</f>
        <v>0</v>
      </c>
      <c r="K1730" s="15">
        <f>+ABS( C1730-D1730)</f>
        <v>297</v>
      </c>
      <c r="L1730" s="15" t="e">
        <f>(+F1730*F1730/E1730)/( 1- J1730*COS(K1731))</f>
        <v>#DIV/0!</v>
      </c>
      <c r="M1730" s="14" t="e">
        <f t="shared" si="245"/>
        <v>#DIV/0!</v>
      </c>
      <c r="N1730" s="49"/>
      <c r="O1730" s="238"/>
      <c r="P1730" s="5" t="e">
        <f t="shared" si="239"/>
        <v>#DIV/0!</v>
      </c>
      <c r="Q1730" s="5" t="e">
        <f t="shared" si="239"/>
        <v>#DIV/0!</v>
      </c>
      <c r="R1730" s="5" t="e">
        <f t="shared" si="239"/>
        <v>#DIV/0!</v>
      </c>
      <c r="S1730" s="5" t="e">
        <f t="shared" si="239"/>
        <v>#DIV/0!</v>
      </c>
      <c r="T1730" s="5" t="e">
        <f t="shared" si="239"/>
        <v>#DIV/0!</v>
      </c>
      <c r="U1730" s="5" t="e">
        <f t="shared" si="239"/>
        <v>#DIV/0!</v>
      </c>
      <c r="V1730" s="5" t="e">
        <f t="shared" si="238"/>
        <v>#DIV/0!</v>
      </c>
      <c r="W1730" s="5" t="e">
        <f t="shared" si="238"/>
        <v>#DIV/0!</v>
      </c>
      <c r="X1730" s="5" t="e">
        <f t="shared" si="238"/>
        <v>#DIV/0!</v>
      </c>
      <c r="Y1730" s="5" t="e">
        <f t="shared" si="241"/>
        <v>#DIV/0!</v>
      </c>
      <c r="Z1730" s="5" t="e">
        <f t="shared" si="242"/>
        <v>#DIV/0!</v>
      </c>
      <c r="AA1730" s="5" t="e">
        <f t="shared" si="242"/>
        <v>#DIV/0!</v>
      </c>
      <c r="AM1730" s="6"/>
      <c r="AN1730" s="6"/>
    </row>
    <row r="1731" spans="2:40" s="5" customFormat="1" ht="20.100000000000001" hidden="1" customHeight="1">
      <c r="B1731" s="23" t="s">
        <v>32</v>
      </c>
      <c r="C1731" s="24">
        <f>3.14/180*C1730</f>
        <v>0</v>
      </c>
      <c r="D1731" s="24">
        <v>297</v>
      </c>
      <c r="E1731" s="25"/>
      <c r="F1731" s="25"/>
      <c r="G1731" s="25"/>
      <c r="H1731" s="25"/>
      <c r="I1731" s="25"/>
      <c r="J1731" s="25"/>
      <c r="K1731" s="25">
        <f>(3.14/180)*K1730</f>
        <v>5.1810000000000009</v>
      </c>
      <c r="L1731" s="14"/>
      <c r="M1731" s="14" t="e">
        <f t="shared" si="245"/>
        <v>#DIV/0!</v>
      </c>
      <c r="N1731" s="49"/>
      <c r="O1731" s="238" t="e">
        <f t="shared" ref="O1731" si="248">+ABS(L1730-L1732)</f>
        <v>#DIV/0!</v>
      </c>
      <c r="P1731" s="5" t="e">
        <f t="shared" si="239"/>
        <v>#DIV/0!</v>
      </c>
      <c r="Q1731" s="5" t="e">
        <f t="shared" si="239"/>
        <v>#DIV/0!</v>
      </c>
      <c r="R1731" s="5" t="e">
        <f t="shared" si="239"/>
        <v>#DIV/0!</v>
      </c>
      <c r="S1731" s="5" t="e">
        <f t="shared" si="239"/>
        <v>#DIV/0!</v>
      </c>
      <c r="T1731" s="5" t="e">
        <f t="shared" si="239"/>
        <v>#DIV/0!</v>
      </c>
      <c r="U1731" s="5" t="e">
        <f t="shared" si="239"/>
        <v>#DIV/0!</v>
      </c>
      <c r="V1731" s="5" t="e">
        <f t="shared" si="238"/>
        <v>#DIV/0!</v>
      </c>
      <c r="W1731" s="5" t="e">
        <f t="shared" si="238"/>
        <v>#DIV/0!</v>
      </c>
      <c r="X1731" s="5" t="e">
        <f t="shared" si="238"/>
        <v>#DIV/0!</v>
      </c>
      <c r="Y1731" s="5" t="e">
        <f t="shared" si="241"/>
        <v>#DIV/0!</v>
      </c>
      <c r="Z1731" s="5" t="e">
        <f t="shared" si="242"/>
        <v>#DIV/0!</v>
      </c>
      <c r="AA1731" s="5" t="e">
        <f t="shared" si="242"/>
        <v>#DIV/0!</v>
      </c>
      <c r="AM1731" s="6"/>
      <c r="AN1731" s="6"/>
    </row>
    <row r="1732" spans="2:40" s="5" customFormat="1" ht="20.100000000000001" hidden="1" customHeight="1">
      <c r="B1732" s="22" t="str">
        <f>+$B$13</f>
        <v xml:space="preserve"> Β' ΠΛΑΝΗΤΗΣ</v>
      </c>
      <c r="C1732" s="15">
        <f>+$C$13</f>
        <v>0</v>
      </c>
      <c r="D1732" s="13">
        <f>+D1727+1</f>
        <v>297</v>
      </c>
      <c r="E1732" s="15">
        <f>+(H1732+I1732)/2</f>
        <v>0</v>
      </c>
      <c r="F1732" s="15">
        <f>+SQRT(E1732*E1732-G1732*G1732)</f>
        <v>0</v>
      </c>
      <c r="G1732" s="15">
        <f>+(-H1732+I1732)/2</f>
        <v>0</v>
      </c>
      <c r="H1732" s="15">
        <f>+$J$42</f>
        <v>0</v>
      </c>
      <c r="I1732" s="15">
        <f>+$J$41</f>
        <v>0</v>
      </c>
      <c r="J1732" s="15">
        <f>+$D$24</f>
        <v>0</v>
      </c>
      <c r="K1732" s="15">
        <f>+ABS( C1732-D1732)</f>
        <v>297</v>
      </c>
      <c r="L1732" s="15" t="e">
        <f>+F1732*F1732/E1732/( 1- J1732*COS(K1733))</f>
        <v>#DIV/0!</v>
      </c>
      <c r="M1732" s="14" t="e">
        <f t="shared" si="245"/>
        <v>#DIV/0!</v>
      </c>
      <c r="N1732" s="49"/>
      <c r="O1732" s="40"/>
      <c r="P1732" s="5" t="e">
        <f t="shared" si="239"/>
        <v>#DIV/0!</v>
      </c>
      <c r="Q1732" s="5" t="e">
        <f t="shared" si="239"/>
        <v>#DIV/0!</v>
      </c>
      <c r="R1732" s="5" t="e">
        <f t="shared" si="239"/>
        <v>#DIV/0!</v>
      </c>
      <c r="S1732" s="5" t="e">
        <f t="shared" si="239"/>
        <v>#DIV/0!</v>
      </c>
      <c r="T1732" s="5" t="e">
        <f t="shared" si="239"/>
        <v>#DIV/0!</v>
      </c>
      <c r="U1732" s="5" t="e">
        <f t="shared" si="239"/>
        <v>#DIV/0!</v>
      </c>
      <c r="V1732" s="5" t="e">
        <f t="shared" si="238"/>
        <v>#DIV/0!</v>
      </c>
      <c r="W1732" s="5" t="e">
        <f t="shared" si="238"/>
        <v>#DIV/0!</v>
      </c>
      <c r="X1732" s="5" t="e">
        <f t="shared" si="238"/>
        <v>#DIV/0!</v>
      </c>
      <c r="Y1732" s="5" t="e">
        <f t="shared" si="241"/>
        <v>#DIV/0!</v>
      </c>
      <c r="Z1732" s="5" t="e">
        <f t="shared" si="242"/>
        <v>#DIV/0!</v>
      </c>
      <c r="AA1732" s="5" t="e">
        <f t="shared" si="242"/>
        <v>#DIV/0!</v>
      </c>
      <c r="AM1732" s="6"/>
      <c r="AN1732" s="6"/>
    </row>
    <row r="1733" spans="2:40" s="5" customFormat="1" ht="20.100000000000001" hidden="1" customHeight="1">
      <c r="B1733" s="26"/>
      <c r="C1733" s="27">
        <f>3.14/180*C1732</f>
        <v>0</v>
      </c>
      <c r="D1733" s="27">
        <f>3.14/180*D1732</f>
        <v>5.1810000000000009</v>
      </c>
      <c r="E1733" s="28"/>
      <c r="F1733" s="28"/>
      <c r="G1733" s="28"/>
      <c r="H1733" s="28"/>
      <c r="I1733" s="28"/>
      <c r="J1733" s="28"/>
      <c r="K1733" s="28">
        <f>(3.14/180)*K1732</f>
        <v>5.1810000000000009</v>
      </c>
      <c r="L1733" s="14"/>
      <c r="M1733" s="14" t="e">
        <f t="shared" si="245"/>
        <v>#DIV/0!</v>
      </c>
      <c r="N1733" s="49"/>
      <c r="O1733" s="40"/>
      <c r="P1733" s="5" t="e">
        <f t="shared" si="239"/>
        <v>#DIV/0!</v>
      </c>
      <c r="Q1733" s="5" t="e">
        <f t="shared" si="239"/>
        <v>#DIV/0!</v>
      </c>
      <c r="R1733" s="5" t="e">
        <f t="shared" si="239"/>
        <v>#DIV/0!</v>
      </c>
      <c r="S1733" s="5" t="e">
        <f t="shared" si="239"/>
        <v>#DIV/0!</v>
      </c>
      <c r="T1733" s="5" t="e">
        <f t="shared" si="239"/>
        <v>#DIV/0!</v>
      </c>
      <c r="U1733" s="5" t="e">
        <f t="shared" si="239"/>
        <v>#DIV/0!</v>
      </c>
      <c r="V1733" s="5" t="e">
        <f t="shared" si="238"/>
        <v>#DIV/0!</v>
      </c>
      <c r="W1733" s="5" t="e">
        <f t="shared" si="238"/>
        <v>#DIV/0!</v>
      </c>
      <c r="X1733" s="5" t="e">
        <f t="shared" si="238"/>
        <v>#DIV/0!</v>
      </c>
      <c r="Y1733" s="5" t="e">
        <f t="shared" si="241"/>
        <v>#DIV/0!</v>
      </c>
      <c r="Z1733" s="5" t="e">
        <f t="shared" si="242"/>
        <v>#DIV/0!</v>
      </c>
      <c r="AA1733" s="5" t="e">
        <f t="shared" si="242"/>
        <v>#DIV/0!</v>
      </c>
      <c r="AM1733" s="6"/>
      <c r="AN1733" s="6"/>
    </row>
    <row r="1734" spans="2:40" s="5" customFormat="1" ht="20.100000000000001" hidden="1" customHeight="1">
      <c r="B1734" s="15"/>
      <c r="C1734" s="13"/>
      <c r="D1734" s="13"/>
      <c r="E1734" s="13"/>
      <c r="F1734" s="13"/>
      <c r="G1734" s="13"/>
      <c r="H1734" s="13"/>
      <c r="I1734" s="13"/>
      <c r="J1734" s="13"/>
      <c r="K1734" s="15"/>
      <c r="L1734" s="14"/>
      <c r="M1734" s="14" t="e">
        <f t="shared" si="245"/>
        <v>#DIV/0!</v>
      </c>
      <c r="N1734" s="49"/>
      <c r="O1734" s="40"/>
      <c r="P1734" s="5" t="e">
        <f t="shared" si="239"/>
        <v>#DIV/0!</v>
      </c>
      <c r="Q1734" s="5" t="e">
        <f t="shared" si="239"/>
        <v>#DIV/0!</v>
      </c>
      <c r="R1734" s="5" t="e">
        <f t="shared" si="239"/>
        <v>#DIV/0!</v>
      </c>
      <c r="S1734" s="5" t="e">
        <f t="shared" si="239"/>
        <v>#DIV/0!</v>
      </c>
      <c r="T1734" s="5" t="e">
        <f t="shared" si="239"/>
        <v>#DIV/0!</v>
      </c>
      <c r="U1734" s="5" t="e">
        <f t="shared" si="239"/>
        <v>#DIV/0!</v>
      </c>
      <c r="V1734" s="5" t="e">
        <f t="shared" si="238"/>
        <v>#DIV/0!</v>
      </c>
      <c r="W1734" s="5" t="e">
        <f t="shared" si="238"/>
        <v>#DIV/0!</v>
      </c>
      <c r="X1734" s="5" t="e">
        <f t="shared" si="238"/>
        <v>#DIV/0!</v>
      </c>
      <c r="Y1734" s="5" t="e">
        <f t="shared" si="241"/>
        <v>#DIV/0!</v>
      </c>
      <c r="Z1734" s="5" t="e">
        <f t="shared" si="242"/>
        <v>#DIV/0!</v>
      </c>
      <c r="AA1734" s="5" t="e">
        <f t="shared" si="242"/>
        <v>#DIV/0!</v>
      </c>
      <c r="AM1734" s="6"/>
      <c r="AN1734" s="6"/>
    </row>
    <row r="1735" spans="2:40" s="5" customFormat="1" ht="20.100000000000001" hidden="1" customHeight="1">
      <c r="B1735" s="22" t="str">
        <f>+$B$11</f>
        <v xml:space="preserve"> Α' ΠΛΑΝΗΤΗΣ</v>
      </c>
      <c r="C1735" s="15">
        <f>+$C$11</f>
        <v>0</v>
      </c>
      <c r="D1735" s="13">
        <f>+D1730+1</f>
        <v>298</v>
      </c>
      <c r="E1735" s="15">
        <f>+(H1735+I1735)/2</f>
        <v>0</v>
      </c>
      <c r="F1735" s="15">
        <f>+SQRT(E1735*E1735-G1735*G1735)</f>
        <v>0</v>
      </c>
      <c r="G1735" s="15">
        <f>+(-H1735+I1735)/2</f>
        <v>0</v>
      </c>
      <c r="H1735" s="15">
        <f>+$J$40</f>
        <v>0</v>
      </c>
      <c r="I1735" s="15">
        <f>+$J$39</f>
        <v>0</v>
      </c>
      <c r="J1735" s="15">
        <f>+$D$22</f>
        <v>0</v>
      </c>
      <c r="K1735" s="15">
        <f>+ABS( C1735-D1735)</f>
        <v>298</v>
      </c>
      <c r="L1735" s="15" t="e">
        <f>(+F1735*F1735/E1735)/( 1- J1735*COS(K1736))</f>
        <v>#DIV/0!</v>
      </c>
      <c r="M1735" s="14" t="e">
        <f t="shared" si="245"/>
        <v>#DIV/0!</v>
      </c>
      <c r="N1735" s="49"/>
      <c r="O1735" s="40"/>
      <c r="P1735" s="5" t="e">
        <f t="shared" si="239"/>
        <v>#DIV/0!</v>
      </c>
      <c r="Q1735" s="5" t="e">
        <f t="shared" si="239"/>
        <v>#DIV/0!</v>
      </c>
      <c r="R1735" s="5" t="e">
        <f t="shared" si="239"/>
        <v>#DIV/0!</v>
      </c>
      <c r="S1735" s="5" t="e">
        <f t="shared" si="239"/>
        <v>#DIV/0!</v>
      </c>
      <c r="T1735" s="5" t="e">
        <f t="shared" si="239"/>
        <v>#DIV/0!</v>
      </c>
      <c r="U1735" s="5" t="e">
        <f t="shared" si="239"/>
        <v>#DIV/0!</v>
      </c>
      <c r="V1735" s="5" t="e">
        <f t="shared" si="238"/>
        <v>#DIV/0!</v>
      </c>
      <c r="W1735" s="5" t="e">
        <f t="shared" si="238"/>
        <v>#DIV/0!</v>
      </c>
      <c r="X1735" s="5" t="e">
        <f t="shared" si="238"/>
        <v>#DIV/0!</v>
      </c>
      <c r="Y1735" s="5" t="e">
        <f t="shared" si="241"/>
        <v>#DIV/0!</v>
      </c>
      <c r="Z1735" s="5" t="e">
        <f t="shared" si="242"/>
        <v>#DIV/0!</v>
      </c>
      <c r="AA1735" s="5" t="e">
        <f t="shared" si="242"/>
        <v>#DIV/0!</v>
      </c>
      <c r="AM1735" s="6"/>
      <c r="AN1735" s="6"/>
    </row>
    <row r="1736" spans="2:40" s="5" customFormat="1" ht="20.100000000000001" hidden="1" customHeight="1">
      <c r="B1736" s="23" t="s">
        <v>32</v>
      </c>
      <c r="C1736" s="24">
        <f>3.14/180*C1735</f>
        <v>0</v>
      </c>
      <c r="D1736" s="24">
        <v>298</v>
      </c>
      <c r="E1736" s="25"/>
      <c r="F1736" s="25"/>
      <c r="G1736" s="25"/>
      <c r="H1736" s="25"/>
      <c r="I1736" s="25"/>
      <c r="J1736" s="25"/>
      <c r="K1736" s="25">
        <f>(3.14/180)*K1735</f>
        <v>5.1984444444444451</v>
      </c>
      <c r="L1736" s="14"/>
      <c r="M1736" s="14" t="e">
        <f t="shared" si="245"/>
        <v>#DIV/0!</v>
      </c>
      <c r="N1736" s="49"/>
      <c r="O1736" s="238" t="e">
        <f t="shared" ref="O1736" si="249">+ABS(L1735-L1737)</f>
        <v>#DIV/0!</v>
      </c>
      <c r="P1736" s="5" t="e">
        <f t="shared" si="239"/>
        <v>#DIV/0!</v>
      </c>
      <c r="Q1736" s="5" t="e">
        <f t="shared" si="239"/>
        <v>#DIV/0!</v>
      </c>
      <c r="R1736" s="5" t="e">
        <f t="shared" si="239"/>
        <v>#DIV/0!</v>
      </c>
      <c r="S1736" s="5" t="e">
        <f t="shared" si="239"/>
        <v>#DIV/0!</v>
      </c>
      <c r="T1736" s="5" t="e">
        <f t="shared" si="239"/>
        <v>#DIV/0!</v>
      </c>
      <c r="U1736" s="5" t="e">
        <f t="shared" si="239"/>
        <v>#DIV/0!</v>
      </c>
      <c r="V1736" s="5" t="e">
        <f t="shared" si="238"/>
        <v>#DIV/0!</v>
      </c>
      <c r="W1736" s="5" t="e">
        <f t="shared" si="238"/>
        <v>#DIV/0!</v>
      </c>
      <c r="X1736" s="5" t="e">
        <f t="shared" si="238"/>
        <v>#DIV/0!</v>
      </c>
      <c r="Y1736" s="5" t="e">
        <f t="shared" si="241"/>
        <v>#DIV/0!</v>
      </c>
      <c r="Z1736" s="5" t="e">
        <f t="shared" si="242"/>
        <v>#DIV/0!</v>
      </c>
      <c r="AA1736" s="5" t="e">
        <f t="shared" si="242"/>
        <v>#DIV/0!</v>
      </c>
      <c r="AM1736" s="6"/>
      <c r="AN1736" s="6"/>
    </row>
    <row r="1737" spans="2:40" s="5" customFormat="1" ht="20.100000000000001" hidden="1" customHeight="1">
      <c r="B1737" s="22" t="str">
        <f>+$B$13</f>
        <v xml:space="preserve"> Β' ΠΛΑΝΗΤΗΣ</v>
      </c>
      <c r="C1737" s="15">
        <f>+$C$13</f>
        <v>0</v>
      </c>
      <c r="D1737" s="13">
        <f>+D1732+1</f>
        <v>298</v>
      </c>
      <c r="E1737" s="15">
        <f>+(H1737+I1737)/2</f>
        <v>0</v>
      </c>
      <c r="F1737" s="15">
        <f>+SQRT(E1737*E1737-G1737*G1737)</f>
        <v>0</v>
      </c>
      <c r="G1737" s="15">
        <f>+(-H1737+I1737)/2</f>
        <v>0</v>
      </c>
      <c r="H1737" s="15">
        <f>+$J$42</f>
        <v>0</v>
      </c>
      <c r="I1737" s="15">
        <f>+$J$41</f>
        <v>0</v>
      </c>
      <c r="J1737" s="15">
        <f>+$D$24</f>
        <v>0</v>
      </c>
      <c r="K1737" s="15">
        <f>+ABS( C1737-D1737)</f>
        <v>298</v>
      </c>
      <c r="L1737" s="15" t="e">
        <f>+F1737*F1737/E1737/( 1- J1737*COS(K1738))</f>
        <v>#DIV/0!</v>
      </c>
      <c r="M1737" s="14" t="e">
        <f t="shared" si="245"/>
        <v>#DIV/0!</v>
      </c>
      <c r="N1737" s="49"/>
      <c r="O1737" s="40"/>
      <c r="P1737" s="5" t="e">
        <f t="shared" si="239"/>
        <v>#DIV/0!</v>
      </c>
      <c r="Q1737" s="5" t="e">
        <f t="shared" si="239"/>
        <v>#DIV/0!</v>
      </c>
      <c r="R1737" s="5" t="e">
        <f t="shared" si="239"/>
        <v>#DIV/0!</v>
      </c>
      <c r="S1737" s="5" t="e">
        <f t="shared" si="239"/>
        <v>#DIV/0!</v>
      </c>
      <c r="T1737" s="5" t="e">
        <f t="shared" si="239"/>
        <v>#DIV/0!</v>
      </c>
      <c r="U1737" s="5" t="e">
        <f t="shared" si="239"/>
        <v>#DIV/0!</v>
      </c>
      <c r="V1737" s="5" t="e">
        <f t="shared" si="238"/>
        <v>#DIV/0!</v>
      </c>
      <c r="W1737" s="5" t="e">
        <f t="shared" si="238"/>
        <v>#DIV/0!</v>
      </c>
      <c r="X1737" s="5" t="e">
        <f t="shared" si="238"/>
        <v>#DIV/0!</v>
      </c>
      <c r="Y1737" s="5" t="e">
        <f t="shared" si="241"/>
        <v>#DIV/0!</v>
      </c>
      <c r="Z1737" s="5" t="e">
        <f t="shared" si="242"/>
        <v>#DIV/0!</v>
      </c>
      <c r="AA1737" s="5" t="e">
        <f t="shared" si="242"/>
        <v>#DIV/0!</v>
      </c>
      <c r="AM1737" s="6"/>
      <c r="AN1737" s="6"/>
    </row>
    <row r="1738" spans="2:40" s="5" customFormat="1" ht="20.100000000000001" hidden="1" customHeight="1">
      <c r="B1738" s="26"/>
      <c r="C1738" s="27">
        <f>3.14/180*C1737</f>
        <v>0</v>
      </c>
      <c r="D1738" s="27">
        <f>3.14/180*D1737</f>
        <v>5.1984444444444451</v>
      </c>
      <c r="E1738" s="28"/>
      <c r="F1738" s="28"/>
      <c r="G1738" s="28"/>
      <c r="H1738" s="28"/>
      <c r="I1738" s="28"/>
      <c r="J1738" s="28"/>
      <c r="K1738" s="28">
        <f>(3.14/180)*K1737</f>
        <v>5.1984444444444451</v>
      </c>
      <c r="L1738" s="14"/>
      <c r="M1738" s="14" t="e">
        <f t="shared" si="245"/>
        <v>#DIV/0!</v>
      </c>
      <c r="N1738" s="49"/>
      <c r="O1738" s="40"/>
      <c r="P1738" s="5" t="e">
        <f t="shared" si="239"/>
        <v>#DIV/0!</v>
      </c>
      <c r="Q1738" s="5" t="e">
        <f t="shared" si="239"/>
        <v>#DIV/0!</v>
      </c>
      <c r="R1738" s="5" t="e">
        <f t="shared" si="239"/>
        <v>#DIV/0!</v>
      </c>
      <c r="S1738" s="5" t="e">
        <f t="shared" si="239"/>
        <v>#DIV/0!</v>
      </c>
      <c r="T1738" s="5" t="e">
        <f t="shared" si="239"/>
        <v>#DIV/0!</v>
      </c>
      <c r="U1738" s="5" t="e">
        <f t="shared" si="239"/>
        <v>#DIV/0!</v>
      </c>
      <c r="V1738" s="5" t="e">
        <f t="shared" si="238"/>
        <v>#DIV/0!</v>
      </c>
      <c r="W1738" s="5" t="e">
        <f t="shared" si="238"/>
        <v>#DIV/0!</v>
      </c>
      <c r="X1738" s="5" t="e">
        <f t="shared" si="238"/>
        <v>#DIV/0!</v>
      </c>
      <c r="Y1738" s="5" t="e">
        <f t="shared" si="241"/>
        <v>#DIV/0!</v>
      </c>
      <c r="Z1738" s="5" t="e">
        <f t="shared" si="242"/>
        <v>#DIV/0!</v>
      </c>
      <c r="AA1738" s="5" t="e">
        <f t="shared" si="242"/>
        <v>#DIV/0!</v>
      </c>
      <c r="AM1738" s="6"/>
      <c r="AN1738" s="6"/>
    </row>
    <row r="1739" spans="2:40" s="5" customFormat="1" ht="20.100000000000001" hidden="1" customHeight="1">
      <c r="B1739" s="15"/>
      <c r="C1739" s="13"/>
      <c r="D1739" s="13"/>
      <c r="E1739" s="13"/>
      <c r="F1739" s="13"/>
      <c r="G1739" s="13"/>
      <c r="H1739" s="13"/>
      <c r="I1739" s="13"/>
      <c r="J1739" s="13"/>
      <c r="K1739" s="15"/>
      <c r="L1739" s="14"/>
      <c r="M1739" s="14" t="e">
        <f t="shared" si="245"/>
        <v>#DIV/0!</v>
      </c>
      <c r="N1739" s="49"/>
      <c r="O1739" s="238"/>
      <c r="P1739" s="5" t="e">
        <f t="shared" si="239"/>
        <v>#DIV/0!</v>
      </c>
      <c r="Q1739" s="5" t="e">
        <f t="shared" si="239"/>
        <v>#DIV/0!</v>
      </c>
      <c r="R1739" s="5" t="e">
        <f t="shared" si="239"/>
        <v>#DIV/0!</v>
      </c>
      <c r="S1739" s="5" t="e">
        <f t="shared" si="239"/>
        <v>#DIV/0!</v>
      </c>
      <c r="T1739" s="5" t="e">
        <f t="shared" si="239"/>
        <v>#DIV/0!</v>
      </c>
      <c r="U1739" s="5" t="e">
        <f t="shared" si="239"/>
        <v>#DIV/0!</v>
      </c>
      <c r="V1739" s="5" t="e">
        <f t="shared" si="238"/>
        <v>#DIV/0!</v>
      </c>
      <c r="W1739" s="5" t="e">
        <f t="shared" si="238"/>
        <v>#DIV/0!</v>
      </c>
      <c r="X1739" s="5" t="e">
        <f t="shared" si="238"/>
        <v>#DIV/0!</v>
      </c>
      <c r="Y1739" s="5" t="e">
        <f t="shared" si="241"/>
        <v>#DIV/0!</v>
      </c>
      <c r="Z1739" s="5" t="e">
        <f t="shared" si="242"/>
        <v>#DIV/0!</v>
      </c>
      <c r="AA1739" s="5" t="e">
        <f t="shared" si="242"/>
        <v>#DIV/0!</v>
      </c>
      <c r="AM1739" s="6"/>
      <c r="AN1739" s="6"/>
    </row>
    <row r="1740" spans="2:40" s="5" customFormat="1" ht="20.100000000000001" hidden="1" customHeight="1">
      <c r="B1740" s="22" t="str">
        <f>+$B$11</f>
        <v xml:space="preserve"> Α' ΠΛΑΝΗΤΗΣ</v>
      </c>
      <c r="C1740" s="15">
        <f>+$C$11</f>
        <v>0</v>
      </c>
      <c r="D1740" s="13">
        <f>+D1735+1</f>
        <v>299</v>
      </c>
      <c r="E1740" s="15">
        <f>+(H1740+I1740)/2</f>
        <v>0</v>
      </c>
      <c r="F1740" s="15">
        <f>+SQRT(E1740*E1740-G1740*G1740)</f>
        <v>0</v>
      </c>
      <c r="G1740" s="15">
        <f>+(-H1740+I1740)/2</f>
        <v>0</v>
      </c>
      <c r="H1740" s="15">
        <f>+$J$40</f>
        <v>0</v>
      </c>
      <c r="I1740" s="15">
        <f>+$J$39</f>
        <v>0</v>
      </c>
      <c r="J1740" s="15">
        <f>+$D$22</f>
        <v>0</v>
      </c>
      <c r="K1740" s="15">
        <f>+ABS( C1740-D1740)</f>
        <v>299</v>
      </c>
      <c r="L1740" s="15" t="e">
        <f>(+F1740*F1740/E1740)/( 1- J1740*COS(K1741))</f>
        <v>#DIV/0!</v>
      </c>
      <c r="M1740" s="14" t="e">
        <f t="shared" si="245"/>
        <v>#DIV/0!</v>
      </c>
      <c r="N1740" s="49"/>
      <c r="O1740" s="40"/>
      <c r="P1740" s="5" t="e">
        <f t="shared" si="239"/>
        <v>#DIV/0!</v>
      </c>
      <c r="Q1740" s="5" t="e">
        <f t="shared" si="239"/>
        <v>#DIV/0!</v>
      </c>
      <c r="R1740" s="5" t="e">
        <f t="shared" si="239"/>
        <v>#DIV/0!</v>
      </c>
      <c r="S1740" s="5" t="e">
        <f t="shared" si="239"/>
        <v>#DIV/0!</v>
      </c>
      <c r="T1740" s="5" t="e">
        <f t="shared" si="239"/>
        <v>#DIV/0!</v>
      </c>
      <c r="U1740" s="5" t="e">
        <f t="shared" si="239"/>
        <v>#DIV/0!</v>
      </c>
      <c r="V1740" s="5" t="e">
        <f t="shared" si="238"/>
        <v>#DIV/0!</v>
      </c>
      <c r="W1740" s="5" t="e">
        <f t="shared" si="238"/>
        <v>#DIV/0!</v>
      </c>
      <c r="X1740" s="5" t="e">
        <f t="shared" si="238"/>
        <v>#DIV/0!</v>
      </c>
      <c r="Y1740" s="5" t="e">
        <f t="shared" si="241"/>
        <v>#DIV/0!</v>
      </c>
      <c r="Z1740" s="5" t="e">
        <f t="shared" si="242"/>
        <v>#DIV/0!</v>
      </c>
      <c r="AA1740" s="5" t="e">
        <f t="shared" si="242"/>
        <v>#DIV/0!</v>
      </c>
      <c r="AM1740" s="6"/>
      <c r="AN1740" s="6"/>
    </row>
    <row r="1741" spans="2:40" s="5" customFormat="1" ht="20.100000000000001" hidden="1" customHeight="1">
      <c r="B1741" s="23" t="s">
        <v>32</v>
      </c>
      <c r="C1741" s="24">
        <f>3.14/180*C1740</f>
        <v>0</v>
      </c>
      <c r="D1741" s="24">
        <v>299</v>
      </c>
      <c r="E1741" s="25"/>
      <c r="F1741" s="25"/>
      <c r="G1741" s="25"/>
      <c r="H1741" s="25"/>
      <c r="I1741" s="25"/>
      <c r="J1741" s="25"/>
      <c r="K1741" s="25">
        <f>(3.14/180)*K1740</f>
        <v>5.2158888888888892</v>
      </c>
      <c r="L1741" s="14"/>
      <c r="M1741" s="14" t="e">
        <f t="shared" si="245"/>
        <v>#DIV/0!</v>
      </c>
      <c r="N1741" s="49"/>
      <c r="O1741" s="238" t="e">
        <f t="shared" ref="O1741" si="250">+ABS(L1740-L1742)</f>
        <v>#DIV/0!</v>
      </c>
      <c r="P1741" s="5" t="e">
        <f t="shared" si="239"/>
        <v>#DIV/0!</v>
      </c>
      <c r="Q1741" s="5" t="e">
        <f t="shared" si="239"/>
        <v>#DIV/0!</v>
      </c>
      <c r="R1741" s="5" t="e">
        <f t="shared" si="239"/>
        <v>#DIV/0!</v>
      </c>
      <c r="S1741" s="5" t="e">
        <f t="shared" si="239"/>
        <v>#DIV/0!</v>
      </c>
      <c r="T1741" s="5" t="e">
        <f t="shared" si="239"/>
        <v>#DIV/0!</v>
      </c>
      <c r="U1741" s="5" t="e">
        <f t="shared" si="239"/>
        <v>#DIV/0!</v>
      </c>
      <c r="V1741" s="5" t="e">
        <f t="shared" si="238"/>
        <v>#DIV/0!</v>
      </c>
      <c r="W1741" s="5" t="e">
        <f t="shared" si="238"/>
        <v>#DIV/0!</v>
      </c>
      <c r="X1741" s="5" t="e">
        <f t="shared" si="238"/>
        <v>#DIV/0!</v>
      </c>
      <c r="Y1741" s="5" t="e">
        <f t="shared" si="241"/>
        <v>#DIV/0!</v>
      </c>
      <c r="Z1741" s="5" t="e">
        <f t="shared" si="242"/>
        <v>#DIV/0!</v>
      </c>
      <c r="AA1741" s="5" t="e">
        <f t="shared" si="242"/>
        <v>#DIV/0!</v>
      </c>
      <c r="AM1741" s="6"/>
      <c r="AN1741" s="6"/>
    </row>
    <row r="1742" spans="2:40" s="5" customFormat="1" ht="20.100000000000001" hidden="1" customHeight="1">
      <c r="B1742" s="22" t="str">
        <f>+$B$13</f>
        <v xml:space="preserve"> Β' ΠΛΑΝΗΤΗΣ</v>
      </c>
      <c r="C1742" s="15">
        <f>+$C$13</f>
        <v>0</v>
      </c>
      <c r="D1742" s="13">
        <f>+D1737+1</f>
        <v>299</v>
      </c>
      <c r="E1742" s="15">
        <f>+(H1742+I1742)/2</f>
        <v>0</v>
      </c>
      <c r="F1742" s="15">
        <f>+SQRT(E1742*E1742-G1742*G1742)</f>
        <v>0</v>
      </c>
      <c r="G1742" s="15">
        <f>+(-H1742+I1742)/2</f>
        <v>0</v>
      </c>
      <c r="H1742" s="15">
        <f>+$J$42</f>
        <v>0</v>
      </c>
      <c r="I1742" s="15">
        <f>+$J$41</f>
        <v>0</v>
      </c>
      <c r="J1742" s="15">
        <f>+$D$24</f>
        <v>0</v>
      </c>
      <c r="K1742" s="15">
        <f>+ABS( C1742-D1742)</f>
        <v>299</v>
      </c>
      <c r="L1742" s="15" t="e">
        <f>+F1742*F1742/E1742/( 1- J1742*COS(K1743))</f>
        <v>#DIV/0!</v>
      </c>
      <c r="M1742" s="14" t="e">
        <f t="shared" si="245"/>
        <v>#DIV/0!</v>
      </c>
      <c r="N1742" s="49"/>
      <c r="O1742" s="40"/>
      <c r="P1742" s="5" t="e">
        <f t="shared" si="239"/>
        <v>#DIV/0!</v>
      </c>
      <c r="Q1742" s="5" t="e">
        <f t="shared" si="239"/>
        <v>#DIV/0!</v>
      </c>
      <c r="R1742" s="5" t="e">
        <f t="shared" si="239"/>
        <v>#DIV/0!</v>
      </c>
      <c r="S1742" s="5" t="e">
        <f t="shared" si="239"/>
        <v>#DIV/0!</v>
      </c>
      <c r="T1742" s="5" t="e">
        <f t="shared" si="239"/>
        <v>#DIV/0!</v>
      </c>
      <c r="U1742" s="5" t="e">
        <f t="shared" si="239"/>
        <v>#DIV/0!</v>
      </c>
      <c r="V1742" s="5" t="e">
        <f t="shared" si="238"/>
        <v>#DIV/0!</v>
      </c>
      <c r="W1742" s="5" t="e">
        <f t="shared" si="238"/>
        <v>#DIV/0!</v>
      </c>
      <c r="X1742" s="5" t="e">
        <f t="shared" si="238"/>
        <v>#DIV/0!</v>
      </c>
      <c r="Y1742" s="5" t="e">
        <f t="shared" si="241"/>
        <v>#DIV/0!</v>
      </c>
      <c r="Z1742" s="5" t="e">
        <f t="shared" si="242"/>
        <v>#DIV/0!</v>
      </c>
      <c r="AA1742" s="5" t="e">
        <f t="shared" si="242"/>
        <v>#DIV/0!</v>
      </c>
      <c r="AM1742" s="6"/>
      <c r="AN1742" s="6"/>
    </row>
    <row r="1743" spans="2:40" s="5" customFormat="1" ht="20.100000000000001" hidden="1" customHeight="1">
      <c r="B1743" s="26"/>
      <c r="C1743" s="27">
        <f>3.14/180*C1742</f>
        <v>0</v>
      </c>
      <c r="D1743" s="27">
        <f>3.14/180*D1742</f>
        <v>5.2158888888888892</v>
      </c>
      <c r="E1743" s="28"/>
      <c r="F1743" s="28"/>
      <c r="G1743" s="28"/>
      <c r="H1743" s="28"/>
      <c r="I1743" s="28"/>
      <c r="J1743" s="28"/>
      <c r="K1743" s="28">
        <f>(3.14/180)*K1742</f>
        <v>5.2158888888888892</v>
      </c>
      <c r="L1743" s="14"/>
      <c r="M1743" s="14" t="e">
        <f t="shared" si="245"/>
        <v>#DIV/0!</v>
      </c>
      <c r="N1743" s="49"/>
      <c r="O1743" s="40"/>
      <c r="P1743" s="5" t="e">
        <f t="shared" si="239"/>
        <v>#DIV/0!</v>
      </c>
      <c r="Q1743" s="5" t="e">
        <f t="shared" si="239"/>
        <v>#DIV/0!</v>
      </c>
      <c r="R1743" s="5" t="e">
        <f t="shared" si="239"/>
        <v>#DIV/0!</v>
      </c>
      <c r="S1743" s="5" t="e">
        <f t="shared" si="239"/>
        <v>#DIV/0!</v>
      </c>
      <c r="T1743" s="5" t="e">
        <f t="shared" si="239"/>
        <v>#DIV/0!</v>
      </c>
      <c r="U1743" s="5" t="e">
        <f t="shared" si="239"/>
        <v>#DIV/0!</v>
      </c>
      <c r="V1743" s="5" t="e">
        <f t="shared" si="238"/>
        <v>#DIV/0!</v>
      </c>
      <c r="W1743" s="5" t="e">
        <f t="shared" si="238"/>
        <v>#DIV/0!</v>
      </c>
      <c r="X1743" s="5" t="e">
        <f t="shared" si="238"/>
        <v>#DIV/0!</v>
      </c>
      <c r="Y1743" s="5" t="e">
        <f t="shared" si="241"/>
        <v>#DIV/0!</v>
      </c>
      <c r="Z1743" s="5" t="e">
        <f t="shared" si="242"/>
        <v>#DIV/0!</v>
      </c>
      <c r="AA1743" s="5" t="e">
        <f t="shared" si="242"/>
        <v>#DIV/0!</v>
      </c>
      <c r="AM1743" s="6"/>
      <c r="AN1743" s="6"/>
    </row>
    <row r="1744" spans="2:40" s="5" customFormat="1" ht="20.100000000000001" hidden="1" customHeight="1">
      <c r="B1744" s="15"/>
      <c r="C1744" s="13"/>
      <c r="D1744" s="13"/>
      <c r="E1744" s="13"/>
      <c r="F1744" s="13"/>
      <c r="G1744" s="13"/>
      <c r="H1744" s="13"/>
      <c r="I1744" s="13"/>
      <c r="J1744" s="13"/>
      <c r="K1744" s="15"/>
      <c r="L1744" s="14"/>
      <c r="M1744" s="14" t="e">
        <f t="shared" si="245"/>
        <v>#DIV/0!</v>
      </c>
      <c r="N1744" s="49"/>
      <c r="O1744" s="40"/>
      <c r="P1744" s="5" t="e">
        <f t="shared" si="239"/>
        <v>#DIV/0!</v>
      </c>
      <c r="Q1744" s="5" t="e">
        <f t="shared" si="239"/>
        <v>#DIV/0!</v>
      </c>
      <c r="R1744" s="5" t="e">
        <f t="shared" si="239"/>
        <v>#DIV/0!</v>
      </c>
      <c r="S1744" s="5" t="e">
        <f t="shared" si="239"/>
        <v>#DIV/0!</v>
      </c>
      <c r="T1744" s="5" t="e">
        <f t="shared" si="239"/>
        <v>#DIV/0!</v>
      </c>
      <c r="U1744" s="5" t="e">
        <f t="shared" si="239"/>
        <v>#DIV/0!</v>
      </c>
      <c r="V1744" s="5" t="e">
        <f t="shared" si="238"/>
        <v>#DIV/0!</v>
      </c>
      <c r="W1744" s="5" t="e">
        <f t="shared" si="238"/>
        <v>#DIV/0!</v>
      </c>
      <c r="X1744" s="5" t="e">
        <f t="shared" si="238"/>
        <v>#DIV/0!</v>
      </c>
      <c r="Y1744" s="5" t="e">
        <f t="shared" si="241"/>
        <v>#DIV/0!</v>
      </c>
      <c r="Z1744" s="5" t="e">
        <f t="shared" si="242"/>
        <v>#DIV/0!</v>
      </c>
      <c r="AA1744" s="5" t="e">
        <f t="shared" si="242"/>
        <v>#DIV/0!</v>
      </c>
      <c r="AM1744" s="6"/>
      <c r="AN1744" s="6"/>
    </row>
    <row r="1745" spans="2:40" s="5" customFormat="1" ht="20.100000000000001" hidden="1" customHeight="1">
      <c r="B1745" s="22" t="str">
        <f>+$B$11</f>
        <v xml:space="preserve"> Α' ΠΛΑΝΗΤΗΣ</v>
      </c>
      <c r="C1745" s="15">
        <f>+$C$11</f>
        <v>0</v>
      </c>
      <c r="D1745" s="13">
        <f>+D1740+1</f>
        <v>300</v>
      </c>
      <c r="E1745" s="15">
        <f>+(H1745+I1745)/2</f>
        <v>0</v>
      </c>
      <c r="F1745" s="15">
        <f>+SQRT(E1745*E1745-G1745*G1745)</f>
        <v>0</v>
      </c>
      <c r="G1745" s="15">
        <f>+(-H1745+I1745)/2</f>
        <v>0</v>
      </c>
      <c r="H1745" s="15">
        <f>+$J$40</f>
        <v>0</v>
      </c>
      <c r="I1745" s="15">
        <f>+$J$39</f>
        <v>0</v>
      </c>
      <c r="J1745" s="15">
        <f>+$D$22</f>
        <v>0</v>
      </c>
      <c r="K1745" s="15">
        <f>+ABS( C1745-D1745)</f>
        <v>300</v>
      </c>
      <c r="L1745" s="15" t="e">
        <f>(+F1745*F1745/E1745)/( 1- J1745*COS(K1746))</f>
        <v>#DIV/0!</v>
      </c>
      <c r="M1745" s="14" t="e">
        <f t="shared" si="245"/>
        <v>#DIV/0!</v>
      </c>
      <c r="N1745" s="49"/>
      <c r="O1745" s="40"/>
      <c r="P1745" s="5" t="e">
        <f t="shared" si="239"/>
        <v>#DIV/0!</v>
      </c>
      <c r="Q1745" s="5" t="e">
        <f t="shared" si="239"/>
        <v>#DIV/0!</v>
      </c>
      <c r="R1745" s="5" t="e">
        <f t="shared" si="239"/>
        <v>#DIV/0!</v>
      </c>
      <c r="S1745" s="5" t="e">
        <f t="shared" ref="S1745:X1797" si="251">IF(AND(E1745=MIN($B1745:$M1745),E1745=MIN($O$176:$O$234)),AE1744,0)</f>
        <v>#DIV/0!</v>
      </c>
      <c r="T1745" s="5" t="e">
        <f t="shared" si="251"/>
        <v>#DIV/0!</v>
      </c>
      <c r="U1745" s="5" t="e">
        <f t="shared" si="251"/>
        <v>#DIV/0!</v>
      </c>
      <c r="V1745" s="5" t="e">
        <f t="shared" si="238"/>
        <v>#DIV/0!</v>
      </c>
      <c r="W1745" s="5" t="e">
        <f t="shared" si="238"/>
        <v>#DIV/0!</v>
      </c>
      <c r="X1745" s="5" t="e">
        <f t="shared" si="238"/>
        <v>#DIV/0!</v>
      </c>
      <c r="Y1745" s="5" t="e">
        <f t="shared" si="241"/>
        <v>#DIV/0!</v>
      </c>
      <c r="Z1745" s="5" t="e">
        <f t="shared" si="242"/>
        <v>#DIV/0!</v>
      </c>
      <c r="AA1745" s="5" t="e">
        <f t="shared" si="242"/>
        <v>#DIV/0!</v>
      </c>
      <c r="AM1745" s="6"/>
      <c r="AN1745" s="6"/>
    </row>
    <row r="1746" spans="2:40" s="5" customFormat="1" ht="20.100000000000001" hidden="1" customHeight="1">
      <c r="B1746" s="23" t="s">
        <v>32</v>
      </c>
      <c r="C1746" s="24">
        <f>3.14/180*C1745</f>
        <v>0</v>
      </c>
      <c r="D1746" s="24">
        <v>300</v>
      </c>
      <c r="E1746" s="25"/>
      <c r="F1746" s="25"/>
      <c r="G1746" s="25"/>
      <c r="H1746" s="25"/>
      <c r="I1746" s="25"/>
      <c r="J1746" s="25"/>
      <c r="K1746" s="25">
        <f>(3.14/180)*K1745</f>
        <v>5.2333333333333343</v>
      </c>
      <c r="L1746" s="14"/>
      <c r="M1746" s="14" t="e">
        <f t="shared" si="245"/>
        <v>#DIV/0!</v>
      </c>
      <c r="N1746" s="49"/>
      <c r="O1746" s="238" t="e">
        <f t="shared" ref="O1746" si="252">+ABS(L1745-L1747)</f>
        <v>#DIV/0!</v>
      </c>
      <c r="P1746" s="5" t="e">
        <f t="shared" ref="P1746:U1809" si="253">IF(AND(B1746=MIN($B1746:$M1746),B1746=MIN($O$176:$O$234)),AB1745,0)</f>
        <v>#DIV/0!</v>
      </c>
      <c r="Q1746" s="5" t="e">
        <f t="shared" si="253"/>
        <v>#DIV/0!</v>
      </c>
      <c r="R1746" s="5" t="e">
        <f t="shared" si="253"/>
        <v>#DIV/0!</v>
      </c>
      <c r="S1746" s="5" t="e">
        <f t="shared" si="251"/>
        <v>#DIV/0!</v>
      </c>
      <c r="T1746" s="5" t="e">
        <f t="shared" si="251"/>
        <v>#DIV/0!</v>
      </c>
      <c r="U1746" s="5" t="e">
        <f t="shared" si="251"/>
        <v>#DIV/0!</v>
      </c>
      <c r="V1746" s="5" t="e">
        <f t="shared" si="238"/>
        <v>#DIV/0!</v>
      </c>
      <c r="W1746" s="5" t="e">
        <f t="shared" si="238"/>
        <v>#DIV/0!</v>
      </c>
      <c r="X1746" s="5" t="e">
        <f t="shared" si="238"/>
        <v>#DIV/0!</v>
      </c>
      <c r="Y1746" s="5" t="e">
        <f t="shared" si="241"/>
        <v>#DIV/0!</v>
      </c>
      <c r="Z1746" s="5" t="e">
        <f t="shared" si="242"/>
        <v>#DIV/0!</v>
      </c>
      <c r="AA1746" s="5" t="e">
        <f t="shared" si="242"/>
        <v>#DIV/0!</v>
      </c>
      <c r="AM1746" s="6"/>
      <c r="AN1746" s="6"/>
    </row>
    <row r="1747" spans="2:40" s="5" customFormat="1" ht="20.100000000000001" hidden="1" customHeight="1">
      <c r="B1747" s="22" t="str">
        <f>+$B$13</f>
        <v xml:space="preserve"> Β' ΠΛΑΝΗΤΗΣ</v>
      </c>
      <c r="C1747" s="15">
        <f>+$C$13</f>
        <v>0</v>
      </c>
      <c r="D1747" s="13">
        <f>+D1742+1</f>
        <v>300</v>
      </c>
      <c r="E1747" s="15">
        <f>+(H1747+I1747)/2</f>
        <v>0</v>
      </c>
      <c r="F1747" s="15">
        <f>+SQRT(E1747*E1747-G1747*G1747)</f>
        <v>0</v>
      </c>
      <c r="G1747" s="15">
        <f>+(-H1747+I1747)/2</f>
        <v>0</v>
      </c>
      <c r="H1747" s="15">
        <f>+$J$42</f>
        <v>0</v>
      </c>
      <c r="I1747" s="15">
        <f>+$J$41</f>
        <v>0</v>
      </c>
      <c r="J1747" s="15">
        <f>+$D$24</f>
        <v>0</v>
      </c>
      <c r="K1747" s="15">
        <f>+ABS( C1747-D1747)</f>
        <v>300</v>
      </c>
      <c r="L1747" s="15" t="e">
        <f>+F1747*F1747/E1747/( 1- J1747*COS(K1748))</f>
        <v>#DIV/0!</v>
      </c>
      <c r="M1747" s="14" t="e">
        <f t="shared" si="245"/>
        <v>#DIV/0!</v>
      </c>
      <c r="N1747" s="49"/>
      <c r="O1747" s="40"/>
      <c r="P1747" s="5" t="e">
        <f t="shared" si="253"/>
        <v>#DIV/0!</v>
      </c>
      <c r="Q1747" s="5" t="e">
        <f t="shared" si="253"/>
        <v>#DIV/0!</v>
      </c>
      <c r="R1747" s="5" t="e">
        <f t="shared" si="253"/>
        <v>#DIV/0!</v>
      </c>
      <c r="S1747" s="5" t="e">
        <f t="shared" si="251"/>
        <v>#DIV/0!</v>
      </c>
      <c r="T1747" s="5" t="e">
        <f t="shared" si="251"/>
        <v>#DIV/0!</v>
      </c>
      <c r="U1747" s="5" t="e">
        <f t="shared" si="251"/>
        <v>#DIV/0!</v>
      </c>
      <c r="V1747" s="5" t="e">
        <f t="shared" si="238"/>
        <v>#DIV/0!</v>
      </c>
      <c r="W1747" s="5" t="e">
        <f t="shared" si="238"/>
        <v>#DIV/0!</v>
      </c>
      <c r="X1747" s="5" t="e">
        <f t="shared" si="238"/>
        <v>#DIV/0!</v>
      </c>
      <c r="Y1747" s="5" t="e">
        <f t="shared" si="241"/>
        <v>#DIV/0!</v>
      </c>
      <c r="Z1747" s="5" t="e">
        <f t="shared" si="242"/>
        <v>#DIV/0!</v>
      </c>
      <c r="AA1747" s="5" t="e">
        <f t="shared" si="242"/>
        <v>#DIV/0!</v>
      </c>
      <c r="AM1747" s="6"/>
      <c r="AN1747" s="6"/>
    </row>
    <row r="1748" spans="2:40" s="5" customFormat="1" ht="20.100000000000001" hidden="1" customHeight="1">
      <c r="B1748" s="26"/>
      <c r="C1748" s="27">
        <f>3.14/180*C1747</f>
        <v>0</v>
      </c>
      <c r="D1748" s="27">
        <f>3.14/180*D1747</f>
        <v>5.2333333333333343</v>
      </c>
      <c r="E1748" s="28"/>
      <c r="F1748" s="28"/>
      <c r="G1748" s="28"/>
      <c r="H1748" s="28"/>
      <c r="I1748" s="28"/>
      <c r="J1748" s="28"/>
      <c r="K1748" s="28">
        <f>(3.14/180)*K1747</f>
        <v>5.2333333333333343</v>
      </c>
      <c r="L1748" s="14"/>
      <c r="M1748" s="14" t="e">
        <f t="shared" si="245"/>
        <v>#DIV/0!</v>
      </c>
      <c r="N1748" s="49"/>
      <c r="O1748" s="40"/>
      <c r="P1748" s="5" t="e">
        <f t="shared" si="253"/>
        <v>#DIV/0!</v>
      </c>
      <c r="Q1748" s="5" t="e">
        <f t="shared" si="253"/>
        <v>#DIV/0!</v>
      </c>
      <c r="R1748" s="5" t="e">
        <f t="shared" si="253"/>
        <v>#DIV/0!</v>
      </c>
      <c r="S1748" s="5" t="e">
        <f t="shared" si="251"/>
        <v>#DIV/0!</v>
      </c>
      <c r="T1748" s="5" t="e">
        <f t="shared" si="251"/>
        <v>#DIV/0!</v>
      </c>
      <c r="U1748" s="5" t="e">
        <f t="shared" si="251"/>
        <v>#DIV/0!</v>
      </c>
      <c r="V1748" s="5" t="e">
        <f t="shared" si="238"/>
        <v>#DIV/0!</v>
      </c>
      <c r="W1748" s="5" t="e">
        <f t="shared" si="238"/>
        <v>#DIV/0!</v>
      </c>
      <c r="X1748" s="5" t="e">
        <f t="shared" si="238"/>
        <v>#DIV/0!</v>
      </c>
      <c r="Y1748" s="5" t="e">
        <f t="shared" si="241"/>
        <v>#DIV/0!</v>
      </c>
      <c r="Z1748" s="5" t="e">
        <f t="shared" si="242"/>
        <v>#DIV/0!</v>
      </c>
      <c r="AA1748" s="5" t="e">
        <f t="shared" si="242"/>
        <v>#DIV/0!</v>
      </c>
      <c r="AM1748" s="6"/>
      <c r="AN1748" s="6"/>
    </row>
    <row r="1749" spans="2:40" s="5" customFormat="1" ht="20.100000000000001" hidden="1" customHeight="1">
      <c r="B1749" s="15"/>
      <c r="C1749" s="13"/>
      <c r="D1749" s="13"/>
      <c r="E1749" s="13"/>
      <c r="F1749" s="13"/>
      <c r="G1749" s="13"/>
      <c r="H1749" s="13"/>
      <c r="I1749" s="13"/>
      <c r="J1749" s="13"/>
      <c r="K1749" s="15"/>
      <c r="L1749" s="14"/>
      <c r="M1749" s="14" t="e">
        <f t="shared" si="245"/>
        <v>#DIV/0!</v>
      </c>
      <c r="N1749" s="49"/>
      <c r="O1749" s="40"/>
      <c r="P1749" s="5" t="e">
        <f t="shared" si="253"/>
        <v>#DIV/0!</v>
      </c>
      <c r="Q1749" s="5" t="e">
        <f t="shared" si="253"/>
        <v>#DIV/0!</v>
      </c>
      <c r="R1749" s="5" t="e">
        <f t="shared" si="253"/>
        <v>#DIV/0!</v>
      </c>
      <c r="S1749" s="5" t="e">
        <f t="shared" si="251"/>
        <v>#DIV/0!</v>
      </c>
      <c r="T1749" s="5" t="e">
        <f t="shared" si="251"/>
        <v>#DIV/0!</v>
      </c>
      <c r="U1749" s="5" t="e">
        <f t="shared" si="251"/>
        <v>#DIV/0!</v>
      </c>
      <c r="V1749" s="5" t="e">
        <f t="shared" si="238"/>
        <v>#DIV/0!</v>
      </c>
      <c r="W1749" s="5" t="e">
        <f t="shared" si="238"/>
        <v>#DIV/0!</v>
      </c>
      <c r="X1749" s="5" t="e">
        <f t="shared" si="238"/>
        <v>#DIV/0!</v>
      </c>
      <c r="Y1749" s="5" t="e">
        <f t="shared" si="241"/>
        <v>#DIV/0!</v>
      </c>
      <c r="Z1749" s="5" t="e">
        <f t="shared" si="242"/>
        <v>#DIV/0!</v>
      </c>
      <c r="AA1749" s="5" t="e">
        <f t="shared" si="242"/>
        <v>#DIV/0!</v>
      </c>
      <c r="AM1749" s="6"/>
      <c r="AN1749" s="6"/>
    </row>
    <row r="1750" spans="2:40" s="5" customFormat="1" ht="20.100000000000001" hidden="1" customHeight="1">
      <c r="B1750" s="22" t="str">
        <f>+$B$11</f>
        <v xml:space="preserve"> Α' ΠΛΑΝΗΤΗΣ</v>
      </c>
      <c r="C1750" s="15">
        <f>+$C$11</f>
        <v>0</v>
      </c>
      <c r="D1750" s="13">
        <f>+D1745+1</f>
        <v>301</v>
      </c>
      <c r="E1750" s="15">
        <f>+(H1750+I1750)/2</f>
        <v>0</v>
      </c>
      <c r="F1750" s="15">
        <f>+SQRT(E1750*E1750-G1750*G1750)</f>
        <v>0</v>
      </c>
      <c r="G1750" s="15">
        <f>+(-H1750+I1750)/2</f>
        <v>0</v>
      </c>
      <c r="H1750" s="15">
        <f>+$J$40</f>
        <v>0</v>
      </c>
      <c r="I1750" s="15">
        <f>+$J$39</f>
        <v>0</v>
      </c>
      <c r="J1750" s="15">
        <f>+$D$22</f>
        <v>0</v>
      </c>
      <c r="K1750" s="15">
        <f>+ABS( C1750-D1750)</f>
        <v>301</v>
      </c>
      <c r="L1750" s="15" t="e">
        <f>(+F1750*F1750/E1750)/( 1- J1750*COS(K1751))</f>
        <v>#DIV/0!</v>
      </c>
      <c r="M1750" s="14" t="e">
        <f t="shared" si="245"/>
        <v>#DIV/0!</v>
      </c>
      <c r="N1750" s="49"/>
      <c r="O1750" s="40"/>
      <c r="P1750" s="5" t="e">
        <f t="shared" si="253"/>
        <v>#DIV/0!</v>
      </c>
      <c r="Q1750" s="5" t="e">
        <f t="shared" si="253"/>
        <v>#DIV/0!</v>
      </c>
      <c r="R1750" s="5" t="e">
        <f t="shared" si="253"/>
        <v>#DIV/0!</v>
      </c>
      <c r="S1750" s="5" t="e">
        <f t="shared" si="251"/>
        <v>#DIV/0!</v>
      </c>
      <c r="T1750" s="5" t="e">
        <f t="shared" si="251"/>
        <v>#DIV/0!</v>
      </c>
      <c r="U1750" s="5" t="e">
        <f t="shared" si="251"/>
        <v>#DIV/0!</v>
      </c>
      <c r="V1750" s="5" t="e">
        <f t="shared" si="238"/>
        <v>#DIV/0!</v>
      </c>
      <c r="W1750" s="5" t="e">
        <f t="shared" si="238"/>
        <v>#DIV/0!</v>
      </c>
      <c r="X1750" s="5" t="e">
        <f t="shared" si="238"/>
        <v>#DIV/0!</v>
      </c>
      <c r="Y1750" s="5" t="e">
        <f t="shared" si="241"/>
        <v>#DIV/0!</v>
      </c>
      <c r="Z1750" s="5" t="e">
        <f t="shared" si="242"/>
        <v>#DIV/0!</v>
      </c>
      <c r="AA1750" s="5" t="e">
        <f t="shared" si="242"/>
        <v>#DIV/0!</v>
      </c>
      <c r="AM1750" s="6"/>
      <c r="AN1750" s="6"/>
    </row>
    <row r="1751" spans="2:40" s="5" customFormat="1" ht="20.100000000000001" hidden="1" customHeight="1">
      <c r="B1751" s="23" t="s">
        <v>32</v>
      </c>
      <c r="C1751" s="24">
        <f>3.14/180*C1750</f>
        <v>0</v>
      </c>
      <c r="D1751" s="24">
        <v>301</v>
      </c>
      <c r="E1751" s="25"/>
      <c r="F1751" s="25"/>
      <c r="G1751" s="25"/>
      <c r="H1751" s="25"/>
      <c r="I1751" s="25"/>
      <c r="J1751" s="25"/>
      <c r="K1751" s="25">
        <f>(3.14/180)*K1750</f>
        <v>5.2507777777777784</v>
      </c>
      <c r="L1751" s="14"/>
      <c r="M1751" s="14" t="e">
        <f t="shared" si="245"/>
        <v>#DIV/0!</v>
      </c>
      <c r="N1751" s="49"/>
      <c r="O1751" s="238" t="e">
        <f t="shared" ref="O1751" si="254">+ABS(L1750-L1752)</f>
        <v>#DIV/0!</v>
      </c>
      <c r="P1751" s="5" t="e">
        <f t="shared" si="253"/>
        <v>#DIV/0!</v>
      </c>
      <c r="Q1751" s="5" t="e">
        <f t="shared" si="253"/>
        <v>#DIV/0!</v>
      </c>
      <c r="R1751" s="5" t="e">
        <f t="shared" si="253"/>
        <v>#DIV/0!</v>
      </c>
      <c r="S1751" s="5" t="e">
        <f t="shared" si="251"/>
        <v>#DIV/0!</v>
      </c>
      <c r="T1751" s="5" t="e">
        <f t="shared" si="251"/>
        <v>#DIV/0!</v>
      </c>
      <c r="U1751" s="5" t="e">
        <f t="shared" si="251"/>
        <v>#DIV/0!</v>
      </c>
      <c r="V1751" s="5" t="e">
        <f t="shared" si="238"/>
        <v>#DIV/0!</v>
      </c>
      <c r="W1751" s="5" t="e">
        <f t="shared" si="238"/>
        <v>#DIV/0!</v>
      </c>
      <c r="X1751" s="5" t="e">
        <f t="shared" si="238"/>
        <v>#DIV/0!</v>
      </c>
      <c r="Y1751" s="5" t="e">
        <f t="shared" si="241"/>
        <v>#DIV/0!</v>
      </c>
      <c r="Z1751" s="5" t="e">
        <f t="shared" si="242"/>
        <v>#DIV/0!</v>
      </c>
      <c r="AA1751" s="5" t="e">
        <f t="shared" si="242"/>
        <v>#DIV/0!</v>
      </c>
      <c r="AM1751" s="6"/>
      <c r="AN1751" s="6"/>
    </row>
    <row r="1752" spans="2:40" s="5" customFormat="1" ht="20.100000000000001" hidden="1" customHeight="1">
      <c r="B1752" s="22" t="str">
        <f>+$B$13</f>
        <v xml:space="preserve"> Β' ΠΛΑΝΗΤΗΣ</v>
      </c>
      <c r="C1752" s="15">
        <f>+$C$13</f>
        <v>0</v>
      </c>
      <c r="D1752" s="13">
        <f>+D1747+1</f>
        <v>301</v>
      </c>
      <c r="E1752" s="15">
        <f>+(H1752+I1752)/2</f>
        <v>0</v>
      </c>
      <c r="F1752" s="15">
        <f>+SQRT(E1752*E1752-G1752*G1752)</f>
        <v>0</v>
      </c>
      <c r="G1752" s="15">
        <f>+(-H1752+I1752)/2</f>
        <v>0</v>
      </c>
      <c r="H1752" s="15">
        <f>+$J$42</f>
        <v>0</v>
      </c>
      <c r="I1752" s="15">
        <f>+$J$41</f>
        <v>0</v>
      </c>
      <c r="J1752" s="15">
        <f>+$D$24</f>
        <v>0</v>
      </c>
      <c r="K1752" s="15">
        <f>+ABS( C1752-D1752)</f>
        <v>301</v>
      </c>
      <c r="L1752" s="15" t="e">
        <f>+F1752*F1752/E1752/( 1- J1752*COS(K1753))</f>
        <v>#DIV/0!</v>
      </c>
      <c r="M1752" s="14" t="e">
        <f t="shared" si="245"/>
        <v>#DIV/0!</v>
      </c>
      <c r="N1752" s="49"/>
      <c r="O1752" s="40"/>
      <c r="P1752" s="5" t="e">
        <f t="shared" si="253"/>
        <v>#DIV/0!</v>
      </c>
      <c r="Q1752" s="5" t="e">
        <f t="shared" si="253"/>
        <v>#DIV/0!</v>
      </c>
      <c r="R1752" s="5" t="e">
        <f t="shared" si="253"/>
        <v>#DIV/0!</v>
      </c>
      <c r="S1752" s="5" t="e">
        <f t="shared" si="251"/>
        <v>#DIV/0!</v>
      </c>
      <c r="T1752" s="5" t="e">
        <f t="shared" si="251"/>
        <v>#DIV/0!</v>
      </c>
      <c r="U1752" s="5" t="e">
        <f t="shared" si="251"/>
        <v>#DIV/0!</v>
      </c>
      <c r="V1752" s="5" t="e">
        <f t="shared" si="238"/>
        <v>#DIV/0!</v>
      </c>
      <c r="W1752" s="5" t="e">
        <f t="shared" si="238"/>
        <v>#DIV/0!</v>
      </c>
      <c r="X1752" s="5" t="e">
        <f t="shared" si="238"/>
        <v>#DIV/0!</v>
      </c>
      <c r="Y1752" s="5" t="e">
        <f t="shared" si="241"/>
        <v>#DIV/0!</v>
      </c>
      <c r="Z1752" s="5" t="e">
        <f t="shared" si="242"/>
        <v>#DIV/0!</v>
      </c>
      <c r="AA1752" s="5" t="e">
        <f t="shared" si="242"/>
        <v>#DIV/0!</v>
      </c>
      <c r="AM1752" s="6"/>
      <c r="AN1752" s="6"/>
    </row>
    <row r="1753" spans="2:40" s="5" customFormat="1" ht="20.100000000000001" hidden="1" customHeight="1">
      <c r="B1753" s="26"/>
      <c r="C1753" s="27">
        <f>3.14/180*C1752</f>
        <v>0</v>
      </c>
      <c r="D1753" s="27">
        <f>3.14/180*D1752</f>
        <v>5.2507777777777784</v>
      </c>
      <c r="E1753" s="28"/>
      <c r="F1753" s="28"/>
      <c r="G1753" s="28"/>
      <c r="H1753" s="28"/>
      <c r="I1753" s="28"/>
      <c r="J1753" s="28"/>
      <c r="K1753" s="28">
        <f>(3.14/180)*K1752</f>
        <v>5.2507777777777784</v>
      </c>
      <c r="L1753" s="14"/>
      <c r="M1753" s="14" t="e">
        <f t="shared" si="245"/>
        <v>#DIV/0!</v>
      </c>
      <c r="N1753" s="49"/>
      <c r="O1753" s="40"/>
      <c r="P1753" s="5" t="e">
        <f t="shared" si="253"/>
        <v>#DIV/0!</v>
      </c>
      <c r="Q1753" s="5" t="e">
        <f t="shared" si="253"/>
        <v>#DIV/0!</v>
      </c>
      <c r="R1753" s="5" t="e">
        <f t="shared" si="253"/>
        <v>#DIV/0!</v>
      </c>
      <c r="S1753" s="5" t="e">
        <f t="shared" si="251"/>
        <v>#DIV/0!</v>
      </c>
      <c r="T1753" s="5" t="e">
        <f t="shared" si="251"/>
        <v>#DIV/0!</v>
      </c>
      <c r="U1753" s="5" t="e">
        <f t="shared" si="251"/>
        <v>#DIV/0!</v>
      </c>
      <c r="V1753" s="5" t="e">
        <f t="shared" si="238"/>
        <v>#DIV/0!</v>
      </c>
      <c r="W1753" s="5" t="e">
        <f t="shared" si="238"/>
        <v>#DIV/0!</v>
      </c>
      <c r="X1753" s="5" t="e">
        <f t="shared" si="238"/>
        <v>#DIV/0!</v>
      </c>
      <c r="Y1753" s="5" t="e">
        <f t="shared" si="241"/>
        <v>#DIV/0!</v>
      </c>
      <c r="Z1753" s="5" t="e">
        <f t="shared" si="242"/>
        <v>#DIV/0!</v>
      </c>
      <c r="AA1753" s="5" t="e">
        <f t="shared" si="242"/>
        <v>#DIV/0!</v>
      </c>
      <c r="AM1753" s="6"/>
      <c r="AN1753" s="6"/>
    </row>
    <row r="1754" spans="2:40" s="5" customFormat="1" ht="20.100000000000001" hidden="1" customHeight="1">
      <c r="B1754" s="15"/>
      <c r="C1754" s="13"/>
      <c r="D1754" s="13"/>
      <c r="E1754" s="13"/>
      <c r="F1754" s="13"/>
      <c r="G1754" s="13"/>
      <c r="H1754" s="13"/>
      <c r="I1754" s="13"/>
      <c r="J1754" s="13"/>
      <c r="K1754" s="15"/>
      <c r="L1754" s="14"/>
      <c r="M1754" s="14" t="e">
        <f t="shared" si="245"/>
        <v>#DIV/0!</v>
      </c>
      <c r="N1754" s="49"/>
      <c r="O1754" s="40"/>
      <c r="P1754" s="5" t="e">
        <f t="shared" si="253"/>
        <v>#DIV/0!</v>
      </c>
      <c r="Q1754" s="5" t="e">
        <f t="shared" si="253"/>
        <v>#DIV/0!</v>
      </c>
      <c r="R1754" s="5" t="e">
        <f t="shared" si="253"/>
        <v>#DIV/0!</v>
      </c>
      <c r="S1754" s="5" t="e">
        <f t="shared" si="251"/>
        <v>#DIV/0!</v>
      </c>
      <c r="T1754" s="5" t="e">
        <f t="shared" si="251"/>
        <v>#DIV/0!</v>
      </c>
      <c r="U1754" s="5" t="e">
        <f t="shared" si="251"/>
        <v>#DIV/0!</v>
      </c>
      <c r="V1754" s="5" t="e">
        <f t="shared" si="238"/>
        <v>#DIV/0!</v>
      </c>
      <c r="W1754" s="5" t="e">
        <f t="shared" si="238"/>
        <v>#DIV/0!</v>
      </c>
      <c r="X1754" s="5" t="e">
        <f t="shared" si="238"/>
        <v>#DIV/0!</v>
      </c>
      <c r="Y1754" s="5" t="e">
        <f t="shared" si="241"/>
        <v>#DIV/0!</v>
      </c>
      <c r="Z1754" s="5" t="e">
        <f t="shared" si="242"/>
        <v>#DIV/0!</v>
      </c>
      <c r="AA1754" s="5" t="e">
        <f t="shared" si="242"/>
        <v>#DIV/0!</v>
      </c>
      <c r="AM1754" s="6"/>
      <c r="AN1754" s="6"/>
    </row>
    <row r="1755" spans="2:40" s="5" customFormat="1" ht="20.100000000000001" hidden="1" customHeight="1">
      <c r="B1755" s="22" t="str">
        <f>+$B$11</f>
        <v xml:space="preserve"> Α' ΠΛΑΝΗΤΗΣ</v>
      </c>
      <c r="C1755" s="15">
        <f>+$C$11</f>
        <v>0</v>
      </c>
      <c r="D1755" s="13">
        <f>+D1750+1</f>
        <v>302</v>
      </c>
      <c r="E1755" s="15">
        <f>+(H1755+I1755)/2</f>
        <v>0</v>
      </c>
      <c r="F1755" s="15">
        <f>+SQRT(E1755*E1755-G1755*G1755)</f>
        <v>0</v>
      </c>
      <c r="G1755" s="15">
        <f>+(-H1755+I1755)/2</f>
        <v>0</v>
      </c>
      <c r="H1755" s="15">
        <f>+$J$40</f>
        <v>0</v>
      </c>
      <c r="I1755" s="15">
        <f>+$J$39</f>
        <v>0</v>
      </c>
      <c r="J1755" s="15">
        <f>+$D$22</f>
        <v>0</v>
      </c>
      <c r="K1755" s="15">
        <f>+ABS( C1755-D1755)</f>
        <v>302</v>
      </c>
      <c r="L1755" s="15" t="e">
        <f>(+F1755*F1755/E1755)/( 1- J1755*COS(K1756))</f>
        <v>#DIV/0!</v>
      </c>
      <c r="M1755" s="14" t="e">
        <f t="shared" si="245"/>
        <v>#DIV/0!</v>
      </c>
      <c r="N1755" s="49"/>
      <c r="O1755" s="40"/>
      <c r="P1755" s="5" t="e">
        <f t="shared" si="253"/>
        <v>#DIV/0!</v>
      </c>
      <c r="Q1755" s="5" t="e">
        <f t="shared" si="253"/>
        <v>#DIV/0!</v>
      </c>
      <c r="R1755" s="5" t="e">
        <f t="shared" si="253"/>
        <v>#DIV/0!</v>
      </c>
      <c r="S1755" s="5" t="e">
        <f t="shared" si="251"/>
        <v>#DIV/0!</v>
      </c>
      <c r="T1755" s="5" t="e">
        <f t="shared" si="251"/>
        <v>#DIV/0!</v>
      </c>
      <c r="U1755" s="5" t="e">
        <f t="shared" si="251"/>
        <v>#DIV/0!</v>
      </c>
      <c r="V1755" s="5" t="e">
        <f t="shared" si="238"/>
        <v>#DIV/0!</v>
      </c>
      <c r="W1755" s="5" t="e">
        <f t="shared" si="238"/>
        <v>#DIV/0!</v>
      </c>
      <c r="X1755" s="5" t="e">
        <f t="shared" si="238"/>
        <v>#DIV/0!</v>
      </c>
      <c r="Y1755" s="5" t="e">
        <f t="shared" si="241"/>
        <v>#DIV/0!</v>
      </c>
      <c r="Z1755" s="5" t="e">
        <f t="shared" si="242"/>
        <v>#DIV/0!</v>
      </c>
      <c r="AA1755" s="5" t="e">
        <f t="shared" si="242"/>
        <v>#DIV/0!</v>
      </c>
      <c r="AM1755" s="6"/>
      <c r="AN1755" s="6"/>
    </row>
    <row r="1756" spans="2:40" s="5" customFormat="1" ht="20.100000000000001" hidden="1" customHeight="1">
      <c r="B1756" s="23" t="s">
        <v>32</v>
      </c>
      <c r="C1756" s="24">
        <f>3.14/180*C1755</f>
        <v>0</v>
      </c>
      <c r="D1756" s="24">
        <v>302</v>
      </c>
      <c r="E1756" s="25"/>
      <c r="F1756" s="25"/>
      <c r="G1756" s="25"/>
      <c r="H1756" s="25"/>
      <c r="I1756" s="25"/>
      <c r="J1756" s="25"/>
      <c r="K1756" s="25">
        <f>(3.14/180)*K1755</f>
        <v>5.2682222222222226</v>
      </c>
      <c r="L1756" s="14"/>
      <c r="M1756" s="14" t="e">
        <f t="shared" si="245"/>
        <v>#DIV/0!</v>
      </c>
      <c r="N1756" s="49"/>
      <c r="O1756" s="238" t="e">
        <f t="shared" ref="O1756" si="255">+ABS(L1755-L1757)</f>
        <v>#DIV/0!</v>
      </c>
      <c r="P1756" s="5" t="e">
        <f t="shared" si="253"/>
        <v>#DIV/0!</v>
      </c>
      <c r="Q1756" s="5" t="e">
        <f t="shared" si="253"/>
        <v>#DIV/0!</v>
      </c>
      <c r="R1756" s="5" t="e">
        <f t="shared" si="253"/>
        <v>#DIV/0!</v>
      </c>
      <c r="S1756" s="5" t="e">
        <f t="shared" si="251"/>
        <v>#DIV/0!</v>
      </c>
      <c r="T1756" s="5" t="e">
        <f t="shared" si="251"/>
        <v>#DIV/0!</v>
      </c>
      <c r="U1756" s="5" t="e">
        <f t="shared" si="251"/>
        <v>#DIV/0!</v>
      </c>
      <c r="V1756" s="5" t="e">
        <f t="shared" si="238"/>
        <v>#DIV/0!</v>
      </c>
      <c r="W1756" s="5" t="e">
        <f t="shared" si="238"/>
        <v>#DIV/0!</v>
      </c>
      <c r="X1756" s="5" t="e">
        <f t="shared" si="238"/>
        <v>#DIV/0!</v>
      </c>
      <c r="Y1756" s="5" t="e">
        <f t="shared" si="241"/>
        <v>#DIV/0!</v>
      </c>
      <c r="Z1756" s="5" t="e">
        <f t="shared" si="242"/>
        <v>#DIV/0!</v>
      </c>
      <c r="AA1756" s="5" t="e">
        <f t="shared" si="242"/>
        <v>#DIV/0!</v>
      </c>
      <c r="AM1756" s="6"/>
      <c r="AN1756" s="6"/>
    </row>
    <row r="1757" spans="2:40" s="5" customFormat="1" ht="20.100000000000001" hidden="1" customHeight="1">
      <c r="B1757" s="22" t="str">
        <f>+$B$13</f>
        <v xml:space="preserve"> Β' ΠΛΑΝΗΤΗΣ</v>
      </c>
      <c r="C1757" s="15">
        <f>+$C$13</f>
        <v>0</v>
      </c>
      <c r="D1757" s="13">
        <f>+D1752+1</f>
        <v>302</v>
      </c>
      <c r="E1757" s="15">
        <f>+(H1757+I1757)/2</f>
        <v>0</v>
      </c>
      <c r="F1757" s="15">
        <f>+SQRT(E1757*E1757-G1757*G1757)</f>
        <v>0</v>
      </c>
      <c r="G1757" s="15">
        <f>+(-H1757+I1757)/2</f>
        <v>0</v>
      </c>
      <c r="H1757" s="15">
        <f>+$J$42</f>
        <v>0</v>
      </c>
      <c r="I1757" s="15">
        <f>+$J$41</f>
        <v>0</v>
      </c>
      <c r="J1757" s="15">
        <f>+$D$24</f>
        <v>0</v>
      </c>
      <c r="K1757" s="15">
        <f>+ABS( C1757-D1757)</f>
        <v>302</v>
      </c>
      <c r="L1757" s="15" t="e">
        <f>+F1757*F1757/E1757/( 1- J1757*COS(K1758))</f>
        <v>#DIV/0!</v>
      </c>
      <c r="M1757" s="14" t="e">
        <f t="shared" si="245"/>
        <v>#DIV/0!</v>
      </c>
      <c r="N1757" s="49"/>
      <c r="O1757" s="40"/>
      <c r="P1757" s="5" t="e">
        <f t="shared" si="253"/>
        <v>#DIV/0!</v>
      </c>
      <c r="Q1757" s="5" t="e">
        <f t="shared" si="253"/>
        <v>#DIV/0!</v>
      </c>
      <c r="R1757" s="5" t="e">
        <f t="shared" si="253"/>
        <v>#DIV/0!</v>
      </c>
      <c r="S1757" s="5" t="e">
        <f t="shared" si="251"/>
        <v>#DIV/0!</v>
      </c>
      <c r="T1757" s="5" t="e">
        <f t="shared" si="251"/>
        <v>#DIV/0!</v>
      </c>
      <c r="U1757" s="5" t="e">
        <f t="shared" si="251"/>
        <v>#DIV/0!</v>
      </c>
      <c r="V1757" s="5" t="e">
        <f t="shared" si="238"/>
        <v>#DIV/0!</v>
      </c>
      <c r="W1757" s="5" t="e">
        <f t="shared" si="238"/>
        <v>#DIV/0!</v>
      </c>
      <c r="X1757" s="5" t="e">
        <f t="shared" si="238"/>
        <v>#DIV/0!</v>
      </c>
      <c r="Y1757" s="5" t="e">
        <f t="shared" si="241"/>
        <v>#DIV/0!</v>
      </c>
      <c r="Z1757" s="5" t="e">
        <f t="shared" si="242"/>
        <v>#DIV/0!</v>
      </c>
      <c r="AA1757" s="5" t="e">
        <f t="shared" si="242"/>
        <v>#DIV/0!</v>
      </c>
      <c r="AM1757" s="6"/>
      <c r="AN1757" s="6"/>
    </row>
    <row r="1758" spans="2:40" s="5" customFormat="1" ht="20.100000000000001" hidden="1" customHeight="1">
      <c r="B1758" s="26"/>
      <c r="C1758" s="27">
        <f>3.14/180*C1757</f>
        <v>0</v>
      </c>
      <c r="D1758" s="27">
        <f>3.14/180*D1757</f>
        <v>5.2682222222222226</v>
      </c>
      <c r="E1758" s="28"/>
      <c r="F1758" s="28"/>
      <c r="G1758" s="28"/>
      <c r="H1758" s="28"/>
      <c r="I1758" s="28"/>
      <c r="J1758" s="28"/>
      <c r="K1758" s="28">
        <f>(3.14/180)*K1757</f>
        <v>5.2682222222222226</v>
      </c>
      <c r="L1758" s="14"/>
      <c r="M1758" s="14" t="e">
        <f t="shared" si="245"/>
        <v>#DIV/0!</v>
      </c>
      <c r="N1758" s="49"/>
      <c r="O1758" s="40"/>
      <c r="P1758" s="5" t="e">
        <f t="shared" si="253"/>
        <v>#DIV/0!</v>
      </c>
      <c r="Q1758" s="5" t="e">
        <f t="shared" si="253"/>
        <v>#DIV/0!</v>
      </c>
      <c r="R1758" s="5" t="e">
        <f t="shared" si="253"/>
        <v>#DIV/0!</v>
      </c>
      <c r="S1758" s="5" t="e">
        <f t="shared" si="251"/>
        <v>#DIV/0!</v>
      </c>
      <c r="T1758" s="5" t="e">
        <f t="shared" si="251"/>
        <v>#DIV/0!</v>
      </c>
      <c r="U1758" s="5" t="e">
        <f t="shared" si="251"/>
        <v>#DIV/0!</v>
      </c>
      <c r="V1758" s="5" t="e">
        <f t="shared" si="238"/>
        <v>#DIV/0!</v>
      </c>
      <c r="W1758" s="5" t="e">
        <f t="shared" si="238"/>
        <v>#DIV/0!</v>
      </c>
      <c r="X1758" s="5" t="e">
        <f t="shared" si="238"/>
        <v>#DIV/0!</v>
      </c>
      <c r="Y1758" s="5" t="e">
        <f t="shared" si="241"/>
        <v>#DIV/0!</v>
      </c>
      <c r="Z1758" s="5" t="e">
        <f t="shared" si="242"/>
        <v>#DIV/0!</v>
      </c>
      <c r="AA1758" s="5" t="e">
        <f t="shared" si="242"/>
        <v>#DIV/0!</v>
      </c>
      <c r="AM1758" s="6"/>
      <c r="AN1758" s="6"/>
    </row>
    <row r="1759" spans="2:40" s="5" customFormat="1" ht="20.100000000000001" hidden="1" customHeight="1">
      <c r="B1759" s="15"/>
      <c r="C1759" s="13"/>
      <c r="D1759" s="13"/>
      <c r="E1759" s="13"/>
      <c r="F1759" s="13"/>
      <c r="G1759" s="13"/>
      <c r="H1759" s="13"/>
      <c r="I1759" s="13"/>
      <c r="J1759" s="13"/>
      <c r="K1759" s="15"/>
      <c r="L1759" s="14"/>
      <c r="M1759" s="14" t="e">
        <f t="shared" si="245"/>
        <v>#DIV/0!</v>
      </c>
      <c r="N1759" s="49"/>
      <c r="O1759" s="238"/>
      <c r="P1759" s="5" t="e">
        <f t="shared" si="253"/>
        <v>#DIV/0!</v>
      </c>
      <c r="Q1759" s="5" t="e">
        <f t="shared" si="253"/>
        <v>#DIV/0!</v>
      </c>
      <c r="R1759" s="5" t="e">
        <f t="shared" si="253"/>
        <v>#DIV/0!</v>
      </c>
      <c r="S1759" s="5" t="e">
        <f t="shared" si="251"/>
        <v>#DIV/0!</v>
      </c>
      <c r="T1759" s="5" t="e">
        <f t="shared" si="251"/>
        <v>#DIV/0!</v>
      </c>
      <c r="U1759" s="5" t="e">
        <f t="shared" si="251"/>
        <v>#DIV/0!</v>
      </c>
      <c r="V1759" s="5" t="e">
        <f t="shared" si="238"/>
        <v>#DIV/0!</v>
      </c>
      <c r="W1759" s="5" t="e">
        <f t="shared" si="238"/>
        <v>#DIV/0!</v>
      </c>
      <c r="X1759" s="5" t="e">
        <f t="shared" si="238"/>
        <v>#DIV/0!</v>
      </c>
      <c r="Y1759" s="5" t="e">
        <f t="shared" si="241"/>
        <v>#DIV/0!</v>
      </c>
      <c r="Z1759" s="5" t="e">
        <f t="shared" si="242"/>
        <v>#DIV/0!</v>
      </c>
      <c r="AA1759" s="5" t="e">
        <f t="shared" si="242"/>
        <v>#DIV/0!</v>
      </c>
      <c r="AM1759" s="6"/>
      <c r="AN1759" s="6"/>
    </row>
    <row r="1760" spans="2:40" s="5" customFormat="1" ht="20.100000000000001" hidden="1" customHeight="1">
      <c r="B1760" s="22" t="str">
        <f>+$B$11</f>
        <v xml:space="preserve"> Α' ΠΛΑΝΗΤΗΣ</v>
      </c>
      <c r="C1760" s="15">
        <f>+$C$11</f>
        <v>0</v>
      </c>
      <c r="D1760" s="13">
        <f>+D1755+1</f>
        <v>303</v>
      </c>
      <c r="E1760" s="15">
        <f>+(H1760+I1760)/2</f>
        <v>0</v>
      </c>
      <c r="F1760" s="15">
        <f>+SQRT(E1760*E1760-G1760*G1760)</f>
        <v>0</v>
      </c>
      <c r="G1760" s="15">
        <f>+(-H1760+I1760)/2</f>
        <v>0</v>
      </c>
      <c r="H1760" s="15">
        <f>+$J$40</f>
        <v>0</v>
      </c>
      <c r="I1760" s="15">
        <f>+$J$39</f>
        <v>0</v>
      </c>
      <c r="J1760" s="15">
        <f>+$D$22</f>
        <v>0</v>
      </c>
      <c r="K1760" s="15">
        <f>+ABS( C1760-D1760)</f>
        <v>303</v>
      </c>
      <c r="L1760" s="15" t="e">
        <f>(+F1760*F1760/E1760)/( 1- J1760*COS(K1761))</f>
        <v>#DIV/0!</v>
      </c>
      <c r="M1760" s="14" t="e">
        <f t="shared" si="245"/>
        <v>#DIV/0!</v>
      </c>
      <c r="N1760" s="49"/>
      <c r="O1760" s="40"/>
      <c r="P1760" s="5" t="e">
        <f t="shared" si="253"/>
        <v>#DIV/0!</v>
      </c>
      <c r="Q1760" s="5" t="e">
        <f t="shared" si="253"/>
        <v>#DIV/0!</v>
      </c>
      <c r="R1760" s="5" t="e">
        <f t="shared" si="253"/>
        <v>#DIV/0!</v>
      </c>
      <c r="S1760" s="5" t="e">
        <f t="shared" si="251"/>
        <v>#DIV/0!</v>
      </c>
      <c r="T1760" s="5" t="e">
        <f t="shared" si="251"/>
        <v>#DIV/0!</v>
      </c>
      <c r="U1760" s="5" t="e">
        <f t="shared" si="251"/>
        <v>#DIV/0!</v>
      </c>
      <c r="V1760" s="5" t="e">
        <f t="shared" si="238"/>
        <v>#DIV/0!</v>
      </c>
      <c r="W1760" s="5" t="e">
        <f t="shared" si="238"/>
        <v>#DIV/0!</v>
      </c>
      <c r="X1760" s="5" t="e">
        <f t="shared" si="238"/>
        <v>#DIV/0!</v>
      </c>
      <c r="Y1760" s="5" t="e">
        <f t="shared" si="241"/>
        <v>#DIV/0!</v>
      </c>
      <c r="Z1760" s="5" t="e">
        <f t="shared" si="242"/>
        <v>#DIV/0!</v>
      </c>
      <c r="AA1760" s="5" t="e">
        <f t="shared" si="242"/>
        <v>#DIV/0!</v>
      </c>
      <c r="AM1760" s="6"/>
      <c r="AN1760" s="6"/>
    </row>
    <row r="1761" spans="2:40" s="5" customFormat="1" ht="20.100000000000001" hidden="1" customHeight="1">
      <c r="B1761" s="23" t="s">
        <v>32</v>
      </c>
      <c r="C1761" s="24">
        <f>3.14/180*C1760</f>
        <v>0</v>
      </c>
      <c r="D1761" s="24">
        <v>303</v>
      </c>
      <c r="E1761" s="25"/>
      <c r="F1761" s="25"/>
      <c r="G1761" s="25"/>
      <c r="H1761" s="25"/>
      <c r="I1761" s="25"/>
      <c r="J1761" s="25"/>
      <c r="K1761" s="25">
        <f>(3.14/180)*K1760</f>
        <v>5.2856666666666676</v>
      </c>
      <c r="L1761" s="14"/>
      <c r="M1761" s="14" t="e">
        <f t="shared" si="245"/>
        <v>#DIV/0!</v>
      </c>
      <c r="N1761" s="49"/>
      <c r="O1761" s="238" t="e">
        <f t="shared" ref="O1761" si="256">+ABS(L1760-L1762)</f>
        <v>#DIV/0!</v>
      </c>
      <c r="P1761" s="5" t="e">
        <f t="shared" si="253"/>
        <v>#DIV/0!</v>
      </c>
      <c r="Q1761" s="5" t="e">
        <f t="shared" si="253"/>
        <v>#DIV/0!</v>
      </c>
      <c r="R1761" s="5" t="e">
        <f t="shared" si="253"/>
        <v>#DIV/0!</v>
      </c>
      <c r="S1761" s="5" t="e">
        <f t="shared" si="251"/>
        <v>#DIV/0!</v>
      </c>
      <c r="T1761" s="5" t="e">
        <f t="shared" si="251"/>
        <v>#DIV/0!</v>
      </c>
      <c r="U1761" s="5" t="e">
        <f t="shared" si="251"/>
        <v>#DIV/0!</v>
      </c>
      <c r="V1761" s="5" t="e">
        <f t="shared" si="238"/>
        <v>#DIV/0!</v>
      </c>
      <c r="W1761" s="5" t="e">
        <f t="shared" si="238"/>
        <v>#DIV/0!</v>
      </c>
      <c r="X1761" s="5" t="e">
        <f t="shared" si="238"/>
        <v>#DIV/0!</v>
      </c>
      <c r="Y1761" s="5" t="e">
        <f t="shared" si="241"/>
        <v>#DIV/0!</v>
      </c>
      <c r="Z1761" s="5" t="e">
        <f t="shared" si="242"/>
        <v>#DIV/0!</v>
      </c>
      <c r="AA1761" s="5" t="e">
        <f t="shared" si="242"/>
        <v>#DIV/0!</v>
      </c>
      <c r="AM1761" s="6"/>
      <c r="AN1761" s="6"/>
    </row>
    <row r="1762" spans="2:40" s="5" customFormat="1" ht="20.100000000000001" hidden="1" customHeight="1">
      <c r="B1762" s="22" t="str">
        <f>+$B$13</f>
        <v xml:space="preserve"> Β' ΠΛΑΝΗΤΗΣ</v>
      </c>
      <c r="C1762" s="15">
        <f>+$C$13</f>
        <v>0</v>
      </c>
      <c r="D1762" s="13">
        <f>+D1757+1</f>
        <v>303</v>
      </c>
      <c r="E1762" s="15">
        <f>+(H1762+I1762)/2</f>
        <v>0</v>
      </c>
      <c r="F1762" s="15">
        <f>+SQRT(E1762*E1762-G1762*G1762)</f>
        <v>0</v>
      </c>
      <c r="G1762" s="15">
        <f>+(-H1762+I1762)/2</f>
        <v>0</v>
      </c>
      <c r="H1762" s="15">
        <f>+$J$42</f>
        <v>0</v>
      </c>
      <c r="I1762" s="15">
        <f>+$J$41</f>
        <v>0</v>
      </c>
      <c r="J1762" s="15">
        <f>+$D$24</f>
        <v>0</v>
      </c>
      <c r="K1762" s="15">
        <f>+ABS( C1762-D1762)</f>
        <v>303</v>
      </c>
      <c r="L1762" s="15" t="e">
        <f>+F1762*F1762/E1762/( 1- J1762*COS(K1763))</f>
        <v>#DIV/0!</v>
      </c>
      <c r="M1762" s="14" t="e">
        <f t="shared" si="245"/>
        <v>#DIV/0!</v>
      </c>
      <c r="N1762" s="49"/>
      <c r="O1762" s="40"/>
      <c r="P1762" s="5" t="e">
        <f t="shared" si="253"/>
        <v>#DIV/0!</v>
      </c>
      <c r="Q1762" s="5" t="e">
        <f t="shared" si="253"/>
        <v>#DIV/0!</v>
      </c>
      <c r="R1762" s="5" t="e">
        <f t="shared" si="253"/>
        <v>#DIV/0!</v>
      </c>
      <c r="S1762" s="5" t="e">
        <f t="shared" si="251"/>
        <v>#DIV/0!</v>
      </c>
      <c r="T1762" s="5" t="e">
        <f t="shared" si="251"/>
        <v>#DIV/0!</v>
      </c>
      <c r="U1762" s="5" t="e">
        <f t="shared" si="251"/>
        <v>#DIV/0!</v>
      </c>
      <c r="V1762" s="5" t="e">
        <f t="shared" si="238"/>
        <v>#DIV/0!</v>
      </c>
      <c r="W1762" s="5" t="e">
        <f t="shared" si="238"/>
        <v>#DIV/0!</v>
      </c>
      <c r="X1762" s="5" t="e">
        <f t="shared" si="238"/>
        <v>#DIV/0!</v>
      </c>
      <c r="Y1762" s="5" t="e">
        <f t="shared" si="241"/>
        <v>#DIV/0!</v>
      </c>
      <c r="Z1762" s="5" t="e">
        <f t="shared" si="242"/>
        <v>#DIV/0!</v>
      </c>
      <c r="AA1762" s="5" t="e">
        <f t="shared" si="242"/>
        <v>#DIV/0!</v>
      </c>
      <c r="AM1762" s="6"/>
      <c r="AN1762" s="6"/>
    </row>
    <row r="1763" spans="2:40" s="5" customFormat="1" ht="20.100000000000001" hidden="1" customHeight="1">
      <c r="B1763" s="26"/>
      <c r="C1763" s="27">
        <f>3.14/180*C1762</f>
        <v>0</v>
      </c>
      <c r="D1763" s="27">
        <f>3.14/180*D1762</f>
        <v>5.2856666666666676</v>
      </c>
      <c r="E1763" s="28"/>
      <c r="F1763" s="28"/>
      <c r="G1763" s="28"/>
      <c r="H1763" s="28"/>
      <c r="I1763" s="28"/>
      <c r="J1763" s="28"/>
      <c r="K1763" s="28">
        <f>(3.14/180)*K1762</f>
        <v>5.2856666666666676</v>
      </c>
      <c r="L1763" s="14"/>
      <c r="M1763" s="14" t="e">
        <f t="shared" si="245"/>
        <v>#DIV/0!</v>
      </c>
      <c r="N1763" s="49"/>
      <c r="O1763" s="40"/>
      <c r="P1763" s="5" t="e">
        <f t="shared" si="253"/>
        <v>#DIV/0!</v>
      </c>
      <c r="Q1763" s="5" t="e">
        <f t="shared" si="253"/>
        <v>#DIV/0!</v>
      </c>
      <c r="R1763" s="5" t="e">
        <f t="shared" si="253"/>
        <v>#DIV/0!</v>
      </c>
      <c r="S1763" s="5" t="e">
        <f t="shared" si="251"/>
        <v>#DIV/0!</v>
      </c>
      <c r="T1763" s="5" t="e">
        <f t="shared" si="251"/>
        <v>#DIV/0!</v>
      </c>
      <c r="U1763" s="5" t="e">
        <f t="shared" si="251"/>
        <v>#DIV/0!</v>
      </c>
      <c r="V1763" s="5" t="e">
        <f t="shared" si="238"/>
        <v>#DIV/0!</v>
      </c>
      <c r="W1763" s="5" t="e">
        <f t="shared" si="238"/>
        <v>#DIV/0!</v>
      </c>
      <c r="X1763" s="5" t="e">
        <f t="shared" si="238"/>
        <v>#DIV/0!</v>
      </c>
      <c r="Y1763" s="5" t="e">
        <f t="shared" si="241"/>
        <v>#DIV/0!</v>
      </c>
      <c r="Z1763" s="5" t="e">
        <f t="shared" si="242"/>
        <v>#DIV/0!</v>
      </c>
      <c r="AA1763" s="5" t="e">
        <f t="shared" si="242"/>
        <v>#DIV/0!</v>
      </c>
      <c r="AM1763" s="6"/>
      <c r="AN1763" s="6"/>
    </row>
    <row r="1764" spans="2:40" s="5" customFormat="1" ht="20.100000000000001" hidden="1" customHeight="1">
      <c r="B1764" s="15"/>
      <c r="C1764" s="13"/>
      <c r="D1764" s="13"/>
      <c r="E1764" s="13"/>
      <c r="F1764" s="13"/>
      <c r="G1764" s="13"/>
      <c r="H1764" s="13"/>
      <c r="I1764" s="13"/>
      <c r="J1764" s="13"/>
      <c r="K1764" s="15"/>
      <c r="L1764" s="14"/>
      <c r="M1764" s="14" t="e">
        <f t="shared" si="245"/>
        <v>#DIV/0!</v>
      </c>
      <c r="N1764" s="49"/>
      <c r="O1764" s="40"/>
      <c r="P1764" s="5" t="e">
        <f t="shared" si="253"/>
        <v>#DIV/0!</v>
      </c>
      <c r="Q1764" s="5" t="e">
        <f t="shared" si="253"/>
        <v>#DIV/0!</v>
      </c>
      <c r="R1764" s="5" t="e">
        <f t="shared" si="253"/>
        <v>#DIV/0!</v>
      </c>
      <c r="S1764" s="5" t="e">
        <f t="shared" si="251"/>
        <v>#DIV/0!</v>
      </c>
      <c r="T1764" s="5" t="e">
        <f t="shared" si="251"/>
        <v>#DIV/0!</v>
      </c>
      <c r="U1764" s="5" t="e">
        <f t="shared" si="251"/>
        <v>#DIV/0!</v>
      </c>
      <c r="V1764" s="5" t="e">
        <f t="shared" si="238"/>
        <v>#DIV/0!</v>
      </c>
      <c r="W1764" s="5" t="e">
        <f t="shared" si="238"/>
        <v>#DIV/0!</v>
      </c>
      <c r="X1764" s="5" t="e">
        <f t="shared" si="238"/>
        <v>#DIV/0!</v>
      </c>
      <c r="Y1764" s="5" t="e">
        <f t="shared" si="241"/>
        <v>#DIV/0!</v>
      </c>
      <c r="Z1764" s="5" t="e">
        <f t="shared" si="242"/>
        <v>#DIV/0!</v>
      </c>
      <c r="AA1764" s="5" t="e">
        <f t="shared" si="242"/>
        <v>#DIV/0!</v>
      </c>
      <c r="AM1764" s="6"/>
      <c r="AN1764" s="6"/>
    </row>
    <row r="1765" spans="2:40" s="5" customFormat="1" ht="20.100000000000001" hidden="1" customHeight="1">
      <c r="B1765" s="22" t="str">
        <f>+$B$11</f>
        <v xml:space="preserve"> Α' ΠΛΑΝΗΤΗΣ</v>
      </c>
      <c r="C1765" s="15">
        <f>+$C$11</f>
        <v>0</v>
      </c>
      <c r="D1765" s="13">
        <f>+D1760+1</f>
        <v>304</v>
      </c>
      <c r="E1765" s="15">
        <f>+(H1765+I1765)/2</f>
        <v>0</v>
      </c>
      <c r="F1765" s="15">
        <f>+SQRT(E1765*E1765-G1765*G1765)</f>
        <v>0</v>
      </c>
      <c r="G1765" s="15">
        <f>+(-H1765+I1765)/2</f>
        <v>0</v>
      </c>
      <c r="H1765" s="15">
        <f>+$J$40</f>
        <v>0</v>
      </c>
      <c r="I1765" s="15">
        <f>+$J$39</f>
        <v>0</v>
      </c>
      <c r="J1765" s="15">
        <f>+$D$22</f>
        <v>0</v>
      </c>
      <c r="K1765" s="15">
        <f>+ABS( C1765-D1765)</f>
        <v>304</v>
      </c>
      <c r="L1765" s="15" t="e">
        <f>(+F1765*F1765/E1765)/( 1- J1765*COS(K1766))</f>
        <v>#DIV/0!</v>
      </c>
      <c r="M1765" s="14" t="e">
        <f t="shared" si="245"/>
        <v>#DIV/0!</v>
      </c>
      <c r="N1765" s="49"/>
      <c r="O1765" s="40"/>
      <c r="P1765" s="5" t="e">
        <f t="shared" si="253"/>
        <v>#DIV/0!</v>
      </c>
      <c r="Q1765" s="5" t="e">
        <f t="shared" si="253"/>
        <v>#DIV/0!</v>
      </c>
      <c r="R1765" s="5" t="e">
        <f t="shared" si="253"/>
        <v>#DIV/0!</v>
      </c>
      <c r="S1765" s="5" t="e">
        <f t="shared" si="251"/>
        <v>#DIV/0!</v>
      </c>
      <c r="T1765" s="5" t="e">
        <f t="shared" si="251"/>
        <v>#DIV/0!</v>
      </c>
      <c r="U1765" s="5" t="e">
        <f t="shared" si="251"/>
        <v>#DIV/0!</v>
      </c>
      <c r="V1765" s="5" t="e">
        <f t="shared" si="251"/>
        <v>#DIV/0!</v>
      </c>
      <c r="W1765" s="5" t="e">
        <f t="shared" si="251"/>
        <v>#DIV/0!</v>
      </c>
      <c r="X1765" s="5" t="e">
        <f t="shared" si="251"/>
        <v>#DIV/0!</v>
      </c>
      <c r="Y1765" s="5" t="e">
        <f t="shared" si="241"/>
        <v>#DIV/0!</v>
      </c>
      <c r="Z1765" s="5" t="e">
        <f t="shared" si="242"/>
        <v>#DIV/0!</v>
      </c>
      <c r="AA1765" s="5" t="e">
        <f t="shared" si="242"/>
        <v>#DIV/0!</v>
      </c>
      <c r="AM1765" s="6"/>
      <c r="AN1765" s="6"/>
    </row>
    <row r="1766" spans="2:40" s="5" customFormat="1" ht="20.100000000000001" hidden="1" customHeight="1">
      <c r="B1766" s="23" t="s">
        <v>32</v>
      </c>
      <c r="C1766" s="24">
        <f>3.14/180*C1765</f>
        <v>0</v>
      </c>
      <c r="D1766" s="24">
        <v>304</v>
      </c>
      <c r="E1766" s="25"/>
      <c r="F1766" s="25"/>
      <c r="G1766" s="25"/>
      <c r="H1766" s="25"/>
      <c r="I1766" s="25"/>
      <c r="J1766" s="25"/>
      <c r="K1766" s="25">
        <f>(3.14/180)*K1765</f>
        <v>5.3031111111111118</v>
      </c>
      <c r="L1766" s="14"/>
      <c r="M1766" s="14" t="e">
        <f t="shared" si="245"/>
        <v>#DIV/0!</v>
      </c>
      <c r="N1766" s="49"/>
      <c r="O1766" s="238" t="e">
        <f t="shared" ref="O1766" si="257">+ABS(L1765-L1767)</f>
        <v>#DIV/0!</v>
      </c>
      <c r="P1766" s="5" t="e">
        <f t="shared" si="253"/>
        <v>#DIV/0!</v>
      </c>
      <c r="Q1766" s="5" t="e">
        <f t="shared" si="253"/>
        <v>#DIV/0!</v>
      </c>
      <c r="R1766" s="5" t="e">
        <f t="shared" si="253"/>
        <v>#DIV/0!</v>
      </c>
      <c r="S1766" s="5" t="e">
        <f t="shared" si="251"/>
        <v>#DIV/0!</v>
      </c>
      <c r="T1766" s="5" t="e">
        <f t="shared" si="251"/>
        <v>#DIV/0!</v>
      </c>
      <c r="U1766" s="5" t="e">
        <f t="shared" si="251"/>
        <v>#DIV/0!</v>
      </c>
      <c r="V1766" s="5" t="e">
        <f t="shared" si="251"/>
        <v>#DIV/0!</v>
      </c>
      <c r="W1766" s="5" t="e">
        <f t="shared" si="251"/>
        <v>#DIV/0!</v>
      </c>
      <c r="X1766" s="5" t="e">
        <f t="shared" si="251"/>
        <v>#DIV/0!</v>
      </c>
      <c r="Y1766" s="5" t="e">
        <f t="shared" si="241"/>
        <v>#DIV/0!</v>
      </c>
      <c r="Z1766" s="5" t="e">
        <f t="shared" si="242"/>
        <v>#DIV/0!</v>
      </c>
      <c r="AA1766" s="5" t="e">
        <f t="shared" si="242"/>
        <v>#DIV/0!</v>
      </c>
      <c r="AM1766" s="6"/>
      <c r="AN1766" s="6"/>
    </row>
    <row r="1767" spans="2:40" s="5" customFormat="1" ht="20.100000000000001" hidden="1" customHeight="1">
      <c r="B1767" s="22" t="str">
        <f>+$B$13</f>
        <v xml:space="preserve"> Β' ΠΛΑΝΗΤΗΣ</v>
      </c>
      <c r="C1767" s="15">
        <f>+$C$13</f>
        <v>0</v>
      </c>
      <c r="D1767" s="13">
        <f>+D1762+1</f>
        <v>304</v>
      </c>
      <c r="E1767" s="15">
        <f>+(H1767+I1767)/2</f>
        <v>0</v>
      </c>
      <c r="F1767" s="15">
        <f>+SQRT(E1767*E1767-G1767*G1767)</f>
        <v>0</v>
      </c>
      <c r="G1767" s="15">
        <f>+(-H1767+I1767)/2</f>
        <v>0</v>
      </c>
      <c r="H1767" s="15">
        <f>+$J$42</f>
        <v>0</v>
      </c>
      <c r="I1767" s="15">
        <f>+$J$41</f>
        <v>0</v>
      </c>
      <c r="J1767" s="15">
        <f>+$D$24</f>
        <v>0</v>
      </c>
      <c r="K1767" s="15">
        <f>+ABS( C1767-D1767)</f>
        <v>304</v>
      </c>
      <c r="L1767" s="15" t="e">
        <f>+F1767*F1767/E1767/( 1- J1767*COS(K1768))</f>
        <v>#DIV/0!</v>
      </c>
      <c r="M1767" s="14" t="e">
        <f t="shared" si="245"/>
        <v>#DIV/0!</v>
      </c>
      <c r="N1767" s="49"/>
      <c r="O1767" s="40"/>
      <c r="P1767" s="5" t="e">
        <f t="shared" si="253"/>
        <v>#DIV/0!</v>
      </c>
      <c r="Q1767" s="5" t="e">
        <f t="shared" si="253"/>
        <v>#DIV/0!</v>
      </c>
      <c r="R1767" s="5" t="e">
        <f t="shared" si="253"/>
        <v>#DIV/0!</v>
      </c>
      <c r="S1767" s="5" t="e">
        <f t="shared" si="251"/>
        <v>#DIV/0!</v>
      </c>
      <c r="T1767" s="5" t="e">
        <f t="shared" si="251"/>
        <v>#DIV/0!</v>
      </c>
      <c r="U1767" s="5" t="e">
        <f t="shared" si="251"/>
        <v>#DIV/0!</v>
      </c>
      <c r="V1767" s="5" t="e">
        <f t="shared" si="251"/>
        <v>#DIV/0!</v>
      </c>
      <c r="W1767" s="5" t="e">
        <f t="shared" si="251"/>
        <v>#DIV/0!</v>
      </c>
      <c r="X1767" s="5" t="e">
        <f t="shared" si="251"/>
        <v>#DIV/0!</v>
      </c>
      <c r="Y1767" s="5" t="e">
        <f t="shared" si="241"/>
        <v>#DIV/0!</v>
      </c>
      <c r="Z1767" s="5" t="e">
        <f t="shared" si="242"/>
        <v>#DIV/0!</v>
      </c>
      <c r="AA1767" s="5" t="e">
        <f t="shared" si="242"/>
        <v>#DIV/0!</v>
      </c>
      <c r="AM1767" s="6"/>
      <c r="AN1767" s="6"/>
    </row>
    <row r="1768" spans="2:40" s="5" customFormat="1" ht="20.100000000000001" hidden="1" customHeight="1">
      <c r="B1768" s="26"/>
      <c r="C1768" s="27">
        <f>3.14/180*C1767</f>
        <v>0</v>
      </c>
      <c r="D1768" s="27">
        <f>3.14/180*D1767</f>
        <v>5.3031111111111118</v>
      </c>
      <c r="E1768" s="28"/>
      <c r="F1768" s="28"/>
      <c r="G1768" s="28"/>
      <c r="H1768" s="28"/>
      <c r="I1768" s="28"/>
      <c r="J1768" s="28"/>
      <c r="K1768" s="28">
        <f>(3.14/180)*K1767</f>
        <v>5.3031111111111118</v>
      </c>
      <c r="L1768" s="14"/>
      <c r="M1768" s="14" t="e">
        <f t="shared" si="245"/>
        <v>#DIV/0!</v>
      </c>
      <c r="N1768" s="49"/>
      <c r="O1768" s="40"/>
      <c r="P1768" s="5" t="e">
        <f t="shared" si="253"/>
        <v>#DIV/0!</v>
      </c>
      <c r="Q1768" s="5" t="e">
        <f t="shared" si="253"/>
        <v>#DIV/0!</v>
      </c>
      <c r="R1768" s="5" t="e">
        <f t="shared" si="253"/>
        <v>#DIV/0!</v>
      </c>
      <c r="S1768" s="5" t="e">
        <f t="shared" si="251"/>
        <v>#DIV/0!</v>
      </c>
      <c r="T1768" s="5" t="e">
        <f t="shared" si="251"/>
        <v>#DIV/0!</v>
      </c>
      <c r="U1768" s="5" t="e">
        <f t="shared" si="251"/>
        <v>#DIV/0!</v>
      </c>
      <c r="V1768" s="5" t="e">
        <f t="shared" si="251"/>
        <v>#DIV/0!</v>
      </c>
      <c r="W1768" s="5" t="e">
        <f t="shared" si="251"/>
        <v>#DIV/0!</v>
      </c>
      <c r="X1768" s="5" t="e">
        <f t="shared" si="251"/>
        <v>#DIV/0!</v>
      </c>
      <c r="Y1768" s="5" t="e">
        <f t="shared" si="241"/>
        <v>#DIV/0!</v>
      </c>
      <c r="Z1768" s="5" t="e">
        <f t="shared" si="242"/>
        <v>#DIV/0!</v>
      </c>
      <c r="AA1768" s="5" t="e">
        <f t="shared" si="242"/>
        <v>#DIV/0!</v>
      </c>
      <c r="AM1768" s="6"/>
      <c r="AN1768" s="6"/>
    </row>
    <row r="1769" spans="2:40" s="5" customFormat="1" ht="20.100000000000001" hidden="1" customHeight="1">
      <c r="B1769" s="15"/>
      <c r="C1769" s="13"/>
      <c r="D1769" s="13"/>
      <c r="E1769" s="13"/>
      <c r="F1769" s="13"/>
      <c r="G1769" s="13"/>
      <c r="H1769" s="13"/>
      <c r="I1769" s="13"/>
      <c r="J1769" s="13"/>
      <c r="K1769" s="15"/>
      <c r="L1769" s="14"/>
      <c r="M1769" s="14" t="e">
        <f t="shared" si="245"/>
        <v>#DIV/0!</v>
      </c>
      <c r="N1769" s="49"/>
      <c r="O1769" s="40"/>
      <c r="P1769" s="5" t="e">
        <f t="shared" si="253"/>
        <v>#DIV/0!</v>
      </c>
      <c r="Q1769" s="5" t="e">
        <f t="shared" si="253"/>
        <v>#DIV/0!</v>
      </c>
      <c r="R1769" s="5" t="e">
        <f t="shared" si="253"/>
        <v>#DIV/0!</v>
      </c>
      <c r="S1769" s="5" t="e">
        <f t="shared" si="251"/>
        <v>#DIV/0!</v>
      </c>
      <c r="T1769" s="5" t="e">
        <f t="shared" si="251"/>
        <v>#DIV/0!</v>
      </c>
      <c r="U1769" s="5" t="e">
        <f t="shared" si="251"/>
        <v>#DIV/0!</v>
      </c>
      <c r="V1769" s="5" t="e">
        <f t="shared" si="251"/>
        <v>#DIV/0!</v>
      </c>
      <c r="W1769" s="5" t="e">
        <f t="shared" si="251"/>
        <v>#DIV/0!</v>
      </c>
      <c r="X1769" s="5" t="e">
        <f t="shared" si="251"/>
        <v>#DIV/0!</v>
      </c>
      <c r="Y1769" s="5" t="e">
        <f t="shared" si="241"/>
        <v>#DIV/0!</v>
      </c>
      <c r="Z1769" s="5" t="e">
        <f t="shared" si="242"/>
        <v>#DIV/0!</v>
      </c>
      <c r="AA1769" s="5" t="e">
        <f t="shared" si="242"/>
        <v>#DIV/0!</v>
      </c>
      <c r="AM1769" s="6"/>
      <c r="AN1769" s="6"/>
    </row>
    <row r="1770" spans="2:40" s="5" customFormat="1" ht="20.100000000000001" hidden="1" customHeight="1">
      <c r="B1770" s="22" t="str">
        <f>+$B$11</f>
        <v xml:space="preserve"> Α' ΠΛΑΝΗΤΗΣ</v>
      </c>
      <c r="C1770" s="15">
        <f>+$C$11</f>
        <v>0</v>
      </c>
      <c r="D1770" s="13">
        <f>+D1765+1</f>
        <v>305</v>
      </c>
      <c r="E1770" s="15">
        <f>+(H1770+I1770)/2</f>
        <v>0</v>
      </c>
      <c r="F1770" s="15">
        <f>+SQRT(E1770*E1770-G1770*G1770)</f>
        <v>0</v>
      </c>
      <c r="G1770" s="15">
        <f>+(-H1770+I1770)/2</f>
        <v>0</v>
      </c>
      <c r="H1770" s="15">
        <f>+$J$40</f>
        <v>0</v>
      </c>
      <c r="I1770" s="15">
        <f>+$J$39</f>
        <v>0</v>
      </c>
      <c r="J1770" s="15">
        <f>+$D$22</f>
        <v>0</v>
      </c>
      <c r="K1770" s="15">
        <f>+ABS( C1770-D1770)</f>
        <v>305</v>
      </c>
      <c r="L1770" s="15" t="e">
        <f>(+F1770*F1770/E1770)/( 1- J1770*COS(K1771))</f>
        <v>#DIV/0!</v>
      </c>
      <c r="M1770" s="14" t="e">
        <f t="shared" si="245"/>
        <v>#DIV/0!</v>
      </c>
      <c r="N1770" s="49"/>
      <c r="O1770" s="40"/>
      <c r="P1770" s="5" t="e">
        <f t="shared" si="253"/>
        <v>#DIV/0!</v>
      </c>
      <c r="Q1770" s="5" t="e">
        <f t="shared" si="253"/>
        <v>#DIV/0!</v>
      </c>
      <c r="R1770" s="5" t="e">
        <f t="shared" si="253"/>
        <v>#DIV/0!</v>
      </c>
      <c r="S1770" s="5" t="e">
        <f t="shared" si="251"/>
        <v>#DIV/0!</v>
      </c>
      <c r="T1770" s="5" t="e">
        <f t="shared" si="251"/>
        <v>#DIV/0!</v>
      </c>
      <c r="U1770" s="5" t="e">
        <f t="shared" si="251"/>
        <v>#DIV/0!</v>
      </c>
      <c r="V1770" s="5" t="e">
        <f t="shared" si="251"/>
        <v>#DIV/0!</v>
      </c>
      <c r="W1770" s="5" t="e">
        <f t="shared" si="251"/>
        <v>#DIV/0!</v>
      </c>
      <c r="X1770" s="5" t="e">
        <f t="shared" si="251"/>
        <v>#DIV/0!</v>
      </c>
      <c r="Y1770" s="5" t="e">
        <f t="shared" si="241"/>
        <v>#DIV/0!</v>
      </c>
      <c r="Z1770" s="5" t="e">
        <f t="shared" si="242"/>
        <v>#DIV/0!</v>
      </c>
      <c r="AA1770" s="5" t="e">
        <f t="shared" si="242"/>
        <v>#DIV/0!</v>
      </c>
      <c r="AM1770" s="6"/>
      <c r="AN1770" s="6"/>
    </row>
    <row r="1771" spans="2:40" s="5" customFormat="1" ht="20.100000000000001" hidden="1" customHeight="1">
      <c r="B1771" s="23" t="s">
        <v>32</v>
      </c>
      <c r="C1771" s="24">
        <f>3.14/180*C1770</f>
        <v>0</v>
      </c>
      <c r="D1771" s="24">
        <v>305</v>
      </c>
      <c r="E1771" s="25"/>
      <c r="F1771" s="25"/>
      <c r="G1771" s="25"/>
      <c r="H1771" s="25"/>
      <c r="I1771" s="25"/>
      <c r="J1771" s="25"/>
      <c r="K1771" s="25">
        <f>(3.14/180)*K1770</f>
        <v>5.3205555555555559</v>
      </c>
      <c r="L1771" s="14"/>
      <c r="M1771" s="14" t="e">
        <f t="shared" si="245"/>
        <v>#DIV/0!</v>
      </c>
      <c r="N1771" s="49"/>
      <c r="O1771" s="238" t="e">
        <f t="shared" ref="O1771" si="258">+ABS(L1770-L1772)</f>
        <v>#DIV/0!</v>
      </c>
      <c r="P1771" s="5" t="e">
        <f t="shared" si="253"/>
        <v>#DIV/0!</v>
      </c>
      <c r="Q1771" s="5" t="e">
        <f t="shared" si="253"/>
        <v>#DIV/0!</v>
      </c>
      <c r="R1771" s="5" t="e">
        <f t="shared" si="253"/>
        <v>#DIV/0!</v>
      </c>
      <c r="S1771" s="5" t="e">
        <f t="shared" si="251"/>
        <v>#DIV/0!</v>
      </c>
      <c r="T1771" s="5" t="e">
        <f t="shared" si="251"/>
        <v>#DIV/0!</v>
      </c>
      <c r="U1771" s="5" t="e">
        <f t="shared" si="251"/>
        <v>#DIV/0!</v>
      </c>
      <c r="V1771" s="5" t="e">
        <f t="shared" si="251"/>
        <v>#DIV/0!</v>
      </c>
      <c r="W1771" s="5" t="e">
        <f t="shared" si="251"/>
        <v>#DIV/0!</v>
      </c>
      <c r="X1771" s="5" t="e">
        <f t="shared" si="251"/>
        <v>#DIV/0!</v>
      </c>
      <c r="Y1771" s="5" t="e">
        <f t="shared" si="241"/>
        <v>#DIV/0!</v>
      </c>
      <c r="Z1771" s="5" t="e">
        <f t="shared" si="242"/>
        <v>#DIV/0!</v>
      </c>
      <c r="AA1771" s="5" t="e">
        <f t="shared" si="242"/>
        <v>#DIV/0!</v>
      </c>
      <c r="AM1771" s="6"/>
      <c r="AN1771" s="6"/>
    </row>
    <row r="1772" spans="2:40" s="5" customFormat="1" ht="20.100000000000001" hidden="1" customHeight="1">
      <c r="B1772" s="22" t="str">
        <f>+$B$13</f>
        <v xml:space="preserve"> Β' ΠΛΑΝΗΤΗΣ</v>
      </c>
      <c r="C1772" s="15">
        <f>+$C$13</f>
        <v>0</v>
      </c>
      <c r="D1772" s="13">
        <f>+D1767+1</f>
        <v>305</v>
      </c>
      <c r="E1772" s="15">
        <f>+(H1772+I1772)/2</f>
        <v>0</v>
      </c>
      <c r="F1772" s="15">
        <f>+SQRT(E1772*E1772-G1772*G1772)</f>
        <v>0</v>
      </c>
      <c r="G1772" s="15">
        <f>+(-H1772+I1772)/2</f>
        <v>0</v>
      </c>
      <c r="H1772" s="15">
        <f>+$J$42</f>
        <v>0</v>
      </c>
      <c r="I1772" s="15">
        <f>+$J$41</f>
        <v>0</v>
      </c>
      <c r="J1772" s="15">
        <f>+$D$24</f>
        <v>0</v>
      </c>
      <c r="K1772" s="15">
        <f>+ABS( C1772-D1772)</f>
        <v>305</v>
      </c>
      <c r="L1772" s="15" t="e">
        <f>+F1772*F1772/E1772/( 1- J1772*COS(K1773))</f>
        <v>#DIV/0!</v>
      </c>
      <c r="M1772" s="14" t="e">
        <f t="shared" si="245"/>
        <v>#DIV/0!</v>
      </c>
      <c r="N1772" s="49"/>
      <c r="O1772" s="40"/>
      <c r="P1772" s="5" t="e">
        <f t="shared" si="253"/>
        <v>#DIV/0!</v>
      </c>
      <c r="Q1772" s="5" t="e">
        <f t="shared" si="253"/>
        <v>#DIV/0!</v>
      </c>
      <c r="R1772" s="5" t="e">
        <f t="shared" si="253"/>
        <v>#DIV/0!</v>
      </c>
      <c r="S1772" s="5" t="e">
        <f t="shared" si="251"/>
        <v>#DIV/0!</v>
      </c>
      <c r="T1772" s="5" t="e">
        <f t="shared" si="251"/>
        <v>#DIV/0!</v>
      </c>
      <c r="U1772" s="5" t="e">
        <f t="shared" si="251"/>
        <v>#DIV/0!</v>
      </c>
      <c r="V1772" s="5" t="e">
        <f t="shared" si="251"/>
        <v>#DIV/0!</v>
      </c>
      <c r="W1772" s="5" t="e">
        <f t="shared" si="251"/>
        <v>#DIV/0!</v>
      </c>
      <c r="X1772" s="5" t="e">
        <f t="shared" si="251"/>
        <v>#DIV/0!</v>
      </c>
      <c r="Y1772" s="5" t="e">
        <f t="shared" si="241"/>
        <v>#DIV/0!</v>
      </c>
      <c r="Z1772" s="5" t="e">
        <f t="shared" si="242"/>
        <v>#DIV/0!</v>
      </c>
      <c r="AA1772" s="5" t="e">
        <f t="shared" si="242"/>
        <v>#DIV/0!</v>
      </c>
      <c r="AM1772" s="6"/>
      <c r="AN1772" s="6"/>
    </row>
    <row r="1773" spans="2:40" s="5" customFormat="1" ht="20.100000000000001" hidden="1" customHeight="1">
      <c r="B1773" s="26"/>
      <c r="C1773" s="27">
        <f>3.14/180*C1772</f>
        <v>0</v>
      </c>
      <c r="D1773" s="27">
        <f>3.14/180*D1772</f>
        <v>5.3205555555555559</v>
      </c>
      <c r="E1773" s="28"/>
      <c r="F1773" s="28"/>
      <c r="G1773" s="28"/>
      <c r="H1773" s="28"/>
      <c r="I1773" s="28"/>
      <c r="J1773" s="28"/>
      <c r="K1773" s="28">
        <f>(3.14/180)*K1772</f>
        <v>5.3205555555555559</v>
      </c>
      <c r="L1773" s="14"/>
      <c r="M1773" s="14" t="e">
        <f t="shared" si="245"/>
        <v>#DIV/0!</v>
      </c>
      <c r="N1773" s="49"/>
      <c r="O1773" s="40"/>
      <c r="P1773" s="5" t="e">
        <f t="shared" si="253"/>
        <v>#DIV/0!</v>
      </c>
      <c r="Q1773" s="5" t="e">
        <f t="shared" si="253"/>
        <v>#DIV/0!</v>
      </c>
      <c r="R1773" s="5" t="e">
        <f t="shared" si="253"/>
        <v>#DIV/0!</v>
      </c>
      <c r="S1773" s="5" t="e">
        <f t="shared" si="251"/>
        <v>#DIV/0!</v>
      </c>
      <c r="T1773" s="5" t="e">
        <f t="shared" si="251"/>
        <v>#DIV/0!</v>
      </c>
      <c r="U1773" s="5" t="e">
        <f t="shared" si="251"/>
        <v>#DIV/0!</v>
      </c>
      <c r="V1773" s="5" t="e">
        <f t="shared" si="251"/>
        <v>#DIV/0!</v>
      </c>
      <c r="W1773" s="5" t="e">
        <f t="shared" si="251"/>
        <v>#DIV/0!</v>
      </c>
      <c r="X1773" s="5" t="e">
        <f t="shared" si="251"/>
        <v>#DIV/0!</v>
      </c>
      <c r="Y1773" s="5" t="e">
        <f t="shared" ref="Y1773:Y1836" si="259">IF(AND(K1773=MIN($B1773:$M1773),K1773=MIN($O$176:$O$234)),AK1772,0)</f>
        <v>#DIV/0!</v>
      </c>
      <c r="Z1773" s="5" t="e">
        <f t="shared" ref="Z1773:AA1836" si="260">IF(AND(L1773=MIN($B1773:$M1773),L1773=MIN($O$176:$O$234)),AL1772,0)</f>
        <v>#DIV/0!</v>
      </c>
      <c r="AA1773" s="5" t="e">
        <f t="shared" si="260"/>
        <v>#DIV/0!</v>
      </c>
      <c r="AM1773" s="6"/>
      <c r="AN1773" s="6"/>
    </row>
    <row r="1774" spans="2:40" s="5" customFormat="1" ht="20.100000000000001" hidden="1" customHeight="1">
      <c r="B1774" s="15"/>
      <c r="C1774" s="13"/>
      <c r="D1774" s="13"/>
      <c r="E1774" s="13"/>
      <c r="F1774" s="13"/>
      <c r="G1774" s="13"/>
      <c r="H1774" s="13"/>
      <c r="I1774" s="13"/>
      <c r="J1774" s="13"/>
      <c r="K1774" s="15"/>
      <c r="L1774" s="14"/>
      <c r="M1774" s="14" t="e">
        <f t="shared" si="245"/>
        <v>#DIV/0!</v>
      </c>
      <c r="N1774" s="49"/>
      <c r="O1774" s="40"/>
      <c r="P1774" s="5" t="e">
        <f t="shared" si="253"/>
        <v>#DIV/0!</v>
      </c>
      <c r="Q1774" s="5" t="e">
        <f t="shared" si="253"/>
        <v>#DIV/0!</v>
      </c>
      <c r="R1774" s="5" t="e">
        <f t="shared" si="253"/>
        <v>#DIV/0!</v>
      </c>
      <c r="S1774" s="5" t="e">
        <f t="shared" si="251"/>
        <v>#DIV/0!</v>
      </c>
      <c r="T1774" s="5" t="e">
        <f t="shared" si="251"/>
        <v>#DIV/0!</v>
      </c>
      <c r="U1774" s="5" t="e">
        <f t="shared" si="251"/>
        <v>#DIV/0!</v>
      </c>
      <c r="V1774" s="5" t="e">
        <f t="shared" si="251"/>
        <v>#DIV/0!</v>
      </c>
      <c r="W1774" s="5" t="e">
        <f t="shared" si="251"/>
        <v>#DIV/0!</v>
      </c>
      <c r="X1774" s="5" t="e">
        <f t="shared" si="251"/>
        <v>#DIV/0!</v>
      </c>
      <c r="Y1774" s="5" t="e">
        <f t="shared" si="259"/>
        <v>#DIV/0!</v>
      </c>
      <c r="Z1774" s="5" t="e">
        <f t="shared" si="260"/>
        <v>#DIV/0!</v>
      </c>
      <c r="AA1774" s="5" t="e">
        <f t="shared" si="260"/>
        <v>#DIV/0!</v>
      </c>
      <c r="AM1774" s="6"/>
      <c r="AN1774" s="6"/>
    </row>
    <row r="1775" spans="2:40" s="5" customFormat="1" ht="20.100000000000001" hidden="1" customHeight="1">
      <c r="B1775" s="22" t="str">
        <f>+$B$11</f>
        <v xml:space="preserve"> Α' ΠΛΑΝΗΤΗΣ</v>
      </c>
      <c r="C1775" s="15">
        <f>+$C$11</f>
        <v>0</v>
      </c>
      <c r="D1775" s="13">
        <f>+D1770+1</f>
        <v>306</v>
      </c>
      <c r="E1775" s="15">
        <f>+(H1775+I1775)/2</f>
        <v>0</v>
      </c>
      <c r="F1775" s="15">
        <f>+SQRT(E1775*E1775-G1775*G1775)</f>
        <v>0</v>
      </c>
      <c r="G1775" s="15">
        <f>+(-H1775+I1775)/2</f>
        <v>0</v>
      </c>
      <c r="H1775" s="15">
        <f>+$J$40</f>
        <v>0</v>
      </c>
      <c r="I1775" s="15">
        <f>+$J$39</f>
        <v>0</v>
      </c>
      <c r="J1775" s="15">
        <f>+$D$22</f>
        <v>0</v>
      </c>
      <c r="K1775" s="15">
        <f>+ABS( C1775-D1775)</f>
        <v>306</v>
      </c>
      <c r="L1775" s="15" t="e">
        <f>(+F1775*F1775/E1775)/( 1- J1775*COS(K1776))</f>
        <v>#DIV/0!</v>
      </c>
      <c r="M1775" s="14" t="e">
        <f t="shared" si="245"/>
        <v>#DIV/0!</v>
      </c>
      <c r="N1775" s="49"/>
      <c r="O1775" s="40"/>
      <c r="P1775" s="5" t="e">
        <f t="shared" si="253"/>
        <v>#DIV/0!</v>
      </c>
      <c r="Q1775" s="5" t="e">
        <f t="shared" si="253"/>
        <v>#DIV/0!</v>
      </c>
      <c r="R1775" s="5" t="e">
        <f t="shared" si="253"/>
        <v>#DIV/0!</v>
      </c>
      <c r="S1775" s="5" t="e">
        <f t="shared" si="251"/>
        <v>#DIV/0!</v>
      </c>
      <c r="T1775" s="5" t="e">
        <f t="shared" si="251"/>
        <v>#DIV/0!</v>
      </c>
      <c r="U1775" s="5" t="e">
        <f t="shared" si="251"/>
        <v>#DIV/0!</v>
      </c>
      <c r="V1775" s="5" t="e">
        <f t="shared" si="251"/>
        <v>#DIV/0!</v>
      </c>
      <c r="W1775" s="5" t="e">
        <f t="shared" si="251"/>
        <v>#DIV/0!</v>
      </c>
      <c r="X1775" s="5" t="e">
        <f t="shared" si="251"/>
        <v>#DIV/0!</v>
      </c>
      <c r="Y1775" s="5" t="e">
        <f t="shared" si="259"/>
        <v>#DIV/0!</v>
      </c>
      <c r="Z1775" s="5" t="e">
        <f t="shared" si="260"/>
        <v>#DIV/0!</v>
      </c>
      <c r="AA1775" s="5" t="e">
        <f t="shared" si="260"/>
        <v>#DIV/0!</v>
      </c>
      <c r="AM1775" s="6"/>
      <c r="AN1775" s="6"/>
    </row>
    <row r="1776" spans="2:40" s="5" customFormat="1" ht="20.100000000000001" hidden="1" customHeight="1">
      <c r="B1776" s="23" t="s">
        <v>32</v>
      </c>
      <c r="C1776" s="24">
        <f>3.14/180*C1775</f>
        <v>0</v>
      </c>
      <c r="D1776" s="24">
        <v>306</v>
      </c>
      <c r="E1776" s="25"/>
      <c r="F1776" s="25"/>
      <c r="G1776" s="25"/>
      <c r="H1776" s="25"/>
      <c r="I1776" s="25"/>
      <c r="J1776" s="25"/>
      <c r="K1776" s="25">
        <f>(3.14/180)*K1775</f>
        <v>5.338000000000001</v>
      </c>
      <c r="L1776" s="14"/>
      <c r="M1776" s="14" t="e">
        <f t="shared" si="245"/>
        <v>#DIV/0!</v>
      </c>
      <c r="N1776" s="49"/>
      <c r="O1776" s="238" t="e">
        <f t="shared" ref="O1776" si="261">+ABS(L1775-L1777)</f>
        <v>#DIV/0!</v>
      </c>
      <c r="P1776" s="5" t="e">
        <f t="shared" si="253"/>
        <v>#DIV/0!</v>
      </c>
      <c r="Q1776" s="5" t="e">
        <f t="shared" si="253"/>
        <v>#DIV/0!</v>
      </c>
      <c r="R1776" s="5" t="e">
        <f t="shared" si="253"/>
        <v>#DIV/0!</v>
      </c>
      <c r="S1776" s="5" t="e">
        <f t="shared" si="251"/>
        <v>#DIV/0!</v>
      </c>
      <c r="T1776" s="5" t="e">
        <f t="shared" si="251"/>
        <v>#DIV/0!</v>
      </c>
      <c r="U1776" s="5" t="e">
        <f t="shared" si="251"/>
        <v>#DIV/0!</v>
      </c>
      <c r="V1776" s="5" t="e">
        <f t="shared" si="251"/>
        <v>#DIV/0!</v>
      </c>
      <c r="W1776" s="5" t="e">
        <f t="shared" si="251"/>
        <v>#DIV/0!</v>
      </c>
      <c r="X1776" s="5" t="e">
        <f t="shared" si="251"/>
        <v>#DIV/0!</v>
      </c>
      <c r="Y1776" s="5" t="e">
        <f t="shared" si="259"/>
        <v>#DIV/0!</v>
      </c>
      <c r="Z1776" s="5" t="e">
        <f t="shared" si="260"/>
        <v>#DIV/0!</v>
      </c>
      <c r="AA1776" s="5" t="e">
        <f t="shared" si="260"/>
        <v>#DIV/0!</v>
      </c>
      <c r="AM1776" s="6"/>
      <c r="AN1776" s="6"/>
    </row>
    <row r="1777" spans="2:40" s="5" customFormat="1" ht="20.100000000000001" hidden="1" customHeight="1">
      <c r="B1777" s="22" t="str">
        <f>+$B$13</f>
        <v xml:space="preserve"> Β' ΠΛΑΝΗΤΗΣ</v>
      </c>
      <c r="C1777" s="15">
        <f>+$C$13</f>
        <v>0</v>
      </c>
      <c r="D1777" s="13">
        <f>+D1772+1</f>
        <v>306</v>
      </c>
      <c r="E1777" s="15">
        <f>+(H1777+I1777)/2</f>
        <v>0</v>
      </c>
      <c r="F1777" s="15">
        <f>+SQRT(E1777*E1777-G1777*G1777)</f>
        <v>0</v>
      </c>
      <c r="G1777" s="15">
        <f>+(-H1777+I1777)/2</f>
        <v>0</v>
      </c>
      <c r="H1777" s="15">
        <f>+$J$42</f>
        <v>0</v>
      </c>
      <c r="I1777" s="15">
        <f>+$J$41</f>
        <v>0</v>
      </c>
      <c r="J1777" s="15">
        <f>+$D$24</f>
        <v>0</v>
      </c>
      <c r="K1777" s="15">
        <f>+ABS( C1777-D1777)</f>
        <v>306</v>
      </c>
      <c r="L1777" s="15" t="e">
        <f>+F1777*F1777/E1777/( 1- J1777*COS(K1778))</f>
        <v>#DIV/0!</v>
      </c>
      <c r="M1777" s="14" t="e">
        <f t="shared" si="245"/>
        <v>#DIV/0!</v>
      </c>
      <c r="N1777" s="49"/>
      <c r="O1777" s="40"/>
      <c r="P1777" s="5" t="e">
        <f t="shared" si="253"/>
        <v>#DIV/0!</v>
      </c>
      <c r="Q1777" s="5" t="e">
        <f t="shared" si="253"/>
        <v>#DIV/0!</v>
      </c>
      <c r="R1777" s="5" t="e">
        <f t="shared" si="253"/>
        <v>#DIV/0!</v>
      </c>
      <c r="S1777" s="5" t="e">
        <f t="shared" si="251"/>
        <v>#DIV/0!</v>
      </c>
      <c r="T1777" s="5" t="e">
        <f t="shared" si="251"/>
        <v>#DIV/0!</v>
      </c>
      <c r="U1777" s="5" t="e">
        <f t="shared" si="251"/>
        <v>#DIV/0!</v>
      </c>
      <c r="V1777" s="5" t="e">
        <f t="shared" si="251"/>
        <v>#DIV/0!</v>
      </c>
      <c r="W1777" s="5" t="e">
        <f t="shared" si="251"/>
        <v>#DIV/0!</v>
      </c>
      <c r="X1777" s="5" t="e">
        <f t="shared" si="251"/>
        <v>#DIV/0!</v>
      </c>
      <c r="Y1777" s="5" t="e">
        <f t="shared" si="259"/>
        <v>#DIV/0!</v>
      </c>
      <c r="Z1777" s="5" t="e">
        <f t="shared" si="260"/>
        <v>#DIV/0!</v>
      </c>
      <c r="AA1777" s="5" t="e">
        <f t="shared" si="260"/>
        <v>#DIV/0!</v>
      </c>
      <c r="AM1777" s="6"/>
      <c r="AN1777" s="6"/>
    </row>
    <row r="1778" spans="2:40" s="5" customFormat="1" ht="20.100000000000001" hidden="1" customHeight="1">
      <c r="B1778" s="26"/>
      <c r="C1778" s="27">
        <f>3.14/180*C1777</f>
        <v>0</v>
      </c>
      <c r="D1778" s="27">
        <f>3.14/180*D1777</f>
        <v>5.338000000000001</v>
      </c>
      <c r="E1778" s="28"/>
      <c r="F1778" s="28"/>
      <c r="G1778" s="28"/>
      <c r="H1778" s="28"/>
      <c r="I1778" s="28"/>
      <c r="J1778" s="28"/>
      <c r="K1778" s="28">
        <f>(3.14/180)*K1777</f>
        <v>5.338000000000001</v>
      </c>
      <c r="L1778" s="14"/>
      <c r="M1778" s="14" t="e">
        <f t="shared" si="245"/>
        <v>#DIV/0!</v>
      </c>
      <c r="N1778" s="49"/>
      <c r="O1778" s="40"/>
      <c r="P1778" s="5" t="e">
        <f t="shared" si="253"/>
        <v>#DIV/0!</v>
      </c>
      <c r="Q1778" s="5" t="e">
        <f t="shared" si="253"/>
        <v>#DIV/0!</v>
      </c>
      <c r="R1778" s="5" t="e">
        <f t="shared" si="253"/>
        <v>#DIV/0!</v>
      </c>
      <c r="S1778" s="5" t="e">
        <f t="shared" si="251"/>
        <v>#DIV/0!</v>
      </c>
      <c r="T1778" s="5" t="e">
        <f t="shared" si="251"/>
        <v>#DIV/0!</v>
      </c>
      <c r="U1778" s="5" t="e">
        <f t="shared" si="251"/>
        <v>#DIV/0!</v>
      </c>
      <c r="V1778" s="5" t="e">
        <f t="shared" si="251"/>
        <v>#DIV/0!</v>
      </c>
      <c r="W1778" s="5" t="e">
        <f t="shared" si="251"/>
        <v>#DIV/0!</v>
      </c>
      <c r="X1778" s="5" t="e">
        <f t="shared" si="251"/>
        <v>#DIV/0!</v>
      </c>
      <c r="Y1778" s="5" t="e">
        <f t="shared" si="259"/>
        <v>#DIV/0!</v>
      </c>
      <c r="Z1778" s="5" t="e">
        <f t="shared" si="260"/>
        <v>#DIV/0!</v>
      </c>
      <c r="AA1778" s="5" t="e">
        <f t="shared" si="260"/>
        <v>#DIV/0!</v>
      </c>
      <c r="AM1778" s="6"/>
      <c r="AN1778" s="6"/>
    </row>
    <row r="1779" spans="2:40" s="5" customFormat="1" ht="20.100000000000001" hidden="1" customHeight="1">
      <c r="B1779" s="15"/>
      <c r="C1779" s="13"/>
      <c r="D1779" s="13"/>
      <c r="E1779" s="13"/>
      <c r="F1779" s="13"/>
      <c r="G1779" s="13"/>
      <c r="H1779" s="13"/>
      <c r="I1779" s="13"/>
      <c r="J1779" s="13"/>
      <c r="K1779" s="15"/>
      <c r="L1779" s="14"/>
      <c r="M1779" s="14" t="e">
        <f t="shared" si="245"/>
        <v>#DIV/0!</v>
      </c>
      <c r="N1779" s="49"/>
      <c r="O1779" s="238"/>
      <c r="P1779" s="5" t="e">
        <f t="shared" si="253"/>
        <v>#DIV/0!</v>
      </c>
      <c r="Q1779" s="5" t="e">
        <f t="shared" si="253"/>
        <v>#DIV/0!</v>
      </c>
      <c r="R1779" s="5" t="e">
        <f t="shared" si="253"/>
        <v>#DIV/0!</v>
      </c>
      <c r="S1779" s="5" t="e">
        <f t="shared" si="251"/>
        <v>#DIV/0!</v>
      </c>
      <c r="T1779" s="5" t="e">
        <f t="shared" si="251"/>
        <v>#DIV/0!</v>
      </c>
      <c r="U1779" s="5" t="e">
        <f t="shared" si="251"/>
        <v>#DIV/0!</v>
      </c>
      <c r="V1779" s="5" t="e">
        <f t="shared" si="251"/>
        <v>#DIV/0!</v>
      </c>
      <c r="W1779" s="5" t="e">
        <f t="shared" si="251"/>
        <v>#DIV/0!</v>
      </c>
      <c r="X1779" s="5" t="e">
        <f t="shared" si="251"/>
        <v>#DIV/0!</v>
      </c>
      <c r="Y1779" s="5" t="e">
        <f t="shared" si="259"/>
        <v>#DIV/0!</v>
      </c>
      <c r="Z1779" s="5" t="e">
        <f t="shared" si="260"/>
        <v>#DIV/0!</v>
      </c>
      <c r="AA1779" s="5" t="e">
        <f t="shared" si="260"/>
        <v>#DIV/0!</v>
      </c>
      <c r="AM1779" s="6"/>
      <c r="AN1779" s="6"/>
    </row>
    <row r="1780" spans="2:40" s="5" customFormat="1" ht="20.100000000000001" hidden="1" customHeight="1">
      <c r="B1780" s="22" t="str">
        <f>+$B$11</f>
        <v xml:space="preserve"> Α' ΠΛΑΝΗΤΗΣ</v>
      </c>
      <c r="C1780" s="15">
        <f>+$C$11</f>
        <v>0</v>
      </c>
      <c r="D1780" s="13">
        <f>+D1775+1</f>
        <v>307</v>
      </c>
      <c r="E1780" s="15">
        <f>+(H1780+I1780)/2</f>
        <v>0</v>
      </c>
      <c r="F1780" s="15">
        <f>+SQRT(E1780*E1780-G1780*G1780)</f>
        <v>0</v>
      </c>
      <c r="G1780" s="15">
        <f>+(-H1780+I1780)/2</f>
        <v>0</v>
      </c>
      <c r="H1780" s="15">
        <f>+$J$40</f>
        <v>0</v>
      </c>
      <c r="I1780" s="15">
        <f>+$J$39</f>
        <v>0</v>
      </c>
      <c r="J1780" s="15">
        <f>+$D$22</f>
        <v>0</v>
      </c>
      <c r="K1780" s="15">
        <f>+ABS( C1780-D1780)</f>
        <v>307</v>
      </c>
      <c r="L1780" s="15" t="e">
        <f>(+F1780*F1780/E1780)/( 1- J1780*COS(K1781))</f>
        <v>#DIV/0!</v>
      </c>
      <c r="M1780" s="14" t="e">
        <f t="shared" si="245"/>
        <v>#DIV/0!</v>
      </c>
      <c r="N1780" s="49"/>
      <c r="O1780" s="40"/>
      <c r="P1780" s="5" t="e">
        <f t="shared" si="253"/>
        <v>#DIV/0!</v>
      </c>
      <c r="Q1780" s="5" t="e">
        <f t="shared" si="253"/>
        <v>#DIV/0!</v>
      </c>
      <c r="R1780" s="5" t="e">
        <f t="shared" si="253"/>
        <v>#DIV/0!</v>
      </c>
      <c r="S1780" s="5" t="e">
        <f t="shared" si="251"/>
        <v>#DIV/0!</v>
      </c>
      <c r="T1780" s="5" t="e">
        <f t="shared" si="251"/>
        <v>#DIV/0!</v>
      </c>
      <c r="U1780" s="5" t="e">
        <f t="shared" si="251"/>
        <v>#DIV/0!</v>
      </c>
      <c r="V1780" s="5" t="e">
        <f t="shared" si="251"/>
        <v>#DIV/0!</v>
      </c>
      <c r="W1780" s="5" t="e">
        <f t="shared" si="251"/>
        <v>#DIV/0!</v>
      </c>
      <c r="X1780" s="5" t="e">
        <f t="shared" si="251"/>
        <v>#DIV/0!</v>
      </c>
      <c r="Y1780" s="5" t="e">
        <f t="shared" si="259"/>
        <v>#DIV/0!</v>
      </c>
      <c r="Z1780" s="5" t="e">
        <f t="shared" si="260"/>
        <v>#DIV/0!</v>
      </c>
      <c r="AA1780" s="5" t="e">
        <f t="shared" si="260"/>
        <v>#DIV/0!</v>
      </c>
      <c r="AM1780" s="6"/>
      <c r="AN1780" s="6"/>
    </row>
    <row r="1781" spans="2:40" s="5" customFormat="1" ht="20.100000000000001" hidden="1" customHeight="1">
      <c r="B1781" s="23" t="s">
        <v>32</v>
      </c>
      <c r="C1781" s="24">
        <f>3.14/180*C1780</f>
        <v>0</v>
      </c>
      <c r="D1781" s="24">
        <v>307</v>
      </c>
      <c r="E1781" s="25"/>
      <c r="F1781" s="25"/>
      <c r="G1781" s="25"/>
      <c r="H1781" s="25"/>
      <c r="I1781" s="25"/>
      <c r="J1781" s="25"/>
      <c r="K1781" s="25">
        <f>(3.14/180)*K1780</f>
        <v>5.3554444444444451</v>
      </c>
      <c r="L1781" s="14"/>
      <c r="M1781" s="14" t="e">
        <f t="shared" si="245"/>
        <v>#DIV/0!</v>
      </c>
      <c r="N1781" s="49"/>
      <c r="O1781" s="238" t="e">
        <f t="shared" ref="O1781" si="262">+ABS(L1780-L1782)</f>
        <v>#DIV/0!</v>
      </c>
      <c r="P1781" s="5" t="e">
        <f t="shared" si="253"/>
        <v>#DIV/0!</v>
      </c>
      <c r="Q1781" s="5" t="e">
        <f t="shared" si="253"/>
        <v>#DIV/0!</v>
      </c>
      <c r="R1781" s="5" t="e">
        <f t="shared" si="253"/>
        <v>#DIV/0!</v>
      </c>
      <c r="S1781" s="5" t="e">
        <f t="shared" si="251"/>
        <v>#DIV/0!</v>
      </c>
      <c r="T1781" s="5" t="e">
        <f t="shared" si="251"/>
        <v>#DIV/0!</v>
      </c>
      <c r="U1781" s="5" t="e">
        <f t="shared" si="251"/>
        <v>#DIV/0!</v>
      </c>
      <c r="V1781" s="5" t="e">
        <f t="shared" si="251"/>
        <v>#DIV/0!</v>
      </c>
      <c r="W1781" s="5" t="e">
        <f t="shared" si="251"/>
        <v>#DIV/0!</v>
      </c>
      <c r="X1781" s="5" t="e">
        <f t="shared" si="251"/>
        <v>#DIV/0!</v>
      </c>
      <c r="Y1781" s="5" t="e">
        <f t="shared" si="259"/>
        <v>#DIV/0!</v>
      </c>
      <c r="Z1781" s="5" t="e">
        <f t="shared" si="260"/>
        <v>#DIV/0!</v>
      </c>
      <c r="AA1781" s="5" t="e">
        <f t="shared" si="260"/>
        <v>#DIV/0!</v>
      </c>
      <c r="AM1781" s="6"/>
      <c r="AN1781" s="6"/>
    </row>
    <row r="1782" spans="2:40" s="5" customFormat="1" ht="20.100000000000001" hidden="1" customHeight="1">
      <c r="B1782" s="22" t="str">
        <f>+$B$13</f>
        <v xml:space="preserve"> Β' ΠΛΑΝΗΤΗΣ</v>
      </c>
      <c r="C1782" s="15">
        <f>+$C$13</f>
        <v>0</v>
      </c>
      <c r="D1782" s="13">
        <f>+D1777+1</f>
        <v>307</v>
      </c>
      <c r="E1782" s="15">
        <f>+(H1782+I1782)/2</f>
        <v>0</v>
      </c>
      <c r="F1782" s="15">
        <f>+SQRT(E1782*E1782-G1782*G1782)</f>
        <v>0</v>
      </c>
      <c r="G1782" s="15">
        <f>+(-H1782+I1782)/2</f>
        <v>0</v>
      </c>
      <c r="H1782" s="15">
        <f>+$J$42</f>
        <v>0</v>
      </c>
      <c r="I1782" s="15">
        <f>+$J$41</f>
        <v>0</v>
      </c>
      <c r="J1782" s="15">
        <f>+$D$24</f>
        <v>0</v>
      </c>
      <c r="K1782" s="15">
        <f>+ABS( C1782-D1782)</f>
        <v>307</v>
      </c>
      <c r="L1782" s="15" t="e">
        <f>+F1782*F1782/E1782/( 1- J1782*COS(K1783))</f>
        <v>#DIV/0!</v>
      </c>
      <c r="M1782" s="14" t="e">
        <f t="shared" si="245"/>
        <v>#DIV/0!</v>
      </c>
      <c r="N1782" s="49"/>
      <c r="O1782" s="40"/>
      <c r="P1782" s="5" t="e">
        <f t="shared" si="253"/>
        <v>#DIV/0!</v>
      </c>
      <c r="Q1782" s="5" t="e">
        <f t="shared" si="253"/>
        <v>#DIV/0!</v>
      </c>
      <c r="R1782" s="5" t="e">
        <f t="shared" si="253"/>
        <v>#DIV/0!</v>
      </c>
      <c r="S1782" s="5" t="e">
        <f t="shared" si="251"/>
        <v>#DIV/0!</v>
      </c>
      <c r="T1782" s="5" t="e">
        <f t="shared" si="251"/>
        <v>#DIV/0!</v>
      </c>
      <c r="U1782" s="5" t="e">
        <f t="shared" si="251"/>
        <v>#DIV/0!</v>
      </c>
      <c r="V1782" s="5" t="e">
        <f t="shared" si="251"/>
        <v>#DIV/0!</v>
      </c>
      <c r="W1782" s="5" t="e">
        <f t="shared" si="251"/>
        <v>#DIV/0!</v>
      </c>
      <c r="X1782" s="5" t="e">
        <f t="shared" si="251"/>
        <v>#DIV/0!</v>
      </c>
      <c r="Y1782" s="5" t="e">
        <f t="shared" si="259"/>
        <v>#DIV/0!</v>
      </c>
      <c r="Z1782" s="5" t="e">
        <f t="shared" si="260"/>
        <v>#DIV/0!</v>
      </c>
      <c r="AA1782" s="5" t="e">
        <f t="shared" si="260"/>
        <v>#DIV/0!</v>
      </c>
      <c r="AM1782" s="6"/>
      <c r="AN1782" s="6"/>
    </row>
    <row r="1783" spans="2:40" s="5" customFormat="1" ht="20.100000000000001" hidden="1" customHeight="1">
      <c r="B1783" s="26"/>
      <c r="C1783" s="27">
        <f>3.14/180*C1782</f>
        <v>0</v>
      </c>
      <c r="D1783" s="27">
        <f>3.14/180*D1782</f>
        <v>5.3554444444444451</v>
      </c>
      <c r="E1783" s="28"/>
      <c r="F1783" s="28"/>
      <c r="G1783" s="28"/>
      <c r="H1783" s="28"/>
      <c r="I1783" s="28"/>
      <c r="J1783" s="28"/>
      <c r="K1783" s="28">
        <f>(3.14/180)*K1782</f>
        <v>5.3554444444444451</v>
      </c>
      <c r="L1783" s="14"/>
      <c r="M1783" s="14" t="e">
        <f t="shared" ref="M1783:M1846" si="263">IF(O1783=$O$2051,$D1782,0)</f>
        <v>#DIV/0!</v>
      </c>
      <c r="N1783" s="49"/>
      <c r="O1783" s="40"/>
      <c r="P1783" s="5" t="e">
        <f t="shared" si="253"/>
        <v>#DIV/0!</v>
      </c>
      <c r="Q1783" s="5" t="e">
        <f t="shared" si="253"/>
        <v>#DIV/0!</v>
      </c>
      <c r="R1783" s="5" t="e">
        <f t="shared" si="253"/>
        <v>#DIV/0!</v>
      </c>
      <c r="S1783" s="5" t="e">
        <f t="shared" si="251"/>
        <v>#DIV/0!</v>
      </c>
      <c r="T1783" s="5" t="e">
        <f t="shared" si="251"/>
        <v>#DIV/0!</v>
      </c>
      <c r="U1783" s="5" t="e">
        <f t="shared" si="251"/>
        <v>#DIV/0!</v>
      </c>
      <c r="V1783" s="5" t="e">
        <f t="shared" si="251"/>
        <v>#DIV/0!</v>
      </c>
      <c r="W1783" s="5" t="e">
        <f t="shared" si="251"/>
        <v>#DIV/0!</v>
      </c>
      <c r="X1783" s="5" t="e">
        <f t="shared" si="251"/>
        <v>#DIV/0!</v>
      </c>
      <c r="Y1783" s="5" t="e">
        <f t="shared" si="259"/>
        <v>#DIV/0!</v>
      </c>
      <c r="Z1783" s="5" t="e">
        <f t="shared" si="260"/>
        <v>#DIV/0!</v>
      </c>
      <c r="AA1783" s="5" t="e">
        <f t="shared" si="260"/>
        <v>#DIV/0!</v>
      </c>
      <c r="AM1783" s="6"/>
      <c r="AN1783" s="6"/>
    </row>
    <row r="1784" spans="2:40" s="5" customFormat="1" ht="20.100000000000001" hidden="1" customHeight="1">
      <c r="B1784" s="15"/>
      <c r="C1784" s="13"/>
      <c r="D1784" s="13"/>
      <c r="E1784" s="13"/>
      <c r="F1784" s="13"/>
      <c r="G1784" s="13"/>
      <c r="H1784" s="13"/>
      <c r="I1784" s="13"/>
      <c r="J1784" s="13"/>
      <c r="K1784" s="15"/>
      <c r="L1784" s="14"/>
      <c r="M1784" s="14" t="e">
        <f t="shared" si="263"/>
        <v>#DIV/0!</v>
      </c>
      <c r="N1784" s="49"/>
      <c r="O1784" s="40"/>
      <c r="P1784" s="5" t="e">
        <f t="shared" si="253"/>
        <v>#DIV/0!</v>
      </c>
      <c r="Q1784" s="5" t="e">
        <f t="shared" si="253"/>
        <v>#DIV/0!</v>
      </c>
      <c r="R1784" s="5" t="e">
        <f t="shared" si="253"/>
        <v>#DIV/0!</v>
      </c>
      <c r="S1784" s="5" t="e">
        <f t="shared" si="251"/>
        <v>#DIV/0!</v>
      </c>
      <c r="T1784" s="5" t="e">
        <f t="shared" si="251"/>
        <v>#DIV/0!</v>
      </c>
      <c r="U1784" s="5" t="e">
        <f t="shared" si="251"/>
        <v>#DIV/0!</v>
      </c>
      <c r="V1784" s="5" t="e">
        <f t="shared" si="251"/>
        <v>#DIV/0!</v>
      </c>
      <c r="W1784" s="5" t="e">
        <f t="shared" si="251"/>
        <v>#DIV/0!</v>
      </c>
      <c r="X1784" s="5" t="e">
        <f t="shared" si="251"/>
        <v>#DIV/0!</v>
      </c>
      <c r="Y1784" s="5" t="e">
        <f t="shared" si="259"/>
        <v>#DIV/0!</v>
      </c>
      <c r="Z1784" s="5" t="e">
        <f t="shared" si="260"/>
        <v>#DIV/0!</v>
      </c>
      <c r="AA1784" s="5" t="e">
        <f t="shared" si="260"/>
        <v>#DIV/0!</v>
      </c>
      <c r="AM1784" s="6"/>
      <c r="AN1784" s="6"/>
    </row>
    <row r="1785" spans="2:40" s="5" customFormat="1" ht="20.100000000000001" hidden="1" customHeight="1">
      <c r="B1785" s="22" t="str">
        <f>+$B$11</f>
        <v xml:space="preserve"> Α' ΠΛΑΝΗΤΗΣ</v>
      </c>
      <c r="C1785" s="15">
        <f>+$C$11</f>
        <v>0</v>
      </c>
      <c r="D1785" s="13">
        <f>+D1780+1</f>
        <v>308</v>
      </c>
      <c r="E1785" s="15">
        <f>+(H1785+I1785)/2</f>
        <v>0</v>
      </c>
      <c r="F1785" s="15">
        <f>+SQRT(E1785*E1785-G1785*G1785)</f>
        <v>0</v>
      </c>
      <c r="G1785" s="15">
        <f>+(-H1785+I1785)/2</f>
        <v>0</v>
      </c>
      <c r="H1785" s="15">
        <f>+$J$40</f>
        <v>0</v>
      </c>
      <c r="I1785" s="15">
        <f>+$J$39</f>
        <v>0</v>
      </c>
      <c r="J1785" s="15">
        <f>+$D$22</f>
        <v>0</v>
      </c>
      <c r="K1785" s="15">
        <f>+ABS( C1785-D1785)</f>
        <v>308</v>
      </c>
      <c r="L1785" s="15" t="e">
        <f>(+F1785*F1785/E1785)/( 1- J1785*COS(K1786))</f>
        <v>#DIV/0!</v>
      </c>
      <c r="M1785" s="14" t="e">
        <f t="shared" si="263"/>
        <v>#DIV/0!</v>
      </c>
      <c r="N1785" s="49"/>
      <c r="O1785" s="40"/>
      <c r="P1785" s="5" t="e">
        <f t="shared" si="253"/>
        <v>#DIV/0!</v>
      </c>
      <c r="Q1785" s="5" t="e">
        <f t="shared" si="253"/>
        <v>#DIV/0!</v>
      </c>
      <c r="R1785" s="5" t="e">
        <f t="shared" si="253"/>
        <v>#DIV/0!</v>
      </c>
      <c r="S1785" s="5" t="e">
        <f t="shared" si="251"/>
        <v>#DIV/0!</v>
      </c>
      <c r="T1785" s="5" t="e">
        <f t="shared" si="251"/>
        <v>#DIV/0!</v>
      </c>
      <c r="U1785" s="5" t="e">
        <f t="shared" si="251"/>
        <v>#DIV/0!</v>
      </c>
      <c r="V1785" s="5" t="e">
        <f t="shared" si="251"/>
        <v>#DIV/0!</v>
      </c>
      <c r="W1785" s="5" t="e">
        <f t="shared" si="251"/>
        <v>#DIV/0!</v>
      </c>
      <c r="X1785" s="5" t="e">
        <f t="shared" si="251"/>
        <v>#DIV/0!</v>
      </c>
      <c r="Y1785" s="5" t="e">
        <f t="shared" si="259"/>
        <v>#DIV/0!</v>
      </c>
      <c r="Z1785" s="5" t="e">
        <f t="shared" si="260"/>
        <v>#DIV/0!</v>
      </c>
      <c r="AA1785" s="5" t="e">
        <f t="shared" si="260"/>
        <v>#DIV/0!</v>
      </c>
      <c r="AM1785" s="6"/>
      <c r="AN1785" s="6"/>
    </row>
    <row r="1786" spans="2:40" s="5" customFormat="1" ht="20.100000000000001" hidden="1" customHeight="1">
      <c r="B1786" s="23" t="s">
        <v>32</v>
      </c>
      <c r="C1786" s="24">
        <f>3.14/180*C1785</f>
        <v>0</v>
      </c>
      <c r="D1786" s="24">
        <v>308</v>
      </c>
      <c r="E1786" s="25"/>
      <c r="F1786" s="25"/>
      <c r="G1786" s="25"/>
      <c r="H1786" s="25"/>
      <c r="I1786" s="25"/>
      <c r="J1786" s="25"/>
      <c r="K1786" s="25">
        <f>(3.14/180)*K1785</f>
        <v>5.3728888888888893</v>
      </c>
      <c r="L1786" s="14"/>
      <c r="M1786" s="14" t="e">
        <f t="shared" si="263"/>
        <v>#DIV/0!</v>
      </c>
      <c r="N1786" s="49"/>
      <c r="O1786" s="238" t="e">
        <f t="shared" ref="O1786" si="264">+ABS(L1785-L1787)</f>
        <v>#DIV/0!</v>
      </c>
      <c r="P1786" s="5" t="e">
        <f t="shared" si="253"/>
        <v>#DIV/0!</v>
      </c>
      <c r="Q1786" s="5" t="e">
        <f t="shared" si="253"/>
        <v>#DIV/0!</v>
      </c>
      <c r="R1786" s="5" t="e">
        <f t="shared" si="253"/>
        <v>#DIV/0!</v>
      </c>
      <c r="S1786" s="5" t="e">
        <f t="shared" si="251"/>
        <v>#DIV/0!</v>
      </c>
      <c r="T1786" s="5" t="e">
        <f t="shared" si="251"/>
        <v>#DIV/0!</v>
      </c>
      <c r="U1786" s="5" t="e">
        <f t="shared" si="251"/>
        <v>#DIV/0!</v>
      </c>
      <c r="V1786" s="5" t="e">
        <f t="shared" si="251"/>
        <v>#DIV/0!</v>
      </c>
      <c r="W1786" s="5" t="e">
        <f t="shared" si="251"/>
        <v>#DIV/0!</v>
      </c>
      <c r="X1786" s="5" t="e">
        <f t="shared" si="251"/>
        <v>#DIV/0!</v>
      </c>
      <c r="Y1786" s="5" t="e">
        <f t="shared" si="259"/>
        <v>#DIV/0!</v>
      </c>
      <c r="Z1786" s="5" t="e">
        <f t="shared" si="260"/>
        <v>#DIV/0!</v>
      </c>
      <c r="AA1786" s="5" t="e">
        <f t="shared" si="260"/>
        <v>#DIV/0!</v>
      </c>
      <c r="AM1786" s="6"/>
      <c r="AN1786" s="6"/>
    </row>
    <row r="1787" spans="2:40" s="5" customFormat="1" ht="20.100000000000001" hidden="1" customHeight="1">
      <c r="B1787" s="22" t="str">
        <f>+$B$13</f>
        <v xml:space="preserve"> Β' ΠΛΑΝΗΤΗΣ</v>
      </c>
      <c r="C1787" s="15">
        <f>+$C$13</f>
        <v>0</v>
      </c>
      <c r="D1787" s="13">
        <f>+D1782+1</f>
        <v>308</v>
      </c>
      <c r="E1787" s="15">
        <f>+(H1787+I1787)/2</f>
        <v>0</v>
      </c>
      <c r="F1787" s="15">
        <f>+SQRT(E1787*E1787-G1787*G1787)</f>
        <v>0</v>
      </c>
      <c r="G1787" s="15">
        <f>+(-H1787+I1787)/2</f>
        <v>0</v>
      </c>
      <c r="H1787" s="15">
        <f>+$J$42</f>
        <v>0</v>
      </c>
      <c r="I1787" s="15">
        <f>+$J$41</f>
        <v>0</v>
      </c>
      <c r="J1787" s="15">
        <f>+$D$24</f>
        <v>0</v>
      </c>
      <c r="K1787" s="15">
        <f>+ABS( C1787-D1787)</f>
        <v>308</v>
      </c>
      <c r="L1787" s="15" t="e">
        <f>+F1787*F1787/E1787/( 1- J1787*COS(K1788))</f>
        <v>#DIV/0!</v>
      </c>
      <c r="M1787" s="14" t="e">
        <f t="shared" si="263"/>
        <v>#DIV/0!</v>
      </c>
      <c r="N1787" s="49"/>
      <c r="O1787" s="40"/>
      <c r="P1787" s="5" t="e">
        <f t="shared" si="253"/>
        <v>#DIV/0!</v>
      </c>
      <c r="Q1787" s="5" t="e">
        <f t="shared" si="253"/>
        <v>#DIV/0!</v>
      </c>
      <c r="R1787" s="5" t="e">
        <f t="shared" si="253"/>
        <v>#DIV/0!</v>
      </c>
      <c r="S1787" s="5" t="e">
        <f t="shared" si="251"/>
        <v>#DIV/0!</v>
      </c>
      <c r="T1787" s="5" t="e">
        <f t="shared" si="251"/>
        <v>#DIV/0!</v>
      </c>
      <c r="U1787" s="5" t="e">
        <f t="shared" si="251"/>
        <v>#DIV/0!</v>
      </c>
      <c r="V1787" s="5" t="e">
        <f t="shared" si="251"/>
        <v>#DIV/0!</v>
      </c>
      <c r="W1787" s="5" t="e">
        <f t="shared" si="251"/>
        <v>#DIV/0!</v>
      </c>
      <c r="X1787" s="5" t="e">
        <f t="shared" si="251"/>
        <v>#DIV/0!</v>
      </c>
      <c r="Y1787" s="5" t="e">
        <f t="shared" si="259"/>
        <v>#DIV/0!</v>
      </c>
      <c r="Z1787" s="5" t="e">
        <f t="shared" si="260"/>
        <v>#DIV/0!</v>
      </c>
      <c r="AA1787" s="5" t="e">
        <f t="shared" si="260"/>
        <v>#DIV/0!</v>
      </c>
      <c r="AM1787" s="6"/>
      <c r="AN1787" s="6"/>
    </row>
    <row r="1788" spans="2:40" s="5" customFormat="1" ht="20.100000000000001" hidden="1" customHeight="1">
      <c r="B1788" s="26"/>
      <c r="C1788" s="27">
        <f>3.14/180*C1787</f>
        <v>0</v>
      </c>
      <c r="D1788" s="27">
        <f>3.14/180*D1787</f>
        <v>5.3728888888888893</v>
      </c>
      <c r="E1788" s="28"/>
      <c r="F1788" s="28"/>
      <c r="G1788" s="28"/>
      <c r="H1788" s="28"/>
      <c r="I1788" s="28"/>
      <c r="J1788" s="28"/>
      <c r="K1788" s="28">
        <f>(3.14/180)*K1787</f>
        <v>5.3728888888888893</v>
      </c>
      <c r="L1788" s="14"/>
      <c r="M1788" s="14" t="e">
        <f t="shared" si="263"/>
        <v>#DIV/0!</v>
      </c>
      <c r="N1788" s="49"/>
      <c r="O1788" s="40"/>
      <c r="P1788" s="5" t="e">
        <f t="shared" si="253"/>
        <v>#DIV/0!</v>
      </c>
      <c r="Q1788" s="5" t="e">
        <f t="shared" si="253"/>
        <v>#DIV/0!</v>
      </c>
      <c r="R1788" s="5" t="e">
        <f t="shared" si="253"/>
        <v>#DIV/0!</v>
      </c>
      <c r="S1788" s="5" t="e">
        <f t="shared" si="251"/>
        <v>#DIV/0!</v>
      </c>
      <c r="T1788" s="5" t="e">
        <f t="shared" si="251"/>
        <v>#DIV/0!</v>
      </c>
      <c r="U1788" s="5" t="e">
        <f t="shared" si="251"/>
        <v>#DIV/0!</v>
      </c>
      <c r="V1788" s="5" t="e">
        <f t="shared" si="251"/>
        <v>#DIV/0!</v>
      </c>
      <c r="W1788" s="5" t="e">
        <f t="shared" si="251"/>
        <v>#DIV/0!</v>
      </c>
      <c r="X1788" s="5" t="e">
        <f t="shared" si="251"/>
        <v>#DIV/0!</v>
      </c>
      <c r="Y1788" s="5" t="e">
        <f t="shared" si="259"/>
        <v>#DIV/0!</v>
      </c>
      <c r="Z1788" s="5" t="e">
        <f t="shared" si="260"/>
        <v>#DIV/0!</v>
      </c>
      <c r="AA1788" s="5" t="e">
        <f t="shared" si="260"/>
        <v>#DIV/0!</v>
      </c>
      <c r="AM1788" s="6"/>
      <c r="AN1788" s="6"/>
    </row>
    <row r="1789" spans="2:40" s="5" customFormat="1" ht="20.100000000000001" hidden="1" customHeight="1">
      <c r="B1789" s="15"/>
      <c r="C1789" s="13"/>
      <c r="D1789" s="13"/>
      <c r="E1789" s="13"/>
      <c r="F1789" s="13"/>
      <c r="G1789" s="13"/>
      <c r="H1789" s="13"/>
      <c r="I1789" s="13"/>
      <c r="J1789" s="13"/>
      <c r="K1789" s="15"/>
      <c r="L1789" s="14"/>
      <c r="M1789" s="14" t="e">
        <f t="shared" si="263"/>
        <v>#DIV/0!</v>
      </c>
      <c r="N1789" s="49"/>
      <c r="O1789" s="40"/>
      <c r="P1789" s="5" t="e">
        <f t="shared" si="253"/>
        <v>#DIV/0!</v>
      </c>
      <c r="Q1789" s="5" t="e">
        <f t="shared" si="253"/>
        <v>#DIV/0!</v>
      </c>
      <c r="R1789" s="5" t="e">
        <f t="shared" si="253"/>
        <v>#DIV/0!</v>
      </c>
      <c r="S1789" s="5" t="e">
        <f t="shared" si="251"/>
        <v>#DIV/0!</v>
      </c>
      <c r="T1789" s="5" t="e">
        <f t="shared" si="251"/>
        <v>#DIV/0!</v>
      </c>
      <c r="U1789" s="5" t="e">
        <f t="shared" si="251"/>
        <v>#DIV/0!</v>
      </c>
      <c r="V1789" s="5" t="e">
        <f t="shared" si="251"/>
        <v>#DIV/0!</v>
      </c>
      <c r="W1789" s="5" t="e">
        <f t="shared" si="251"/>
        <v>#DIV/0!</v>
      </c>
      <c r="X1789" s="5" t="e">
        <f t="shared" si="251"/>
        <v>#DIV/0!</v>
      </c>
      <c r="Y1789" s="5" t="e">
        <f t="shared" si="259"/>
        <v>#DIV/0!</v>
      </c>
      <c r="Z1789" s="5" t="e">
        <f t="shared" si="260"/>
        <v>#DIV/0!</v>
      </c>
      <c r="AA1789" s="5" t="e">
        <f t="shared" si="260"/>
        <v>#DIV/0!</v>
      </c>
      <c r="AM1789" s="6"/>
      <c r="AN1789" s="6"/>
    </row>
    <row r="1790" spans="2:40" s="5" customFormat="1" ht="20.100000000000001" hidden="1" customHeight="1">
      <c r="B1790" s="22" t="str">
        <f>+$B$11</f>
        <v xml:space="preserve"> Α' ΠΛΑΝΗΤΗΣ</v>
      </c>
      <c r="C1790" s="15">
        <f>+$C$11</f>
        <v>0</v>
      </c>
      <c r="D1790" s="13">
        <f>+D1785+1</f>
        <v>309</v>
      </c>
      <c r="E1790" s="15">
        <f>+(H1790+I1790)/2</f>
        <v>0</v>
      </c>
      <c r="F1790" s="15">
        <f>+SQRT(E1790*E1790-G1790*G1790)</f>
        <v>0</v>
      </c>
      <c r="G1790" s="15">
        <f>+(-H1790+I1790)/2</f>
        <v>0</v>
      </c>
      <c r="H1790" s="15">
        <f>+$J$40</f>
        <v>0</v>
      </c>
      <c r="I1790" s="15">
        <f>+$J$39</f>
        <v>0</v>
      </c>
      <c r="J1790" s="15">
        <f>+$D$22</f>
        <v>0</v>
      </c>
      <c r="K1790" s="15">
        <f>+ABS( C1790-D1790)</f>
        <v>309</v>
      </c>
      <c r="L1790" s="15" t="e">
        <f>(+F1790*F1790/E1790)/( 1- J1790*COS(K1791))</f>
        <v>#DIV/0!</v>
      </c>
      <c r="M1790" s="14" t="e">
        <f t="shared" si="263"/>
        <v>#DIV/0!</v>
      </c>
      <c r="N1790" s="49"/>
      <c r="O1790" s="40"/>
      <c r="P1790" s="5" t="e">
        <f t="shared" si="253"/>
        <v>#DIV/0!</v>
      </c>
      <c r="Q1790" s="5" t="e">
        <f t="shared" si="253"/>
        <v>#DIV/0!</v>
      </c>
      <c r="R1790" s="5" t="e">
        <f t="shared" si="253"/>
        <v>#DIV/0!</v>
      </c>
      <c r="S1790" s="5" t="e">
        <f t="shared" si="251"/>
        <v>#DIV/0!</v>
      </c>
      <c r="T1790" s="5" t="e">
        <f t="shared" si="251"/>
        <v>#DIV/0!</v>
      </c>
      <c r="U1790" s="5" t="e">
        <f t="shared" si="251"/>
        <v>#DIV/0!</v>
      </c>
      <c r="V1790" s="5" t="e">
        <f t="shared" si="251"/>
        <v>#DIV/0!</v>
      </c>
      <c r="W1790" s="5" t="e">
        <f t="shared" si="251"/>
        <v>#DIV/0!</v>
      </c>
      <c r="X1790" s="5" t="e">
        <f t="shared" si="251"/>
        <v>#DIV/0!</v>
      </c>
      <c r="Y1790" s="5" t="e">
        <f t="shared" si="259"/>
        <v>#DIV/0!</v>
      </c>
      <c r="Z1790" s="5" t="e">
        <f t="shared" si="260"/>
        <v>#DIV/0!</v>
      </c>
      <c r="AA1790" s="5" t="e">
        <f t="shared" si="260"/>
        <v>#DIV/0!</v>
      </c>
      <c r="AM1790" s="6"/>
      <c r="AN1790" s="6"/>
    </row>
    <row r="1791" spans="2:40" s="5" customFormat="1" ht="20.100000000000001" hidden="1" customHeight="1">
      <c r="B1791" s="23" t="s">
        <v>32</v>
      </c>
      <c r="C1791" s="24">
        <f>3.14/180*C1790</f>
        <v>0</v>
      </c>
      <c r="D1791" s="24">
        <v>309</v>
      </c>
      <c r="E1791" s="25"/>
      <c r="F1791" s="25"/>
      <c r="G1791" s="25"/>
      <c r="H1791" s="25"/>
      <c r="I1791" s="25"/>
      <c r="J1791" s="25"/>
      <c r="K1791" s="25">
        <f>(3.14/180)*K1790</f>
        <v>5.3903333333333343</v>
      </c>
      <c r="L1791" s="14"/>
      <c r="M1791" s="14" t="e">
        <f t="shared" si="263"/>
        <v>#DIV/0!</v>
      </c>
      <c r="N1791" s="49"/>
      <c r="O1791" s="238" t="e">
        <f t="shared" ref="O1791" si="265">+ABS(L1790-L1792)</f>
        <v>#DIV/0!</v>
      </c>
      <c r="P1791" s="5" t="e">
        <f t="shared" si="253"/>
        <v>#DIV/0!</v>
      </c>
      <c r="Q1791" s="5" t="e">
        <f t="shared" si="253"/>
        <v>#DIV/0!</v>
      </c>
      <c r="R1791" s="5" t="e">
        <f t="shared" si="253"/>
        <v>#DIV/0!</v>
      </c>
      <c r="S1791" s="5" t="e">
        <f t="shared" si="251"/>
        <v>#DIV/0!</v>
      </c>
      <c r="T1791" s="5" t="e">
        <f t="shared" si="251"/>
        <v>#DIV/0!</v>
      </c>
      <c r="U1791" s="5" t="e">
        <f t="shared" si="251"/>
        <v>#DIV/0!</v>
      </c>
      <c r="V1791" s="5" t="e">
        <f t="shared" si="251"/>
        <v>#DIV/0!</v>
      </c>
      <c r="W1791" s="5" t="e">
        <f t="shared" si="251"/>
        <v>#DIV/0!</v>
      </c>
      <c r="X1791" s="5" t="e">
        <f t="shared" si="251"/>
        <v>#DIV/0!</v>
      </c>
      <c r="Y1791" s="5" t="e">
        <f t="shared" si="259"/>
        <v>#DIV/0!</v>
      </c>
      <c r="Z1791" s="5" t="e">
        <f t="shared" si="260"/>
        <v>#DIV/0!</v>
      </c>
      <c r="AA1791" s="5" t="e">
        <f t="shared" si="260"/>
        <v>#DIV/0!</v>
      </c>
      <c r="AM1791" s="6"/>
      <c r="AN1791" s="6"/>
    </row>
    <row r="1792" spans="2:40" s="5" customFormat="1" ht="20.100000000000001" hidden="1" customHeight="1">
      <c r="B1792" s="22" t="str">
        <f>+$B$13</f>
        <v xml:space="preserve"> Β' ΠΛΑΝΗΤΗΣ</v>
      </c>
      <c r="C1792" s="15">
        <f>+$C$13</f>
        <v>0</v>
      </c>
      <c r="D1792" s="13">
        <f>+D1787+1</f>
        <v>309</v>
      </c>
      <c r="E1792" s="15">
        <f>+(H1792+I1792)/2</f>
        <v>0</v>
      </c>
      <c r="F1792" s="15">
        <f>+SQRT(E1792*E1792-G1792*G1792)</f>
        <v>0</v>
      </c>
      <c r="G1792" s="15">
        <f>+(-H1792+I1792)/2</f>
        <v>0</v>
      </c>
      <c r="H1792" s="15">
        <f>+$J$42</f>
        <v>0</v>
      </c>
      <c r="I1792" s="15">
        <f>+$J$41</f>
        <v>0</v>
      </c>
      <c r="J1792" s="15">
        <f>+$D$24</f>
        <v>0</v>
      </c>
      <c r="K1792" s="15">
        <f>+ABS( C1792-D1792)</f>
        <v>309</v>
      </c>
      <c r="L1792" s="15" t="e">
        <f>+F1792*F1792/E1792/( 1- J1792*COS(K1793))</f>
        <v>#DIV/0!</v>
      </c>
      <c r="M1792" s="14" t="e">
        <f t="shared" si="263"/>
        <v>#DIV/0!</v>
      </c>
      <c r="N1792" s="49"/>
      <c r="O1792" s="40"/>
      <c r="P1792" s="5" t="e">
        <f t="shared" si="253"/>
        <v>#DIV/0!</v>
      </c>
      <c r="Q1792" s="5" t="e">
        <f t="shared" si="253"/>
        <v>#DIV/0!</v>
      </c>
      <c r="R1792" s="5" t="e">
        <f t="shared" si="253"/>
        <v>#DIV/0!</v>
      </c>
      <c r="S1792" s="5" t="e">
        <f t="shared" si="251"/>
        <v>#DIV/0!</v>
      </c>
      <c r="T1792" s="5" t="e">
        <f t="shared" si="251"/>
        <v>#DIV/0!</v>
      </c>
      <c r="U1792" s="5" t="e">
        <f t="shared" si="251"/>
        <v>#DIV/0!</v>
      </c>
      <c r="V1792" s="5" t="e">
        <f t="shared" si="251"/>
        <v>#DIV/0!</v>
      </c>
      <c r="W1792" s="5" t="e">
        <f t="shared" si="251"/>
        <v>#DIV/0!</v>
      </c>
      <c r="X1792" s="5" t="e">
        <f t="shared" si="251"/>
        <v>#DIV/0!</v>
      </c>
      <c r="Y1792" s="5" t="e">
        <f t="shared" si="259"/>
        <v>#DIV/0!</v>
      </c>
      <c r="Z1792" s="5" t="e">
        <f t="shared" si="260"/>
        <v>#DIV/0!</v>
      </c>
      <c r="AA1792" s="5" t="e">
        <f t="shared" si="260"/>
        <v>#DIV/0!</v>
      </c>
      <c r="AM1792" s="6"/>
      <c r="AN1792" s="6"/>
    </row>
    <row r="1793" spans="2:40" s="5" customFormat="1" ht="20.100000000000001" hidden="1" customHeight="1">
      <c r="B1793" s="26"/>
      <c r="C1793" s="27">
        <f>3.14/180*C1792</f>
        <v>0</v>
      </c>
      <c r="D1793" s="27">
        <f>3.14/180*D1792</f>
        <v>5.3903333333333343</v>
      </c>
      <c r="E1793" s="28"/>
      <c r="F1793" s="28"/>
      <c r="G1793" s="28"/>
      <c r="H1793" s="28"/>
      <c r="I1793" s="28"/>
      <c r="J1793" s="28"/>
      <c r="K1793" s="28">
        <f>(3.14/180)*K1792</f>
        <v>5.3903333333333343</v>
      </c>
      <c r="L1793" s="14"/>
      <c r="M1793" s="14" t="e">
        <f t="shared" si="263"/>
        <v>#DIV/0!</v>
      </c>
      <c r="N1793" s="49"/>
      <c r="O1793" s="40"/>
      <c r="P1793" s="5" t="e">
        <f t="shared" si="253"/>
        <v>#DIV/0!</v>
      </c>
      <c r="Q1793" s="5" t="e">
        <f t="shared" si="253"/>
        <v>#DIV/0!</v>
      </c>
      <c r="R1793" s="5" t="e">
        <f t="shared" si="253"/>
        <v>#DIV/0!</v>
      </c>
      <c r="S1793" s="5" t="e">
        <f t="shared" si="251"/>
        <v>#DIV/0!</v>
      </c>
      <c r="T1793" s="5" t="e">
        <f t="shared" si="251"/>
        <v>#DIV/0!</v>
      </c>
      <c r="U1793" s="5" t="e">
        <f t="shared" si="251"/>
        <v>#DIV/0!</v>
      </c>
      <c r="V1793" s="5" t="e">
        <f t="shared" si="251"/>
        <v>#DIV/0!</v>
      </c>
      <c r="W1793" s="5" t="e">
        <f t="shared" si="251"/>
        <v>#DIV/0!</v>
      </c>
      <c r="X1793" s="5" t="e">
        <f t="shared" si="251"/>
        <v>#DIV/0!</v>
      </c>
      <c r="Y1793" s="5" t="e">
        <f t="shared" si="259"/>
        <v>#DIV/0!</v>
      </c>
      <c r="Z1793" s="5" t="e">
        <f t="shared" si="260"/>
        <v>#DIV/0!</v>
      </c>
      <c r="AA1793" s="5" t="e">
        <f t="shared" si="260"/>
        <v>#DIV/0!</v>
      </c>
      <c r="AM1793" s="6"/>
      <c r="AN1793" s="6"/>
    </row>
    <row r="1794" spans="2:40" s="5" customFormat="1" ht="20.100000000000001" hidden="1" customHeight="1">
      <c r="B1794" s="15"/>
      <c r="C1794" s="13"/>
      <c r="D1794" s="13"/>
      <c r="E1794" s="13"/>
      <c r="F1794" s="13"/>
      <c r="G1794" s="13"/>
      <c r="H1794" s="13"/>
      <c r="I1794" s="13"/>
      <c r="J1794" s="13"/>
      <c r="K1794" s="15"/>
      <c r="L1794" s="14"/>
      <c r="M1794" s="14" t="e">
        <f t="shared" si="263"/>
        <v>#DIV/0!</v>
      </c>
      <c r="N1794" s="49"/>
      <c r="O1794" s="40"/>
      <c r="P1794" s="5" t="e">
        <f t="shared" si="253"/>
        <v>#DIV/0!</v>
      </c>
      <c r="Q1794" s="5" t="e">
        <f t="shared" si="253"/>
        <v>#DIV/0!</v>
      </c>
      <c r="R1794" s="5" t="e">
        <f t="shared" si="253"/>
        <v>#DIV/0!</v>
      </c>
      <c r="S1794" s="5" t="e">
        <f t="shared" si="251"/>
        <v>#DIV/0!</v>
      </c>
      <c r="T1794" s="5" t="e">
        <f t="shared" si="251"/>
        <v>#DIV/0!</v>
      </c>
      <c r="U1794" s="5" t="e">
        <f t="shared" si="251"/>
        <v>#DIV/0!</v>
      </c>
      <c r="V1794" s="5" t="e">
        <f t="shared" si="251"/>
        <v>#DIV/0!</v>
      </c>
      <c r="W1794" s="5" t="e">
        <f t="shared" si="251"/>
        <v>#DIV/0!</v>
      </c>
      <c r="X1794" s="5" t="e">
        <f t="shared" si="251"/>
        <v>#DIV/0!</v>
      </c>
      <c r="Y1794" s="5" t="e">
        <f t="shared" si="259"/>
        <v>#DIV/0!</v>
      </c>
      <c r="Z1794" s="5" t="e">
        <f t="shared" si="260"/>
        <v>#DIV/0!</v>
      </c>
      <c r="AA1794" s="5" t="e">
        <f t="shared" si="260"/>
        <v>#DIV/0!</v>
      </c>
      <c r="AM1794" s="6"/>
      <c r="AN1794" s="6"/>
    </row>
    <row r="1795" spans="2:40" s="5" customFormat="1" ht="20.100000000000001" hidden="1" customHeight="1">
      <c r="B1795" s="22" t="str">
        <f>+$B$11</f>
        <v xml:space="preserve"> Α' ΠΛΑΝΗΤΗΣ</v>
      </c>
      <c r="C1795" s="15">
        <f>+$C$11</f>
        <v>0</v>
      </c>
      <c r="D1795" s="13">
        <f>+D1790+1</f>
        <v>310</v>
      </c>
      <c r="E1795" s="15">
        <f>+(H1795+I1795)/2</f>
        <v>0</v>
      </c>
      <c r="F1795" s="15">
        <f>+SQRT(E1795*E1795-G1795*G1795)</f>
        <v>0</v>
      </c>
      <c r="G1795" s="15">
        <f>+(-H1795+I1795)/2</f>
        <v>0</v>
      </c>
      <c r="H1795" s="15">
        <f>+$J$40</f>
        <v>0</v>
      </c>
      <c r="I1795" s="15">
        <f>+$J$39</f>
        <v>0</v>
      </c>
      <c r="J1795" s="15">
        <f>+$D$22</f>
        <v>0</v>
      </c>
      <c r="K1795" s="15">
        <f>+ABS( C1795-D1795)</f>
        <v>310</v>
      </c>
      <c r="L1795" s="15" t="e">
        <f>(+F1795*F1795/E1795)/( 1- J1795*COS(K1796))</f>
        <v>#DIV/0!</v>
      </c>
      <c r="M1795" s="14" t="e">
        <f t="shared" si="263"/>
        <v>#DIV/0!</v>
      </c>
      <c r="N1795" s="49"/>
      <c r="O1795" s="40"/>
      <c r="P1795" s="5" t="e">
        <f t="shared" si="253"/>
        <v>#DIV/0!</v>
      </c>
      <c r="Q1795" s="5" t="e">
        <f t="shared" si="253"/>
        <v>#DIV/0!</v>
      </c>
      <c r="R1795" s="5" t="e">
        <f t="shared" si="253"/>
        <v>#DIV/0!</v>
      </c>
      <c r="S1795" s="5" t="e">
        <f t="shared" si="251"/>
        <v>#DIV/0!</v>
      </c>
      <c r="T1795" s="5" t="e">
        <f t="shared" si="251"/>
        <v>#DIV/0!</v>
      </c>
      <c r="U1795" s="5" t="e">
        <f t="shared" si="251"/>
        <v>#DIV/0!</v>
      </c>
      <c r="V1795" s="5" t="e">
        <f t="shared" si="251"/>
        <v>#DIV/0!</v>
      </c>
      <c r="W1795" s="5" t="e">
        <f t="shared" si="251"/>
        <v>#DIV/0!</v>
      </c>
      <c r="X1795" s="5" t="e">
        <f t="shared" si="251"/>
        <v>#DIV/0!</v>
      </c>
      <c r="Y1795" s="5" t="e">
        <f t="shared" si="259"/>
        <v>#DIV/0!</v>
      </c>
      <c r="Z1795" s="5" t="e">
        <f t="shared" si="260"/>
        <v>#DIV/0!</v>
      </c>
      <c r="AA1795" s="5" t="e">
        <f t="shared" si="260"/>
        <v>#DIV/0!</v>
      </c>
      <c r="AM1795" s="6"/>
      <c r="AN1795" s="6"/>
    </row>
    <row r="1796" spans="2:40" s="5" customFormat="1" ht="20.100000000000001" hidden="1" customHeight="1">
      <c r="B1796" s="23" t="s">
        <v>32</v>
      </c>
      <c r="C1796" s="24">
        <f>3.14/180*C1795</f>
        <v>0</v>
      </c>
      <c r="D1796" s="24">
        <v>310</v>
      </c>
      <c r="E1796" s="25"/>
      <c r="F1796" s="25"/>
      <c r="G1796" s="25"/>
      <c r="H1796" s="25"/>
      <c r="I1796" s="25"/>
      <c r="J1796" s="25"/>
      <c r="K1796" s="25">
        <f>(3.14/180)*K1795</f>
        <v>5.4077777777777785</v>
      </c>
      <c r="L1796" s="14"/>
      <c r="M1796" s="14" t="e">
        <f t="shared" si="263"/>
        <v>#DIV/0!</v>
      </c>
      <c r="N1796" s="49"/>
      <c r="O1796" s="238" t="e">
        <f t="shared" ref="O1796" si="266">+ABS(L1795-L1797)</f>
        <v>#DIV/0!</v>
      </c>
      <c r="P1796" s="5" t="e">
        <f t="shared" si="253"/>
        <v>#DIV/0!</v>
      </c>
      <c r="Q1796" s="5" t="e">
        <f t="shared" si="253"/>
        <v>#DIV/0!</v>
      </c>
      <c r="R1796" s="5" t="e">
        <f t="shared" si="253"/>
        <v>#DIV/0!</v>
      </c>
      <c r="S1796" s="5" t="e">
        <f t="shared" si="251"/>
        <v>#DIV/0!</v>
      </c>
      <c r="T1796" s="5" t="e">
        <f t="shared" si="251"/>
        <v>#DIV/0!</v>
      </c>
      <c r="U1796" s="5" t="e">
        <f t="shared" si="251"/>
        <v>#DIV/0!</v>
      </c>
      <c r="V1796" s="5" t="e">
        <f t="shared" si="251"/>
        <v>#DIV/0!</v>
      </c>
      <c r="W1796" s="5" t="e">
        <f t="shared" si="251"/>
        <v>#DIV/0!</v>
      </c>
      <c r="X1796" s="5" t="e">
        <f t="shared" si="251"/>
        <v>#DIV/0!</v>
      </c>
      <c r="Y1796" s="5" t="e">
        <f t="shared" si="259"/>
        <v>#DIV/0!</v>
      </c>
      <c r="Z1796" s="5" t="e">
        <f t="shared" si="260"/>
        <v>#DIV/0!</v>
      </c>
      <c r="AA1796" s="5" t="e">
        <f t="shared" si="260"/>
        <v>#DIV/0!</v>
      </c>
      <c r="AM1796" s="6"/>
      <c r="AN1796" s="6"/>
    </row>
    <row r="1797" spans="2:40" s="5" customFormat="1" ht="20.100000000000001" hidden="1" customHeight="1">
      <c r="B1797" s="22" t="str">
        <f>+$B$13</f>
        <v xml:space="preserve"> Β' ΠΛΑΝΗΤΗΣ</v>
      </c>
      <c r="C1797" s="15">
        <f>+$C$13</f>
        <v>0</v>
      </c>
      <c r="D1797" s="13">
        <f>+D1792+1</f>
        <v>310</v>
      </c>
      <c r="E1797" s="15">
        <f>+(H1797+I1797)/2</f>
        <v>0</v>
      </c>
      <c r="F1797" s="15">
        <f>+SQRT(E1797*E1797-G1797*G1797)</f>
        <v>0</v>
      </c>
      <c r="G1797" s="15">
        <f>+(-H1797+I1797)/2</f>
        <v>0</v>
      </c>
      <c r="H1797" s="15">
        <f>+$J$42</f>
        <v>0</v>
      </c>
      <c r="I1797" s="15">
        <f>+$J$41</f>
        <v>0</v>
      </c>
      <c r="J1797" s="15">
        <f>+$D$24</f>
        <v>0</v>
      </c>
      <c r="K1797" s="15">
        <f>+ABS( C1797-D1797)</f>
        <v>310</v>
      </c>
      <c r="L1797" s="15" t="e">
        <f>+F1797*F1797/E1797/( 1- J1797*COS(K1798))</f>
        <v>#DIV/0!</v>
      </c>
      <c r="M1797" s="14" t="e">
        <f t="shared" si="263"/>
        <v>#DIV/0!</v>
      </c>
      <c r="N1797" s="49"/>
      <c r="O1797" s="40"/>
      <c r="P1797" s="5" t="e">
        <f t="shared" si="253"/>
        <v>#DIV/0!</v>
      </c>
      <c r="Q1797" s="5" t="e">
        <f t="shared" si="253"/>
        <v>#DIV/0!</v>
      </c>
      <c r="R1797" s="5" t="e">
        <f t="shared" si="253"/>
        <v>#DIV/0!</v>
      </c>
      <c r="S1797" s="5" t="e">
        <f t="shared" si="251"/>
        <v>#DIV/0!</v>
      </c>
      <c r="T1797" s="5" t="e">
        <f t="shared" si="251"/>
        <v>#DIV/0!</v>
      </c>
      <c r="U1797" s="5" t="e">
        <f t="shared" si="251"/>
        <v>#DIV/0!</v>
      </c>
      <c r="V1797" s="5" t="e">
        <f t="shared" ref="V1797:X1860" si="267">IF(AND(H1797=MIN($B1797:$M1797),H1797=MIN($O$176:$O$234)),AH1796,0)</f>
        <v>#DIV/0!</v>
      </c>
      <c r="W1797" s="5" t="e">
        <f t="shared" si="267"/>
        <v>#DIV/0!</v>
      </c>
      <c r="X1797" s="5" t="e">
        <f t="shared" si="267"/>
        <v>#DIV/0!</v>
      </c>
      <c r="Y1797" s="5" t="e">
        <f t="shared" si="259"/>
        <v>#DIV/0!</v>
      </c>
      <c r="Z1797" s="5" t="e">
        <f t="shared" si="260"/>
        <v>#DIV/0!</v>
      </c>
      <c r="AA1797" s="5" t="e">
        <f t="shared" si="260"/>
        <v>#DIV/0!</v>
      </c>
      <c r="AM1797" s="6"/>
      <c r="AN1797" s="6"/>
    </row>
    <row r="1798" spans="2:40" s="5" customFormat="1" ht="20.100000000000001" hidden="1" customHeight="1">
      <c r="B1798" s="26"/>
      <c r="C1798" s="27">
        <f>3.14/180*C1797</f>
        <v>0</v>
      </c>
      <c r="D1798" s="27">
        <f>3.14/180*D1797</f>
        <v>5.4077777777777785</v>
      </c>
      <c r="E1798" s="28"/>
      <c r="F1798" s="28"/>
      <c r="G1798" s="28"/>
      <c r="H1798" s="28"/>
      <c r="I1798" s="28"/>
      <c r="J1798" s="28"/>
      <c r="K1798" s="28">
        <f>(3.14/180)*K1797</f>
        <v>5.4077777777777785</v>
      </c>
      <c r="L1798" s="14"/>
      <c r="M1798" s="14" t="e">
        <f t="shared" si="263"/>
        <v>#DIV/0!</v>
      </c>
      <c r="N1798" s="49"/>
      <c r="O1798" s="40"/>
      <c r="P1798" s="5" t="e">
        <f t="shared" si="253"/>
        <v>#DIV/0!</v>
      </c>
      <c r="Q1798" s="5" t="e">
        <f t="shared" si="253"/>
        <v>#DIV/0!</v>
      </c>
      <c r="R1798" s="5" t="e">
        <f t="shared" si="253"/>
        <v>#DIV/0!</v>
      </c>
      <c r="S1798" s="5" t="e">
        <f t="shared" si="253"/>
        <v>#DIV/0!</v>
      </c>
      <c r="T1798" s="5" t="e">
        <f t="shared" si="253"/>
        <v>#DIV/0!</v>
      </c>
      <c r="U1798" s="5" t="e">
        <f t="shared" si="253"/>
        <v>#DIV/0!</v>
      </c>
      <c r="V1798" s="5" t="e">
        <f t="shared" si="267"/>
        <v>#DIV/0!</v>
      </c>
      <c r="W1798" s="5" t="e">
        <f t="shared" si="267"/>
        <v>#DIV/0!</v>
      </c>
      <c r="X1798" s="5" t="e">
        <f t="shared" si="267"/>
        <v>#DIV/0!</v>
      </c>
      <c r="Y1798" s="5" t="e">
        <f t="shared" si="259"/>
        <v>#DIV/0!</v>
      </c>
      <c r="Z1798" s="5" t="e">
        <f t="shared" si="260"/>
        <v>#DIV/0!</v>
      </c>
      <c r="AA1798" s="5" t="e">
        <f t="shared" si="260"/>
        <v>#DIV/0!</v>
      </c>
      <c r="AM1798" s="6"/>
      <c r="AN1798" s="6"/>
    </row>
    <row r="1799" spans="2:40" s="5" customFormat="1" ht="20.100000000000001" hidden="1" customHeight="1">
      <c r="B1799" s="15"/>
      <c r="C1799" s="13"/>
      <c r="D1799" s="13"/>
      <c r="E1799" s="13"/>
      <c r="F1799" s="13"/>
      <c r="G1799" s="13"/>
      <c r="H1799" s="13"/>
      <c r="I1799" s="13"/>
      <c r="J1799" s="13"/>
      <c r="K1799" s="15"/>
      <c r="L1799" s="14"/>
      <c r="M1799" s="14" t="e">
        <f t="shared" si="263"/>
        <v>#DIV/0!</v>
      </c>
      <c r="N1799" s="49"/>
      <c r="O1799" s="238"/>
      <c r="P1799" s="5" t="e">
        <f t="shared" si="253"/>
        <v>#DIV/0!</v>
      </c>
      <c r="Q1799" s="5" t="e">
        <f t="shared" si="253"/>
        <v>#DIV/0!</v>
      </c>
      <c r="R1799" s="5" t="e">
        <f t="shared" si="253"/>
        <v>#DIV/0!</v>
      </c>
      <c r="S1799" s="5" t="e">
        <f t="shared" si="253"/>
        <v>#DIV/0!</v>
      </c>
      <c r="T1799" s="5" t="e">
        <f t="shared" si="253"/>
        <v>#DIV/0!</v>
      </c>
      <c r="U1799" s="5" t="e">
        <f t="shared" si="253"/>
        <v>#DIV/0!</v>
      </c>
      <c r="V1799" s="5" t="e">
        <f t="shared" si="267"/>
        <v>#DIV/0!</v>
      </c>
      <c r="W1799" s="5" t="e">
        <f t="shared" si="267"/>
        <v>#DIV/0!</v>
      </c>
      <c r="X1799" s="5" t="e">
        <f t="shared" si="267"/>
        <v>#DIV/0!</v>
      </c>
      <c r="Y1799" s="5" t="e">
        <f t="shared" si="259"/>
        <v>#DIV/0!</v>
      </c>
      <c r="Z1799" s="5" t="e">
        <f t="shared" si="260"/>
        <v>#DIV/0!</v>
      </c>
      <c r="AA1799" s="5" t="e">
        <f t="shared" si="260"/>
        <v>#DIV/0!</v>
      </c>
      <c r="AM1799" s="6"/>
      <c r="AN1799" s="6"/>
    </row>
    <row r="1800" spans="2:40" s="5" customFormat="1" ht="20.100000000000001" hidden="1" customHeight="1">
      <c r="B1800" s="22" t="str">
        <f>+$B$11</f>
        <v xml:space="preserve"> Α' ΠΛΑΝΗΤΗΣ</v>
      </c>
      <c r="C1800" s="15">
        <f>+$C$11</f>
        <v>0</v>
      </c>
      <c r="D1800" s="13">
        <f>+D1795+1</f>
        <v>311</v>
      </c>
      <c r="E1800" s="15">
        <f>+(H1800+I1800)/2</f>
        <v>0</v>
      </c>
      <c r="F1800" s="15">
        <f>+SQRT(E1800*E1800-G1800*G1800)</f>
        <v>0</v>
      </c>
      <c r="G1800" s="15">
        <f>+(-H1800+I1800)/2</f>
        <v>0</v>
      </c>
      <c r="H1800" s="15">
        <f>+$J$40</f>
        <v>0</v>
      </c>
      <c r="I1800" s="15">
        <f>+$J$39</f>
        <v>0</v>
      </c>
      <c r="J1800" s="15">
        <f>+$D$22</f>
        <v>0</v>
      </c>
      <c r="K1800" s="15">
        <f>+ABS( C1800-D1800)</f>
        <v>311</v>
      </c>
      <c r="L1800" s="15" t="e">
        <f>(+F1800*F1800/E1800)/( 1- J1800*COS(K1801))</f>
        <v>#DIV/0!</v>
      </c>
      <c r="M1800" s="14" t="e">
        <f t="shared" si="263"/>
        <v>#DIV/0!</v>
      </c>
      <c r="N1800" s="49"/>
      <c r="O1800" s="40"/>
      <c r="P1800" s="5" t="e">
        <f t="shared" si="253"/>
        <v>#DIV/0!</v>
      </c>
      <c r="Q1800" s="5" t="e">
        <f t="shared" si="253"/>
        <v>#DIV/0!</v>
      </c>
      <c r="R1800" s="5" t="e">
        <f t="shared" si="253"/>
        <v>#DIV/0!</v>
      </c>
      <c r="S1800" s="5" t="e">
        <f t="shared" si="253"/>
        <v>#DIV/0!</v>
      </c>
      <c r="T1800" s="5" t="e">
        <f t="shared" si="253"/>
        <v>#DIV/0!</v>
      </c>
      <c r="U1800" s="5" t="e">
        <f t="shared" si="253"/>
        <v>#DIV/0!</v>
      </c>
      <c r="V1800" s="5" t="e">
        <f t="shared" si="267"/>
        <v>#DIV/0!</v>
      </c>
      <c r="W1800" s="5" t="e">
        <f t="shared" si="267"/>
        <v>#DIV/0!</v>
      </c>
      <c r="X1800" s="5" t="e">
        <f t="shared" si="267"/>
        <v>#DIV/0!</v>
      </c>
      <c r="Y1800" s="5" t="e">
        <f t="shared" si="259"/>
        <v>#DIV/0!</v>
      </c>
      <c r="Z1800" s="5" t="e">
        <f t="shared" si="260"/>
        <v>#DIV/0!</v>
      </c>
      <c r="AA1800" s="5" t="e">
        <f t="shared" si="260"/>
        <v>#DIV/0!</v>
      </c>
      <c r="AM1800" s="6"/>
      <c r="AN1800" s="6"/>
    </row>
    <row r="1801" spans="2:40" s="5" customFormat="1" ht="20.100000000000001" hidden="1" customHeight="1">
      <c r="B1801" s="23" t="s">
        <v>32</v>
      </c>
      <c r="C1801" s="24">
        <f>3.14/180*C1800</f>
        <v>0</v>
      </c>
      <c r="D1801" s="24">
        <v>311</v>
      </c>
      <c r="E1801" s="25"/>
      <c r="F1801" s="25"/>
      <c r="G1801" s="25"/>
      <c r="H1801" s="25"/>
      <c r="I1801" s="25"/>
      <c r="J1801" s="25"/>
      <c r="K1801" s="25">
        <f>(3.14/180)*K1800</f>
        <v>5.4252222222222226</v>
      </c>
      <c r="L1801" s="14"/>
      <c r="M1801" s="14" t="e">
        <f t="shared" si="263"/>
        <v>#DIV/0!</v>
      </c>
      <c r="N1801" s="49"/>
      <c r="O1801" s="238" t="e">
        <f t="shared" ref="O1801" si="268">+ABS(L1800-L1802)</f>
        <v>#DIV/0!</v>
      </c>
      <c r="P1801" s="5" t="e">
        <f t="shared" si="253"/>
        <v>#DIV/0!</v>
      </c>
      <c r="Q1801" s="5" t="e">
        <f t="shared" si="253"/>
        <v>#DIV/0!</v>
      </c>
      <c r="R1801" s="5" t="e">
        <f t="shared" si="253"/>
        <v>#DIV/0!</v>
      </c>
      <c r="S1801" s="5" t="e">
        <f t="shared" si="253"/>
        <v>#DIV/0!</v>
      </c>
      <c r="T1801" s="5" t="e">
        <f t="shared" si="253"/>
        <v>#DIV/0!</v>
      </c>
      <c r="U1801" s="5" t="e">
        <f t="shared" si="253"/>
        <v>#DIV/0!</v>
      </c>
      <c r="V1801" s="5" t="e">
        <f t="shared" si="267"/>
        <v>#DIV/0!</v>
      </c>
      <c r="W1801" s="5" t="e">
        <f t="shared" si="267"/>
        <v>#DIV/0!</v>
      </c>
      <c r="X1801" s="5" t="e">
        <f t="shared" si="267"/>
        <v>#DIV/0!</v>
      </c>
      <c r="Y1801" s="5" t="e">
        <f t="shared" si="259"/>
        <v>#DIV/0!</v>
      </c>
      <c r="Z1801" s="5" t="e">
        <f t="shared" si="260"/>
        <v>#DIV/0!</v>
      </c>
      <c r="AA1801" s="5" t="e">
        <f t="shared" si="260"/>
        <v>#DIV/0!</v>
      </c>
      <c r="AM1801" s="6"/>
      <c r="AN1801" s="6"/>
    </row>
    <row r="1802" spans="2:40" s="5" customFormat="1" ht="20.100000000000001" hidden="1" customHeight="1">
      <c r="B1802" s="22" t="str">
        <f>+$B$13</f>
        <v xml:space="preserve"> Β' ΠΛΑΝΗΤΗΣ</v>
      </c>
      <c r="C1802" s="15">
        <f>+$C$13</f>
        <v>0</v>
      </c>
      <c r="D1802" s="13">
        <f>+D1797+1</f>
        <v>311</v>
      </c>
      <c r="E1802" s="15">
        <f>+(H1802+I1802)/2</f>
        <v>0</v>
      </c>
      <c r="F1802" s="15">
        <f>+SQRT(E1802*E1802-G1802*G1802)</f>
        <v>0</v>
      </c>
      <c r="G1802" s="15">
        <f>+(-H1802+I1802)/2</f>
        <v>0</v>
      </c>
      <c r="H1802" s="15">
        <f>+$J$42</f>
        <v>0</v>
      </c>
      <c r="I1802" s="15">
        <f>+$J$41</f>
        <v>0</v>
      </c>
      <c r="J1802" s="15">
        <f>+$D$24</f>
        <v>0</v>
      </c>
      <c r="K1802" s="15">
        <f>+ABS( C1802-D1802)</f>
        <v>311</v>
      </c>
      <c r="L1802" s="15" t="e">
        <f>+F1802*F1802/E1802/( 1- J1802*COS(K1803))</f>
        <v>#DIV/0!</v>
      </c>
      <c r="M1802" s="14" t="e">
        <f t="shared" si="263"/>
        <v>#DIV/0!</v>
      </c>
      <c r="N1802" s="49"/>
      <c r="O1802" s="40"/>
      <c r="P1802" s="5" t="e">
        <f t="shared" si="253"/>
        <v>#DIV/0!</v>
      </c>
      <c r="Q1802" s="5" t="e">
        <f t="shared" si="253"/>
        <v>#DIV/0!</v>
      </c>
      <c r="R1802" s="5" t="e">
        <f t="shared" si="253"/>
        <v>#DIV/0!</v>
      </c>
      <c r="S1802" s="5" t="e">
        <f t="shared" si="253"/>
        <v>#DIV/0!</v>
      </c>
      <c r="T1802" s="5" t="e">
        <f t="shared" si="253"/>
        <v>#DIV/0!</v>
      </c>
      <c r="U1802" s="5" t="e">
        <f t="shared" si="253"/>
        <v>#DIV/0!</v>
      </c>
      <c r="V1802" s="5" t="e">
        <f t="shared" si="267"/>
        <v>#DIV/0!</v>
      </c>
      <c r="W1802" s="5" t="e">
        <f t="shared" si="267"/>
        <v>#DIV/0!</v>
      </c>
      <c r="X1802" s="5" t="e">
        <f t="shared" si="267"/>
        <v>#DIV/0!</v>
      </c>
      <c r="Y1802" s="5" t="e">
        <f t="shared" si="259"/>
        <v>#DIV/0!</v>
      </c>
      <c r="Z1802" s="5" t="e">
        <f t="shared" si="260"/>
        <v>#DIV/0!</v>
      </c>
      <c r="AA1802" s="5" t="e">
        <f t="shared" si="260"/>
        <v>#DIV/0!</v>
      </c>
      <c r="AM1802" s="6"/>
      <c r="AN1802" s="6"/>
    </row>
    <row r="1803" spans="2:40" s="5" customFormat="1" ht="20.100000000000001" hidden="1" customHeight="1">
      <c r="B1803" s="26"/>
      <c r="C1803" s="27">
        <f>3.14/180*C1802</f>
        <v>0</v>
      </c>
      <c r="D1803" s="27">
        <f>3.14/180*D1802</f>
        <v>5.4252222222222226</v>
      </c>
      <c r="E1803" s="28"/>
      <c r="F1803" s="28"/>
      <c r="G1803" s="28"/>
      <c r="H1803" s="28"/>
      <c r="I1803" s="28"/>
      <c r="J1803" s="28"/>
      <c r="K1803" s="28">
        <f>(3.14/180)*K1802</f>
        <v>5.4252222222222226</v>
      </c>
      <c r="L1803" s="14"/>
      <c r="M1803" s="14" t="e">
        <f t="shared" si="263"/>
        <v>#DIV/0!</v>
      </c>
      <c r="N1803" s="49"/>
      <c r="O1803" s="40"/>
      <c r="P1803" s="5" t="e">
        <f t="shared" si="253"/>
        <v>#DIV/0!</v>
      </c>
      <c r="Q1803" s="5" t="e">
        <f t="shared" si="253"/>
        <v>#DIV/0!</v>
      </c>
      <c r="R1803" s="5" t="e">
        <f t="shared" si="253"/>
        <v>#DIV/0!</v>
      </c>
      <c r="S1803" s="5" t="e">
        <f t="shared" si="253"/>
        <v>#DIV/0!</v>
      </c>
      <c r="T1803" s="5" t="e">
        <f t="shared" si="253"/>
        <v>#DIV/0!</v>
      </c>
      <c r="U1803" s="5" t="e">
        <f t="shared" si="253"/>
        <v>#DIV/0!</v>
      </c>
      <c r="V1803" s="5" t="e">
        <f t="shared" si="267"/>
        <v>#DIV/0!</v>
      </c>
      <c r="W1803" s="5" t="e">
        <f t="shared" si="267"/>
        <v>#DIV/0!</v>
      </c>
      <c r="X1803" s="5" t="e">
        <f t="shared" si="267"/>
        <v>#DIV/0!</v>
      </c>
      <c r="Y1803" s="5" t="e">
        <f t="shared" si="259"/>
        <v>#DIV/0!</v>
      </c>
      <c r="Z1803" s="5" t="e">
        <f t="shared" si="260"/>
        <v>#DIV/0!</v>
      </c>
      <c r="AA1803" s="5" t="e">
        <f t="shared" si="260"/>
        <v>#DIV/0!</v>
      </c>
      <c r="AM1803" s="6"/>
      <c r="AN1803" s="6"/>
    </row>
    <row r="1804" spans="2:40" s="5" customFormat="1" ht="20.100000000000001" hidden="1" customHeight="1">
      <c r="B1804" s="15"/>
      <c r="C1804" s="13"/>
      <c r="D1804" s="13"/>
      <c r="E1804" s="13"/>
      <c r="F1804" s="13"/>
      <c r="G1804" s="13"/>
      <c r="H1804" s="13"/>
      <c r="I1804" s="13"/>
      <c r="J1804" s="13"/>
      <c r="K1804" s="15"/>
      <c r="L1804" s="14"/>
      <c r="M1804" s="14" t="e">
        <f t="shared" si="263"/>
        <v>#DIV/0!</v>
      </c>
      <c r="N1804" s="49"/>
      <c r="O1804" s="40"/>
      <c r="P1804" s="5" t="e">
        <f t="shared" si="253"/>
        <v>#DIV/0!</v>
      </c>
      <c r="Q1804" s="5" t="e">
        <f t="shared" si="253"/>
        <v>#DIV/0!</v>
      </c>
      <c r="R1804" s="5" t="e">
        <f t="shared" si="253"/>
        <v>#DIV/0!</v>
      </c>
      <c r="S1804" s="5" t="e">
        <f t="shared" si="253"/>
        <v>#DIV/0!</v>
      </c>
      <c r="T1804" s="5" t="e">
        <f t="shared" si="253"/>
        <v>#DIV/0!</v>
      </c>
      <c r="U1804" s="5" t="e">
        <f t="shared" si="253"/>
        <v>#DIV/0!</v>
      </c>
      <c r="V1804" s="5" t="e">
        <f t="shared" si="267"/>
        <v>#DIV/0!</v>
      </c>
      <c r="W1804" s="5" t="e">
        <f t="shared" si="267"/>
        <v>#DIV/0!</v>
      </c>
      <c r="X1804" s="5" t="e">
        <f t="shared" si="267"/>
        <v>#DIV/0!</v>
      </c>
      <c r="Y1804" s="5" t="e">
        <f t="shared" si="259"/>
        <v>#DIV/0!</v>
      </c>
      <c r="Z1804" s="5" t="e">
        <f t="shared" si="260"/>
        <v>#DIV/0!</v>
      </c>
      <c r="AA1804" s="5" t="e">
        <f t="shared" si="260"/>
        <v>#DIV/0!</v>
      </c>
      <c r="AM1804" s="6"/>
      <c r="AN1804" s="6"/>
    </row>
    <row r="1805" spans="2:40" s="5" customFormat="1" ht="20.100000000000001" hidden="1" customHeight="1">
      <c r="B1805" s="22" t="str">
        <f>+$B$11</f>
        <v xml:space="preserve"> Α' ΠΛΑΝΗΤΗΣ</v>
      </c>
      <c r="C1805" s="15">
        <f>+$C$11</f>
        <v>0</v>
      </c>
      <c r="D1805" s="13">
        <f>+D1800+1</f>
        <v>312</v>
      </c>
      <c r="E1805" s="15">
        <f>+(H1805+I1805)/2</f>
        <v>0</v>
      </c>
      <c r="F1805" s="15">
        <f>+SQRT(E1805*E1805-G1805*G1805)</f>
        <v>0</v>
      </c>
      <c r="G1805" s="15">
        <f>+(-H1805+I1805)/2</f>
        <v>0</v>
      </c>
      <c r="H1805" s="15">
        <f>+$J$40</f>
        <v>0</v>
      </c>
      <c r="I1805" s="15">
        <f>+$J$39</f>
        <v>0</v>
      </c>
      <c r="J1805" s="15">
        <f>+$D$22</f>
        <v>0</v>
      </c>
      <c r="K1805" s="15">
        <f>+ABS( C1805-D1805)</f>
        <v>312</v>
      </c>
      <c r="L1805" s="15" t="e">
        <f>(+F1805*F1805/E1805)/( 1- J1805*COS(K1806))</f>
        <v>#DIV/0!</v>
      </c>
      <c r="M1805" s="14" t="e">
        <f t="shared" si="263"/>
        <v>#DIV/0!</v>
      </c>
      <c r="N1805" s="49"/>
      <c r="O1805" s="40"/>
      <c r="P1805" s="5" t="e">
        <f t="shared" si="253"/>
        <v>#DIV/0!</v>
      </c>
      <c r="Q1805" s="5" t="e">
        <f t="shared" si="253"/>
        <v>#DIV/0!</v>
      </c>
      <c r="R1805" s="5" t="e">
        <f t="shared" si="253"/>
        <v>#DIV/0!</v>
      </c>
      <c r="S1805" s="5" t="e">
        <f t="shared" si="253"/>
        <v>#DIV/0!</v>
      </c>
      <c r="T1805" s="5" t="e">
        <f t="shared" si="253"/>
        <v>#DIV/0!</v>
      </c>
      <c r="U1805" s="5" t="e">
        <f t="shared" si="253"/>
        <v>#DIV/0!</v>
      </c>
      <c r="V1805" s="5" t="e">
        <f t="shared" si="267"/>
        <v>#DIV/0!</v>
      </c>
      <c r="W1805" s="5" t="e">
        <f t="shared" si="267"/>
        <v>#DIV/0!</v>
      </c>
      <c r="X1805" s="5" t="e">
        <f t="shared" si="267"/>
        <v>#DIV/0!</v>
      </c>
      <c r="Y1805" s="5" t="e">
        <f t="shared" si="259"/>
        <v>#DIV/0!</v>
      </c>
      <c r="Z1805" s="5" t="e">
        <f t="shared" si="260"/>
        <v>#DIV/0!</v>
      </c>
      <c r="AA1805" s="5" t="e">
        <f t="shared" si="260"/>
        <v>#DIV/0!</v>
      </c>
      <c r="AM1805" s="6"/>
      <c r="AN1805" s="6"/>
    </row>
    <row r="1806" spans="2:40" s="5" customFormat="1" ht="20.100000000000001" hidden="1" customHeight="1">
      <c r="B1806" s="23" t="s">
        <v>32</v>
      </c>
      <c r="C1806" s="24">
        <f>3.14/180*C1805</f>
        <v>0</v>
      </c>
      <c r="D1806" s="24">
        <v>312</v>
      </c>
      <c r="E1806" s="25"/>
      <c r="F1806" s="25"/>
      <c r="G1806" s="25"/>
      <c r="H1806" s="25"/>
      <c r="I1806" s="25"/>
      <c r="J1806" s="25"/>
      <c r="K1806" s="25">
        <f>(3.14/180)*K1805</f>
        <v>5.4426666666666677</v>
      </c>
      <c r="L1806" s="14"/>
      <c r="M1806" s="14" t="e">
        <f t="shared" si="263"/>
        <v>#DIV/0!</v>
      </c>
      <c r="N1806" s="49"/>
      <c r="O1806" s="238" t="e">
        <f t="shared" ref="O1806" si="269">+ABS(L1805-L1807)</f>
        <v>#DIV/0!</v>
      </c>
      <c r="P1806" s="5" t="e">
        <f t="shared" si="253"/>
        <v>#DIV/0!</v>
      </c>
      <c r="Q1806" s="5" t="e">
        <f t="shared" si="253"/>
        <v>#DIV/0!</v>
      </c>
      <c r="R1806" s="5" t="e">
        <f t="shared" si="253"/>
        <v>#DIV/0!</v>
      </c>
      <c r="S1806" s="5" t="e">
        <f t="shared" si="253"/>
        <v>#DIV/0!</v>
      </c>
      <c r="T1806" s="5" t="e">
        <f t="shared" si="253"/>
        <v>#DIV/0!</v>
      </c>
      <c r="U1806" s="5" t="e">
        <f t="shared" si="253"/>
        <v>#DIV/0!</v>
      </c>
      <c r="V1806" s="5" t="e">
        <f t="shared" si="267"/>
        <v>#DIV/0!</v>
      </c>
      <c r="W1806" s="5" t="e">
        <f t="shared" si="267"/>
        <v>#DIV/0!</v>
      </c>
      <c r="X1806" s="5" t="e">
        <f t="shared" si="267"/>
        <v>#DIV/0!</v>
      </c>
      <c r="Y1806" s="5" t="e">
        <f t="shared" si="259"/>
        <v>#DIV/0!</v>
      </c>
      <c r="Z1806" s="5" t="e">
        <f t="shared" si="260"/>
        <v>#DIV/0!</v>
      </c>
      <c r="AA1806" s="5" t="e">
        <f t="shared" si="260"/>
        <v>#DIV/0!</v>
      </c>
      <c r="AM1806" s="6"/>
      <c r="AN1806" s="6"/>
    </row>
    <row r="1807" spans="2:40" s="5" customFormat="1" ht="20.100000000000001" hidden="1" customHeight="1">
      <c r="B1807" s="22" t="str">
        <f>+$B$13</f>
        <v xml:space="preserve"> Β' ΠΛΑΝΗΤΗΣ</v>
      </c>
      <c r="C1807" s="15">
        <f>+$C$13</f>
        <v>0</v>
      </c>
      <c r="D1807" s="13">
        <f>+D1802+1</f>
        <v>312</v>
      </c>
      <c r="E1807" s="15">
        <f>+(H1807+I1807)/2</f>
        <v>0</v>
      </c>
      <c r="F1807" s="15">
        <f>+SQRT(E1807*E1807-G1807*G1807)</f>
        <v>0</v>
      </c>
      <c r="G1807" s="15">
        <f>+(-H1807+I1807)/2</f>
        <v>0</v>
      </c>
      <c r="H1807" s="15">
        <f>+$J$42</f>
        <v>0</v>
      </c>
      <c r="I1807" s="15">
        <f>+$J$41</f>
        <v>0</v>
      </c>
      <c r="J1807" s="15">
        <f>+$D$24</f>
        <v>0</v>
      </c>
      <c r="K1807" s="15">
        <f>+ABS( C1807-D1807)</f>
        <v>312</v>
      </c>
      <c r="L1807" s="15" t="e">
        <f>+F1807*F1807/E1807/( 1- J1807*COS(K1808))</f>
        <v>#DIV/0!</v>
      </c>
      <c r="M1807" s="14" t="e">
        <f t="shared" si="263"/>
        <v>#DIV/0!</v>
      </c>
      <c r="N1807" s="49"/>
      <c r="O1807" s="40"/>
      <c r="P1807" s="5" t="e">
        <f t="shared" si="253"/>
        <v>#DIV/0!</v>
      </c>
      <c r="Q1807" s="5" t="e">
        <f t="shared" si="253"/>
        <v>#DIV/0!</v>
      </c>
      <c r="R1807" s="5" t="e">
        <f t="shared" si="253"/>
        <v>#DIV/0!</v>
      </c>
      <c r="S1807" s="5" t="e">
        <f t="shared" si="253"/>
        <v>#DIV/0!</v>
      </c>
      <c r="T1807" s="5" t="e">
        <f t="shared" si="253"/>
        <v>#DIV/0!</v>
      </c>
      <c r="U1807" s="5" t="e">
        <f t="shared" si="253"/>
        <v>#DIV/0!</v>
      </c>
      <c r="V1807" s="5" t="e">
        <f t="shared" si="267"/>
        <v>#DIV/0!</v>
      </c>
      <c r="W1807" s="5" t="e">
        <f t="shared" si="267"/>
        <v>#DIV/0!</v>
      </c>
      <c r="X1807" s="5" t="e">
        <f t="shared" si="267"/>
        <v>#DIV/0!</v>
      </c>
      <c r="Y1807" s="5" t="e">
        <f t="shared" si="259"/>
        <v>#DIV/0!</v>
      </c>
      <c r="Z1807" s="5" t="e">
        <f t="shared" si="260"/>
        <v>#DIV/0!</v>
      </c>
      <c r="AA1807" s="5" t="e">
        <f t="shared" si="260"/>
        <v>#DIV/0!</v>
      </c>
      <c r="AM1807" s="6"/>
      <c r="AN1807" s="6"/>
    </row>
    <row r="1808" spans="2:40" s="5" customFormat="1" ht="20.100000000000001" hidden="1" customHeight="1">
      <c r="B1808" s="26"/>
      <c r="C1808" s="27">
        <f>3.14/180*C1807</f>
        <v>0</v>
      </c>
      <c r="D1808" s="27">
        <f>3.14/180*D1807</f>
        <v>5.4426666666666677</v>
      </c>
      <c r="E1808" s="28"/>
      <c r="F1808" s="28"/>
      <c r="G1808" s="28"/>
      <c r="H1808" s="28"/>
      <c r="I1808" s="28"/>
      <c r="J1808" s="28"/>
      <c r="K1808" s="28">
        <f>(3.14/180)*K1807</f>
        <v>5.4426666666666677</v>
      </c>
      <c r="L1808" s="14"/>
      <c r="M1808" s="14" t="e">
        <f t="shared" si="263"/>
        <v>#DIV/0!</v>
      </c>
      <c r="N1808" s="49"/>
      <c r="O1808" s="40"/>
      <c r="P1808" s="5" t="e">
        <f t="shared" si="253"/>
        <v>#DIV/0!</v>
      </c>
      <c r="Q1808" s="5" t="e">
        <f t="shared" si="253"/>
        <v>#DIV/0!</v>
      </c>
      <c r="R1808" s="5" t="e">
        <f t="shared" si="253"/>
        <v>#DIV/0!</v>
      </c>
      <c r="S1808" s="5" t="e">
        <f t="shared" si="253"/>
        <v>#DIV/0!</v>
      </c>
      <c r="T1808" s="5" t="e">
        <f t="shared" si="253"/>
        <v>#DIV/0!</v>
      </c>
      <c r="U1808" s="5" t="e">
        <f t="shared" si="253"/>
        <v>#DIV/0!</v>
      </c>
      <c r="V1808" s="5" t="e">
        <f t="shared" si="267"/>
        <v>#DIV/0!</v>
      </c>
      <c r="W1808" s="5" t="e">
        <f t="shared" si="267"/>
        <v>#DIV/0!</v>
      </c>
      <c r="X1808" s="5" t="e">
        <f t="shared" si="267"/>
        <v>#DIV/0!</v>
      </c>
      <c r="Y1808" s="5" t="e">
        <f t="shared" si="259"/>
        <v>#DIV/0!</v>
      </c>
      <c r="Z1808" s="5" t="e">
        <f t="shared" si="260"/>
        <v>#DIV/0!</v>
      </c>
      <c r="AA1808" s="5" t="e">
        <f t="shared" si="260"/>
        <v>#DIV/0!</v>
      </c>
      <c r="AM1808" s="6"/>
      <c r="AN1808" s="6"/>
    </row>
    <row r="1809" spans="2:40" s="5" customFormat="1" ht="20.100000000000001" hidden="1" customHeight="1">
      <c r="B1809" s="15"/>
      <c r="C1809" s="13"/>
      <c r="D1809" s="13"/>
      <c r="E1809" s="13"/>
      <c r="F1809" s="13"/>
      <c r="G1809" s="13"/>
      <c r="H1809" s="13"/>
      <c r="I1809" s="13"/>
      <c r="J1809" s="13"/>
      <c r="K1809" s="15"/>
      <c r="L1809" s="14"/>
      <c r="M1809" s="14" t="e">
        <f t="shared" si="263"/>
        <v>#DIV/0!</v>
      </c>
      <c r="N1809" s="49"/>
      <c r="O1809" s="40"/>
      <c r="P1809" s="5" t="e">
        <f t="shared" si="253"/>
        <v>#DIV/0!</v>
      </c>
      <c r="Q1809" s="5" t="e">
        <f t="shared" si="253"/>
        <v>#DIV/0!</v>
      </c>
      <c r="R1809" s="5" t="e">
        <f t="shared" si="253"/>
        <v>#DIV/0!</v>
      </c>
      <c r="S1809" s="5" t="e">
        <f t="shared" si="253"/>
        <v>#DIV/0!</v>
      </c>
      <c r="T1809" s="5" t="e">
        <f t="shared" si="253"/>
        <v>#DIV/0!</v>
      </c>
      <c r="U1809" s="5" t="e">
        <f t="shared" si="253"/>
        <v>#DIV/0!</v>
      </c>
      <c r="V1809" s="5" t="e">
        <f t="shared" si="267"/>
        <v>#DIV/0!</v>
      </c>
      <c r="W1809" s="5" t="e">
        <f t="shared" si="267"/>
        <v>#DIV/0!</v>
      </c>
      <c r="X1809" s="5" t="e">
        <f t="shared" si="267"/>
        <v>#DIV/0!</v>
      </c>
      <c r="Y1809" s="5" t="e">
        <f t="shared" si="259"/>
        <v>#DIV/0!</v>
      </c>
      <c r="Z1809" s="5" t="e">
        <f t="shared" si="260"/>
        <v>#DIV/0!</v>
      </c>
      <c r="AA1809" s="5" t="e">
        <f t="shared" si="260"/>
        <v>#DIV/0!</v>
      </c>
      <c r="AM1809" s="6"/>
      <c r="AN1809" s="6"/>
    </row>
    <row r="1810" spans="2:40" s="5" customFormat="1" ht="20.100000000000001" hidden="1" customHeight="1">
      <c r="B1810" s="22" t="str">
        <f>+$B$11</f>
        <v xml:space="preserve"> Α' ΠΛΑΝΗΤΗΣ</v>
      </c>
      <c r="C1810" s="15">
        <f>+$C$11</f>
        <v>0</v>
      </c>
      <c r="D1810" s="13">
        <f>+D1805+1</f>
        <v>313</v>
      </c>
      <c r="E1810" s="15">
        <f>+(H1810+I1810)/2</f>
        <v>0</v>
      </c>
      <c r="F1810" s="15">
        <f>+SQRT(E1810*E1810-G1810*G1810)</f>
        <v>0</v>
      </c>
      <c r="G1810" s="15">
        <f>+(-H1810+I1810)/2</f>
        <v>0</v>
      </c>
      <c r="H1810" s="15">
        <f>+$J$40</f>
        <v>0</v>
      </c>
      <c r="I1810" s="15">
        <f>+$J$39</f>
        <v>0</v>
      </c>
      <c r="J1810" s="15">
        <f>+$D$22</f>
        <v>0</v>
      </c>
      <c r="K1810" s="15">
        <f>+ABS( C1810-D1810)</f>
        <v>313</v>
      </c>
      <c r="L1810" s="15" t="e">
        <f>(+F1810*F1810/E1810)/( 1- J1810*COS(K1811))</f>
        <v>#DIV/0!</v>
      </c>
      <c r="M1810" s="14" t="e">
        <f t="shared" si="263"/>
        <v>#DIV/0!</v>
      </c>
      <c r="N1810" s="49"/>
      <c r="O1810" s="40"/>
      <c r="P1810" s="5" t="e">
        <f t="shared" ref="P1810:U1852" si="270">IF(AND(B1810=MIN($B1810:$M1810),B1810=MIN($O$176:$O$234)),AB1809,0)</f>
        <v>#DIV/0!</v>
      </c>
      <c r="Q1810" s="5" t="e">
        <f t="shared" si="270"/>
        <v>#DIV/0!</v>
      </c>
      <c r="R1810" s="5" t="e">
        <f t="shared" si="270"/>
        <v>#DIV/0!</v>
      </c>
      <c r="S1810" s="5" t="e">
        <f t="shared" si="270"/>
        <v>#DIV/0!</v>
      </c>
      <c r="T1810" s="5" t="e">
        <f t="shared" si="270"/>
        <v>#DIV/0!</v>
      </c>
      <c r="U1810" s="5" t="e">
        <f t="shared" si="270"/>
        <v>#DIV/0!</v>
      </c>
      <c r="V1810" s="5" t="e">
        <f t="shared" si="267"/>
        <v>#DIV/0!</v>
      </c>
      <c r="W1810" s="5" t="e">
        <f t="shared" si="267"/>
        <v>#DIV/0!</v>
      </c>
      <c r="X1810" s="5" t="e">
        <f t="shared" si="267"/>
        <v>#DIV/0!</v>
      </c>
      <c r="Y1810" s="5" t="e">
        <f t="shared" si="259"/>
        <v>#DIV/0!</v>
      </c>
      <c r="Z1810" s="5" t="e">
        <f t="shared" si="260"/>
        <v>#DIV/0!</v>
      </c>
      <c r="AA1810" s="5" t="e">
        <f t="shared" si="260"/>
        <v>#DIV/0!</v>
      </c>
      <c r="AM1810" s="6"/>
      <c r="AN1810" s="6"/>
    </row>
    <row r="1811" spans="2:40" s="5" customFormat="1" ht="20.100000000000001" hidden="1" customHeight="1">
      <c r="B1811" s="23" t="s">
        <v>32</v>
      </c>
      <c r="C1811" s="24">
        <f>3.14/180*C1810</f>
        <v>0</v>
      </c>
      <c r="D1811" s="24">
        <v>313</v>
      </c>
      <c r="E1811" s="25"/>
      <c r="F1811" s="25"/>
      <c r="G1811" s="25"/>
      <c r="H1811" s="25"/>
      <c r="I1811" s="25"/>
      <c r="J1811" s="25"/>
      <c r="K1811" s="25">
        <f>(3.14/180)*K1810</f>
        <v>5.4601111111111118</v>
      </c>
      <c r="L1811" s="14"/>
      <c r="M1811" s="14" t="e">
        <f t="shared" si="263"/>
        <v>#DIV/0!</v>
      </c>
      <c r="N1811" s="49"/>
      <c r="O1811" s="238" t="e">
        <f t="shared" ref="O1811" si="271">+ABS(L1810-L1812)</f>
        <v>#DIV/0!</v>
      </c>
      <c r="P1811" s="5" t="e">
        <f t="shared" si="270"/>
        <v>#DIV/0!</v>
      </c>
      <c r="Q1811" s="5" t="e">
        <f t="shared" si="270"/>
        <v>#DIV/0!</v>
      </c>
      <c r="R1811" s="5" t="e">
        <f t="shared" si="270"/>
        <v>#DIV/0!</v>
      </c>
      <c r="S1811" s="5" t="e">
        <f t="shared" si="270"/>
        <v>#DIV/0!</v>
      </c>
      <c r="T1811" s="5" t="e">
        <f t="shared" si="270"/>
        <v>#DIV/0!</v>
      </c>
      <c r="U1811" s="5" t="e">
        <f t="shared" si="270"/>
        <v>#DIV/0!</v>
      </c>
      <c r="V1811" s="5" t="e">
        <f t="shared" si="267"/>
        <v>#DIV/0!</v>
      </c>
      <c r="W1811" s="5" t="e">
        <f t="shared" si="267"/>
        <v>#DIV/0!</v>
      </c>
      <c r="X1811" s="5" t="e">
        <f t="shared" si="267"/>
        <v>#DIV/0!</v>
      </c>
      <c r="Y1811" s="5" t="e">
        <f t="shared" si="259"/>
        <v>#DIV/0!</v>
      </c>
      <c r="Z1811" s="5" t="e">
        <f t="shared" si="260"/>
        <v>#DIV/0!</v>
      </c>
      <c r="AA1811" s="5" t="e">
        <f t="shared" si="260"/>
        <v>#DIV/0!</v>
      </c>
      <c r="AM1811" s="6"/>
      <c r="AN1811" s="6"/>
    </row>
    <row r="1812" spans="2:40" s="5" customFormat="1" ht="20.100000000000001" hidden="1" customHeight="1">
      <c r="B1812" s="22" t="str">
        <f>+$B$13</f>
        <v xml:space="preserve"> Β' ΠΛΑΝΗΤΗΣ</v>
      </c>
      <c r="C1812" s="15">
        <f>+$C$13</f>
        <v>0</v>
      </c>
      <c r="D1812" s="13">
        <f>+D1807+1</f>
        <v>313</v>
      </c>
      <c r="E1812" s="15">
        <f>+(H1812+I1812)/2</f>
        <v>0</v>
      </c>
      <c r="F1812" s="15">
        <f>+SQRT(E1812*E1812-G1812*G1812)</f>
        <v>0</v>
      </c>
      <c r="G1812" s="15">
        <f>+(-H1812+I1812)/2</f>
        <v>0</v>
      </c>
      <c r="H1812" s="15">
        <f>+$J$42</f>
        <v>0</v>
      </c>
      <c r="I1812" s="15">
        <f>+$J$41</f>
        <v>0</v>
      </c>
      <c r="J1812" s="15">
        <f>+$D$24</f>
        <v>0</v>
      </c>
      <c r="K1812" s="15">
        <f>+ABS( C1812-D1812)</f>
        <v>313</v>
      </c>
      <c r="L1812" s="15" t="e">
        <f>+F1812*F1812/E1812/( 1- J1812*COS(K1813))</f>
        <v>#DIV/0!</v>
      </c>
      <c r="M1812" s="14" t="e">
        <f t="shared" si="263"/>
        <v>#DIV/0!</v>
      </c>
      <c r="N1812" s="49"/>
      <c r="O1812" s="40"/>
      <c r="P1812" s="5" t="e">
        <f t="shared" si="270"/>
        <v>#DIV/0!</v>
      </c>
      <c r="Q1812" s="5" t="e">
        <f t="shared" si="270"/>
        <v>#DIV/0!</v>
      </c>
      <c r="R1812" s="5" t="e">
        <f t="shared" si="270"/>
        <v>#DIV/0!</v>
      </c>
      <c r="S1812" s="5" t="e">
        <f t="shared" si="270"/>
        <v>#DIV/0!</v>
      </c>
      <c r="T1812" s="5" t="e">
        <f t="shared" si="270"/>
        <v>#DIV/0!</v>
      </c>
      <c r="U1812" s="5" t="e">
        <f t="shared" si="270"/>
        <v>#DIV/0!</v>
      </c>
      <c r="V1812" s="5" t="e">
        <f t="shared" si="267"/>
        <v>#DIV/0!</v>
      </c>
      <c r="W1812" s="5" t="e">
        <f t="shared" si="267"/>
        <v>#DIV/0!</v>
      </c>
      <c r="X1812" s="5" t="e">
        <f t="shared" si="267"/>
        <v>#DIV/0!</v>
      </c>
      <c r="Y1812" s="5" t="e">
        <f t="shared" si="259"/>
        <v>#DIV/0!</v>
      </c>
      <c r="Z1812" s="5" t="e">
        <f t="shared" si="260"/>
        <v>#DIV/0!</v>
      </c>
      <c r="AA1812" s="5" t="e">
        <f t="shared" si="260"/>
        <v>#DIV/0!</v>
      </c>
      <c r="AM1812" s="6"/>
      <c r="AN1812" s="6"/>
    </row>
    <row r="1813" spans="2:40" s="5" customFormat="1" ht="20.100000000000001" hidden="1" customHeight="1">
      <c r="B1813" s="26"/>
      <c r="C1813" s="27">
        <f>3.14/180*C1812</f>
        <v>0</v>
      </c>
      <c r="D1813" s="27">
        <f>3.14/180*D1812</f>
        <v>5.4601111111111118</v>
      </c>
      <c r="E1813" s="28"/>
      <c r="F1813" s="28"/>
      <c r="G1813" s="28"/>
      <c r="H1813" s="28"/>
      <c r="I1813" s="28"/>
      <c r="J1813" s="28"/>
      <c r="K1813" s="28">
        <f>(3.14/180)*K1812</f>
        <v>5.4601111111111118</v>
      </c>
      <c r="L1813" s="14"/>
      <c r="M1813" s="14" t="e">
        <f t="shared" si="263"/>
        <v>#DIV/0!</v>
      </c>
      <c r="N1813" s="49"/>
      <c r="O1813" s="40"/>
      <c r="P1813" s="5" t="e">
        <f t="shared" si="270"/>
        <v>#DIV/0!</v>
      </c>
      <c r="Q1813" s="5" t="e">
        <f t="shared" si="270"/>
        <v>#DIV/0!</v>
      </c>
      <c r="R1813" s="5" t="e">
        <f t="shared" si="270"/>
        <v>#DIV/0!</v>
      </c>
      <c r="S1813" s="5" t="e">
        <f t="shared" si="270"/>
        <v>#DIV/0!</v>
      </c>
      <c r="T1813" s="5" t="e">
        <f t="shared" si="270"/>
        <v>#DIV/0!</v>
      </c>
      <c r="U1813" s="5" t="e">
        <f t="shared" si="270"/>
        <v>#DIV/0!</v>
      </c>
      <c r="V1813" s="5" t="e">
        <f t="shared" si="267"/>
        <v>#DIV/0!</v>
      </c>
      <c r="W1813" s="5" t="e">
        <f t="shared" si="267"/>
        <v>#DIV/0!</v>
      </c>
      <c r="X1813" s="5" t="e">
        <f t="shared" si="267"/>
        <v>#DIV/0!</v>
      </c>
      <c r="Y1813" s="5" t="e">
        <f t="shared" si="259"/>
        <v>#DIV/0!</v>
      </c>
      <c r="Z1813" s="5" t="e">
        <f t="shared" si="260"/>
        <v>#DIV/0!</v>
      </c>
      <c r="AA1813" s="5" t="e">
        <f t="shared" si="260"/>
        <v>#DIV/0!</v>
      </c>
      <c r="AM1813" s="6"/>
      <c r="AN1813" s="6"/>
    </row>
    <row r="1814" spans="2:40" s="5" customFormat="1" ht="20.100000000000001" hidden="1" customHeight="1">
      <c r="B1814" s="15"/>
      <c r="C1814" s="13"/>
      <c r="D1814" s="13"/>
      <c r="E1814" s="13"/>
      <c r="F1814" s="13"/>
      <c r="G1814" s="13"/>
      <c r="H1814" s="13"/>
      <c r="I1814" s="13"/>
      <c r="J1814" s="13"/>
      <c r="K1814" s="15"/>
      <c r="L1814" s="14"/>
      <c r="M1814" s="14" t="e">
        <f t="shared" si="263"/>
        <v>#DIV/0!</v>
      </c>
      <c r="N1814" s="49"/>
      <c r="O1814" s="40"/>
      <c r="P1814" s="5" t="e">
        <f t="shared" si="270"/>
        <v>#DIV/0!</v>
      </c>
      <c r="Q1814" s="5" t="e">
        <f t="shared" si="270"/>
        <v>#DIV/0!</v>
      </c>
      <c r="R1814" s="5" t="e">
        <f t="shared" si="270"/>
        <v>#DIV/0!</v>
      </c>
      <c r="S1814" s="5" t="e">
        <f t="shared" si="270"/>
        <v>#DIV/0!</v>
      </c>
      <c r="T1814" s="5" t="e">
        <f t="shared" si="270"/>
        <v>#DIV/0!</v>
      </c>
      <c r="U1814" s="5" t="e">
        <f t="shared" si="270"/>
        <v>#DIV/0!</v>
      </c>
      <c r="V1814" s="5" t="e">
        <f t="shared" si="267"/>
        <v>#DIV/0!</v>
      </c>
      <c r="W1814" s="5" t="e">
        <f t="shared" si="267"/>
        <v>#DIV/0!</v>
      </c>
      <c r="X1814" s="5" t="e">
        <f t="shared" si="267"/>
        <v>#DIV/0!</v>
      </c>
      <c r="Y1814" s="5" t="e">
        <f t="shared" si="259"/>
        <v>#DIV/0!</v>
      </c>
      <c r="Z1814" s="5" t="e">
        <f t="shared" si="260"/>
        <v>#DIV/0!</v>
      </c>
      <c r="AA1814" s="5" t="e">
        <f t="shared" si="260"/>
        <v>#DIV/0!</v>
      </c>
      <c r="AM1814" s="6"/>
      <c r="AN1814" s="6"/>
    </row>
    <row r="1815" spans="2:40" s="5" customFormat="1" ht="20.100000000000001" hidden="1" customHeight="1">
      <c r="B1815" s="22" t="str">
        <f>+$B$11</f>
        <v xml:space="preserve"> Α' ΠΛΑΝΗΤΗΣ</v>
      </c>
      <c r="C1815" s="15">
        <f>+$C$11</f>
        <v>0</v>
      </c>
      <c r="D1815" s="13">
        <f>+D1810+1</f>
        <v>314</v>
      </c>
      <c r="E1815" s="15">
        <f>+(H1815+I1815)/2</f>
        <v>0</v>
      </c>
      <c r="F1815" s="15">
        <f>+SQRT(E1815*E1815-G1815*G1815)</f>
        <v>0</v>
      </c>
      <c r="G1815" s="15">
        <f>+(-H1815+I1815)/2</f>
        <v>0</v>
      </c>
      <c r="H1815" s="15">
        <f>+$J$40</f>
        <v>0</v>
      </c>
      <c r="I1815" s="15">
        <f>+$J$39</f>
        <v>0</v>
      </c>
      <c r="J1815" s="15">
        <f>+$D$22</f>
        <v>0</v>
      </c>
      <c r="K1815" s="15">
        <f>+ABS( C1815-D1815)</f>
        <v>314</v>
      </c>
      <c r="L1815" s="15" t="e">
        <f>(+F1815*F1815/E1815)/( 1- J1815*COS(K1816))</f>
        <v>#DIV/0!</v>
      </c>
      <c r="M1815" s="14" t="e">
        <f t="shared" si="263"/>
        <v>#DIV/0!</v>
      </c>
      <c r="N1815" s="49"/>
      <c r="O1815" s="40"/>
      <c r="P1815" s="5" t="e">
        <f t="shared" si="270"/>
        <v>#DIV/0!</v>
      </c>
      <c r="Q1815" s="5" t="e">
        <f t="shared" si="270"/>
        <v>#DIV/0!</v>
      </c>
      <c r="R1815" s="5" t="e">
        <f t="shared" si="270"/>
        <v>#DIV/0!</v>
      </c>
      <c r="S1815" s="5" t="e">
        <f t="shared" si="270"/>
        <v>#DIV/0!</v>
      </c>
      <c r="T1815" s="5" t="e">
        <f t="shared" si="270"/>
        <v>#DIV/0!</v>
      </c>
      <c r="U1815" s="5" t="e">
        <f t="shared" si="270"/>
        <v>#DIV/0!</v>
      </c>
      <c r="V1815" s="5" t="e">
        <f t="shared" si="267"/>
        <v>#DIV/0!</v>
      </c>
      <c r="W1815" s="5" t="e">
        <f t="shared" si="267"/>
        <v>#DIV/0!</v>
      </c>
      <c r="X1815" s="5" t="e">
        <f t="shared" si="267"/>
        <v>#DIV/0!</v>
      </c>
      <c r="Y1815" s="5" t="e">
        <f t="shared" si="259"/>
        <v>#DIV/0!</v>
      </c>
      <c r="Z1815" s="5" t="e">
        <f t="shared" si="260"/>
        <v>#DIV/0!</v>
      </c>
      <c r="AA1815" s="5" t="e">
        <f t="shared" si="260"/>
        <v>#DIV/0!</v>
      </c>
      <c r="AM1815" s="6"/>
      <c r="AN1815" s="6"/>
    </row>
    <row r="1816" spans="2:40" s="5" customFormat="1" ht="20.100000000000001" hidden="1" customHeight="1">
      <c r="B1816" s="23" t="s">
        <v>32</v>
      </c>
      <c r="C1816" s="24">
        <f>3.14/180*C1815</f>
        <v>0</v>
      </c>
      <c r="D1816" s="24">
        <v>314</v>
      </c>
      <c r="E1816" s="25"/>
      <c r="F1816" s="25"/>
      <c r="G1816" s="25"/>
      <c r="H1816" s="25"/>
      <c r="I1816" s="25"/>
      <c r="J1816" s="25"/>
      <c r="K1816" s="25">
        <f>(3.14/180)*K1815</f>
        <v>5.477555555555556</v>
      </c>
      <c r="L1816" s="14"/>
      <c r="M1816" s="14" t="e">
        <f t="shared" si="263"/>
        <v>#DIV/0!</v>
      </c>
      <c r="N1816" s="49"/>
      <c r="O1816" s="238" t="e">
        <f t="shared" ref="O1816" si="272">+ABS(L1815-L1817)</f>
        <v>#DIV/0!</v>
      </c>
      <c r="P1816" s="5" t="e">
        <f t="shared" si="270"/>
        <v>#DIV/0!</v>
      </c>
      <c r="Q1816" s="5" t="e">
        <f t="shared" si="270"/>
        <v>#DIV/0!</v>
      </c>
      <c r="R1816" s="5" t="e">
        <f t="shared" si="270"/>
        <v>#DIV/0!</v>
      </c>
      <c r="S1816" s="5" t="e">
        <f t="shared" si="270"/>
        <v>#DIV/0!</v>
      </c>
      <c r="T1816" s="5" t="e">
        <f t="shared" si="270"/>
        <v>#DIV/0!</v>
      </c>
      <c r="U1816" s="5" t="e">
        <f t="shared" si="270"/>
        <v>#DIV/0!</v>
      </c>
      <c r="V1816" s="5" t="e">
        <f t="shared" si="267"/>
        <v>#DIV/0!</v>
      </c>
      <c r="W1816" s="5" t="e">
        <f t="shared" si="267"/>
        <v>#DIV/0!</v>
      </c>
      <c r="X1816" s="5" t="e">
        <f t="shared" si="267"/>
        <v>#DIV/0!</v>
      </c>
      <c r="Y1816" s="5" t="e">
        <f t="shared" si="259"/>
        <v>#DIV/0!</v>
      </c>
      <c r="Z1816" s="5" t="e">
        <f t="shared" si="260"/>
        <v>#DIV/0!</v>
      </c>
      <c r="AA1816" s="5" t="e">
        <f t="shared" si="260"/>
        <v>#DIV/0!</v>
      </c>
      <c r="AM1816" s="6"/>
      <c r="AN1816" s="6"/>
    </row>
    <row r="1817" spans="2:40" s="5" customFormat="1" ht="20.100000000000001" hidden="1" customHeight="1">
      <c r="B1817" s="22" t="str">
        <f>+$B$13</f>
        <v xml:space="preserve"> Β' ΠΛΑΝΗΤΗΣ</v>
      </c>
      <c r="C1817" s="15">
        <f>+$C$13</f>
        <v>0</v>
      </c>
      <c r="D1817" s="13">
        <f>+D1812+1</f>
        <v>314</v>
      </c>
      <c r="E1817" s="15">
        <f>+(H1817+I1817)/2</f>
        <v>0</v>
      </c>
      <c r="F1817" s="15">
        <f>+SQRT(E1817*E1817-G1817*G1817)</f>
        <v>0</v>
      </c>
      <c r="G1817" s="15">
        <f>+(-H1817+I1817)/2</f>
        <v>0</v>
      </c>
      <c r="H1817" s="15">
        <f>+$J$42</f>
        <v>0</v>
      </c>
      <c r="I1817" s="15">
        <f>+$J$41</f>
        <v>0</v>
      </c>
      <c r="J1817" s="15">
        <f>+$D$24</f>
        <v>0</v>
      </c>
      <c r="K1817" s="15">
        <f>+ABS( C1817-D1817)</f>
        <v>314</v>
      </c>
      <c r="L1817" s="15" t="e">
        <f>+F1817*F1817/E1817/( 1- J1817*COS(K1818))</f>
        <v>#DIV/0!</v>
      </c>
      <c r="M1817" s="14" t="e">
        <f t="shared" si="263"/>
        <v>#DIV/0!</v>
      </c>
      <c r="N1817" s="49"/>
      <c r="O1817" s="40"/>
      <c r="P1817" s="5" t="e">
        <f t="shared" si="270"/>
        <v>#DIV/0!</v>
      </c>
      <c r="Q1817" s="5" t="e">
        <f t="shared" si="270"/>
        <v>#DIV/0!</v>
      </c>
      <c r="R1817" s="5" t="e">
        <f t="shared" si="270"/>
        <v>#DIV/0!</v>
      </c>
      <c r="S1817" s="5" t="e">
        <f t="shared" si="270"/>
        <v>#DIV/0!</v>
      </c>
      <c r="T1817" s="5" t="e">
        <f t="shared" si="270"/>
        <v>#DIV/0!</v>
      </c>
      <c r="U1817" s="5" t="e">
        <f t="shared" si="270"/>
        <v>#DIV/0!</v>
      </c>
      <c r="V1817" s="5" t="e">
        <f t="shared" si="267"/>
        <v>#DIV/0!</v>
      </c>
      <c r="W1817" s="5" t="e">
        <f t="shared" si="267"/>
        <v>#DIV/0!</v>
      </c>
      <c r="X1817" s="5" t="e">
        <f t="shared" si="267"/>
        <v>#DIV/0!</v>
      </c>
      <c r="Y1817" s="5" t="e">
        <f t="shared" si="259"/>
        <v>#DIV/0!</v>
      </c>
      <c r="Z1817" s="5" t="e">
        <f t="shared" si="260"/>
        <v>#DIV/0!</v>
      </c>
      <c r="AA1817" s="5" t="e">
        <f t="shared" si="260"/>
        <v>#DIV/0!</v>
      </c>
      <c r="AM1817" s="6"/>
      <c r="AN1817" s="6"/>
    </row>
    <row r="1818" spans="2:40" s="5" customFormat="1" ht="20.100000000000001" hidden="1" customHeight="1">
      <c r="B1818" s="26"/>
      <c r="C1818" s="27">
        <f>3.14/180*C1817</f>
        <v>0</v>
      </c>
      <c r="D1818" s="27">
        <f>3.14/180*D1817</f>
        <v>5.477555555555556</v>
      </c>
      <c r="E1818" s="28"/>
      <c r="F1818" s="28"/>
      <c r="G1818" s="28"/>
      <c r="H1818" s="28"/>
      <c r="I1818" s="28"/>
      <c r="J1818" s="28"/>
      <c r="K1818" s="28">
        <f>(3.14/180)*K1817</f>
        <v>5.477555555555556</v>
      </c>
      <c r="L1818" s="14"/>
      <c r="M1818" s="14" t="e">
        <f t="shared" si="263"/>
        <v>#DIV/0!</v>
      </c>
      <c r="N1818" s="49"/>
      <c r="O1818" s="40"/>
      <c r="P1818" s="5" t="e">
        <f t="shared" si="270"/>
        <v>#DIV/0!</v>
      </c>
      <c r="Q1818" s="5" t="e">
        <f t="shared" si="270"/>
        <v>#DIV/0!</v>
      </c>
      <c r="R1818" s="5" t="e">
        <f t="shared" si="270"/>
        <v>#DIV/0!</v>
      </c>
      <c r="S1818" s="5" t="e">
        <f t="shared" si="270"/>
        <v>#DIV/0!</v>
      </c>
      <c r="T1818" s="5" t="e">
        <f t="shared" si="270"/>
        <v>#DIV/0!</v>
      </c>
      <c r="U1818" s="5" t="e">
        <f t="shared" si="270"/>
        <v>#DIV/0!</v>
      </c>
      <c r="V1818" s="5" t="e">
        <f t="shared" si="267"/>
        <v>#DIV/0!</v>
      </c>
      <c r="W1818" s="5" t="e">
        <f t="shared" si="267"/>
        <v>#DIV/0!</v>
      </c>
      <c r="X1818" s="5" t="e">
        <f t="shared" si="267"/>
        <v>#DIV/0!</v>
      </c>
      <c r="Y1818" s="5" t="e">
        <f t="shared" si="259"/>
        <v>#DIV/0!</v>
      </c>
      <c r="Z1818" s="5" t="e">
        <f t="shared" si="260"/>
        <v>#DIV/0!</v>
      </c>
      <c r="AA1818" s="5" t="e">
        <f t="shared" si="260"/>
        <v>#DIV/0!</v>
      </c>
      <c r="AM1818" s="6"/>
      <c r="AN1818" s="6"/>
    </row>
    <row r="1819" spans="2:40" s="5" customFormat="1" ht="20.100000000000001" hidden="1" customHeight="1">
      <c r="B1819" s="15"/>
      <c r="C1819" s="13"/>
      <c r="D1819" s="13"/>
      <c r="E1819" s="13"/>
      <c r="F1819" s="13"/>
      <c r="G1819" s="13"/>
      <c r="H1819" s="13"/>
      <c r="I1819" s="13"/>
      <c r="J1819" s="13"/>
      <c r="K1819" s="15"/>
      <c r="L1819" s="14"/>
      <c r="M1819" s="14" t="e">
        <f t="shared" si="263"/>
        <v>#DIV/0!</v>
      </c>
      <c r="N1819" s="49"/>
      <c r="O1819" s="238"/>
      <c r="P1819" s="5" t="e">
        <f t="shared" si="270"/>
        <v>#DIV/0!</v>
      </c>
      <c r="Q1819" s="5" t="e">
        <f t="shared" si="270"/>
        <v>#DIV/0!</v>
      </c>
      <c r="R1819" s="5" t="e">
        <f t="shared" si="270"/>
        <v>#DIV/0!</v>
      </c>
      <c r="S1819" s="5" t="e">
        <f t="shared" si="270"/>
        <v>#DIV/0!</v>
      </c>
      <c r="T1819" s="5" t="e">
        <f t="shared" si="270"/>
        <v>#DIV/0!</v>
      </c>
      <c r="U1819" s="5" t="e">
        <f t="shared" si="270"/>
        <v>#DIV/0!</v>
      </c>
      <c r="V1819" s="5" t="e">
        <f t="shared" si="267"/>
        <v>#DIV/0!</v>
      </c>
      <c r="W1819" s="5" t="e">
        <f t="shared" si="267"/>
        <v>#DIV/0!</v>
      </c>
      <c r="X1819" s="5" t="e">
        <f t="shared" si="267"/>
        <v>#DIV/0!</v>
      </c>
      <c r="Y1819" s="5" t="e">
        <f t="shared" si="259"/>
        <v>#DIV/0!</v>
      </c>
      <c r="Z1819" s="5" t="e">
        <f t="shared" si="260"/>
        <v>#DIV/0!</v>
      </c>
      <c r="AA1819" s="5" t="e">
        <f t="shared" si="260"/>
        <v>#DIV/0!</v>
      </c>
      <c r="AM1819" s="6"/>
      <c r="AN1819" s="6"/>
    </row>
    <row r="1820" spans="2:40" s="5" customFormat="1" ht="20.100000000000001" hidden="1" customHeight="1">
      <c r="B1820" s="22" t="str">
        <f>+$B$11</f>
        <v xml:space="preserve"> Α' ΠΛΑΝΗΤΗΣ</v>
      </c>
      <c r="C1820" s="15">
        <f>+$C$11</f>
        <v>0</v>
      </c>
      <c r="D1820" s="13">
        <f>+D1815+1</f>
        <v>315</v>
      </c>
      <c r="E1820" s="15">
        <f>+(H1820+I1820)/2</f>
        <v>0</v>
      </c>
      <c r="F1820" s="15">
        <f>+SQRT(E1820*E1820-G1820*G1820)</f>
        <v>0</v>
      </c>
      <c r="G1820" s="15">
        <f>+(-H1820+I1820)/2</f>
        <v>0</v>
      </c>
      <c r="H1820" s="15">
        <f>+$J$40</f>
        <v>0</v>
      </c>
      <c r="I1820" s="15">
        <f>+$J$39</f>
        <v>0</v>
      </c>
      <c r="J1820" s="15">
        <f>+$D$22</f>
        <v>0</v>
      </c>
      <c r="K1820" s="15">
        <f>+ABS( C1820-D1820)</f>
        <v>315</v>
      </c>
      <c r="L1820" s="15" t="e">
        <f>(+F1820*F1820/E1820)/( 1- J1820*COS(K1821))</f>
        <v>#DIV/0!</v>
      </c>
      <c r="M1820" s="14" t="e">
        <f t="shared" si="263"/>
        <v>#DIV/0!</v>
      </c>
      <c r="N1820" s="49"/>
      <c r="O1820" s="40"/>
      <c r="P1820" s="5" t="e">
        <f t="shared" si="270"/>
        <v>#DIV/0!</v>
      </c>
      <c r="Q1820" s="5" t="e">
        <f t="shared" si="270"/>
        <v>#DIV/0!</v>
      </c>
      <c r="R1820" s="5" t="e">
        <f t="shared" si="270"/>
        <v>#DIV/0!</v>
      </c>
      <c r="S1820" s="5" t="e">
        <f t="shared" si="270"/>
        <v>#DIV/0!</v>
      </c>
      <c r="T1820" s="5" t="e">
        <f t="shared" si="270"/>
        <v>#DIV/0!</v>
      </c>
      <c r="U1820" s="5" t="e">
        <f t="shared" si="270"/>
        <v>#DIV/0!</v>
      </c>
      <c r="V1820" s="5" t="e">
        <f t="shared" si="267"/>
        <v>#DIV/0!</v>
      </c>
      <c r="W1820" s="5" t="e">
        <f t="shared" si="267"/>
        <v>#DIV/0!</v>
      </c>
      <c r="X1820" s="5" t="e">
        <f t="shared" si="267"/>
        <v>#DIV/0!</v>
      </c>
      <c r="Y1820" s="5" t="e">
        <f t="shared" si="259"/>
        <v>#DIV/0!</v>
      </c>
      <c r="Z1820" s="5" t="e">
        <f t="shared" si="260"/>
        <v>#DIV/0!</v>
      </c>
      <c r="AA1820" s="5" t="e">
        <f t="shared" si="260"/>
        <v>#DIV/0!</v>
      </c>
      <c r="AM1820" s="6"/>
      <c r="AN1820" s="6"/>
    </row>
    <row r="1821" spans="2:40" s="5" customFormat="1" ht="20.100000000000001" hidden="1" customHeight="1">
      <c r="B1821" s="23" t="s">
        <v>32</v>
      </c>
      <c r="C1821" s="24">
        <f>3.14/180*C1820</f>
        <v>0</v>
      </c>
      <c r="D1821" s="24">
        <v>315</v>
      </c>
      <c r="E1821" s="25"/>
      <c r="F1821" s="25"/>
      <c r="G1821" s="25"/>
      <c r="H1821" s="25"/>
      <c r="I1821" s="25"/>
      <c r="J1821" s="25"/>
      <c r="K1821" s="25">
        <f>(3.14/180)*K1820</f>
        <v>5.495000000000001</v>
      </c>
      <c r="L1821" s="14"/>
      <c r="M1821" s="14" t="e">
        <f t="shared" si="263"/>
        <v>#DIV/0!</v>
      </c>
      <c r="N1821" s="49"/>
      <c r="O1821" s="238" t="e">
        <f t="shared" ref="O1821" si="273">+ABS(L1820-L1822)</f>
        <v>#DIV/0!</v>
      </c>
      <c r="P1821" s="5" t="e">
        <f t="shared" si="270"/>
        <v>#DIV/0!</v>
      </c>
      <c r="Q1821" s="5" t="e">
        <f t="shared" si="270"/>
        <v>#DIV/0!</v>
      </c>
      <c r="R1821" s="5" t="e">
        <f t="shared" si="270"/>
        <v>#DIV/0!</v>
      </c>
      <c r="S1821" s="5" t="e">
        <f t="shared" si="270"/>
        <v>#DIV/0!</v>
      </c>
      <c r="T1821" s="5" t="e">
        <f t="shared" si="270"/>
        <v>#DIV/0!</v>
      </c>
      <c r="U1821" s="5" t="e">
        <f t="shared" si="270"/>
        <v>#DIV/0!</v>
      </c>
      <c r="V1821" s="5" t="e">
        <f t="shared" si="267"/>
        <v>#DIV/0!</v>
      </c>
      <c r="W1821" s="5" t="e">
        <f t="shared" si="267"/>
        <v>#DIV/0!</v>
      </c>
      <c r="X1821" s="5" t="e">
        <f t="shared" si="267"/>
        <v>#DIV/0!</v>
      </c>
      <c r="Y1821" s="5" t="e">
        <f t="shared" si="259"/>
        <v>#DIV/0!</v>
      </c>
      <c r="Z1821" s="5" t="e">
        <f t="shared" si="260"/>
        <v>#DIV/0!</v>
      </c>
      <c r="AA1821" s="5" t="e">
        <f t="shared" si="260"/>
        <v>#DIV/0!</v>
      </c>
      <c r="AM1821" s="6"/>
      <c r="AN1821" s="6"/>
    </row>
    <row r="1822" spans="2:40" s="5" customFormat="1" ht="20.100000000000001" hidden="1" customHeight="1">
      <c r="B1822" s="22" t="str">
        <f>+$B$13</f>
        <v xml:space="preserve"> Β' ΠΛΑΝΗΤΗΣ</v>
      </c>
      <c r="C1822" s="15">
        <f>+$C$13</f>
        <v>0</v>
      </c>
      <c r="D1822" s="13">
        <f>+D1817+1</f>
        <v>315</v>
      </c>
      <c r="E1822" s="15">
        <f>+(H1822+I1822)/2</f>
        <v>0</v>
      </c>
      <c r="F1822" s="15">
        <f>+SQRT(E1822*E1822-G1822*G1822)</f>
        <v>0</v>
      </c>
      <c r="G1822" s="15">
        <f>+(-H1822+I1822)/2</f>
        <v>0</v>
      </c>
      <c r="H1822" s="15">
        <f>+$J$42</f>
        <v>0</v>
      </c>
      <c r="I1822" s="15">
        <f>+$J$41</f>
        <v>0</v>
      </c>
      <c r="J1822" s="15">
        <f>+$D$24</f>
        <v>0</v>
      </c>
      <c r="K1822" s="15">
        <f>+ABS( C1822-D1822)</f>
        <v>315</v>
      </c>
      <c r="L1822" s="15" t="e">
        <f>+F1822*F1822/E1822/( 1- J1822*COS(K1823))</f>
        <v>#DIV/0!</v>
      </c>
      <c r="M1822" s="14" t="e">
        <f t="shared" si="263"/>
        <v>#DIV/0!</v>
      </c>
      <c r="N1822" s="49"/>
      <c r="O1822" s="40"/>
      <c r="P1822" s="5" t="e">
        <f t="shared" si="270"/>
        <v>#DIV/0!</v>
      </c>
      <c r="Q1822" s="5" t="e">
        <f t="shared" si="270"/>
        <v>#DIV/0!</v>
      </c>
      <c r="R1822" s="5" t="e">
        <f t="shared" si="270"/>
        <v>#DIV/0!</v>
      </c>
      <c r="S1822" s="5" t="e">
        <f t="shared" si="270"/>
        <v>#DIV/0!</v>
      </c>
      <c r="T1822" s="5" t="e">
        <f t="shared" si="270"/>
        <v>#DIV/0!</v>
      </c>
      <c r="U1822" s="5" t="e">
        <f t="shared" si="270"/>
        <v>#DIV/0!</v>
      </c>
      <c r="V1822" s="5" t="e">
        <f t="shared" si="267"/>
        <v>#DIV/0!</v>
      </c>
      <c r="W1822" s="5" t="e">
        <f t="shared" si="267"/>
        <v>#DIV/0!</v>
      </c>
      <c r="X1822" s="5" t="e">
        <f t="shared" si="267"/>
        <v>#DIV/0!</v>
      </c>
      <c r="Y1822" s="5" t="e">
        <f t="shared" si="259"/>
        <v>#DIV/0!</v>
      </c>
      <c r="Z1822" s="5" t="e">
        <f t="shared" si="260"/>
        <v>#DIV/0!</v>
      </c>
      <c r="AA1822" s="5" t="e">
        <f t="shared" si="260"/>
        <v>#DIV/0!</v>
      </c>
      <c r="AM1822" s="6"/>
      <c r="AN1822" s="6"/>
    </row>
    <row r="1823" spans="2:40" s="5" customFormat="1" ht="20.100000000000001" hidden="1" customHeight="1">
      <c r="B1823" s="26"/>
      <c r="C1823" s="27">
        <f>3.14/180*C1822</f>
        <v>0</v>
      </c>
      <c r="D1823" s="27">
        <f>3.14/180*D1822</f>
        <v>5.495000000000001</v>
      </c>
      <c r="E1823" s="28"/>
      <c r="F1823" s="28"/>
      <c r="G1823" s="28"/>
      <c r="H1823" s="28"/>
      <c r="I1823" s="28"/>
      <c r="J1823" s="28"/>
      <c r="K1823" s="28">
        <f>(3.14/180)*K1822</f>
        <v>5.495000000000001</v>
      </c>
      <c r="L1823" s="14"/>
      <c r="M1823" s="14" t="e">
        <f t="shared" si="263"/>
        <v>#DIV/0!</v>
      </c>
      <c r="N1823" s="49"/>
      <c r="O1823" s="40"/>
      <c r="P1823" s="5" t="e">
        <f t="shared" si="270"/>
        <v>#DIV/0!</v>
      </c>
      <c r="Q1823" s="5" t="e">
        <f t="shared" si="270"/>
        <v>#DIV/0!</v>
      </c>
      <c r="R1823" s="5" t="e">
        <f t="shared" si="270"/>
        <v>#DIV/0!</v>
      </c>
      <c r="S1823" s="5" t="e">
        <f t="shared" si="270"/>
        <v>#DIV/0!</v>
      </c>
      <c r="T1823" s="5" t="e">
        <f t="shared" si="270"/>
        <v>#DIV/0!</v>
      </c>
      <c r="U1823" s="5" t="e">
        <f t="shared" si="270"/>
        <v>#DIV/0!</v>
      </c>
      <c r="V1823" s="5" t="e">
        <f t="shared" si="267"/>
        <v>#DIV/0!</v>
      </c>
      <c r="W1823" s="5" t="e">
        <f t="shared" si="267"/>
        <v>#DIV/0!</v>
      </c>
      <c r="X1823" s="5" t="e">
        <f t="shared" si="267"/>
        <v>#DIV/0!</v>
      </c>
      <c r="Y1823" s="5" t="e">
        <f t="shared" si="259"/>
        <v>#DIV/0!</v>
      </c>
      <c r="Z1823" s="5" t="e">
        <f t="shared" si="260"/>
        <v>#DIV/0!</v>
      </c>
      <c r="AA1823" s="5" t="e">
        <f t="shared" si="260"/>
        <v>#DIV/0!</v>
      </c>
      <c r="AM1823" s="6"/>
      <c r="AN1823" s="6"/>
    </row>
    <row r="1824" spans="2:40" s="5" customFormat="1" ht="20.100000000000001" hidden="1" customHeight="1">
      <c r="B1824" s="15"/>
      <c r="C1824" s="13"/>
      <c r="D1824" s="13"/>
      <c r="E1824" s="13"/>
      <c r="F1824" s="13"/>
      <c r="G1824" s="13"/>
      <c r="H1824" s="13"/>
      <c r="I1824" s="13"/>
      <c r="J1824" s="13"/>
      <c r="K1824" s="15"/>
      <c r="L1824" s="14"/>
      <c r="M1824" s="14" t="e">
        <f t="shared" si="263"/>
        <v>#DIV/0!</v>
      </c>
      <c r="N1824" s="49"/>
      <c r="O1824" s="40"/>
      <c r="P1824" s="5" t="e">
        <f t="shared" si="270"/>
        <v>#DIV/0!</v>
      </c>
      <c r="Q1824" s="5" t="e">
        <f t="shared" si="270"/>
        <v>#DIV/0!</v>
      </c>
      <c r="R1824" s="5" t="e">
        <f t="shared" si="270"/>
        <v>#DIV/0!</v>
      </c>
      <c r="S1824" s="5" t="e">
        <f t="shared" si="270"/>
        <v>#DIV/0!</v>
      </c>
      <c r="T1824" s="5" t="e">
        <f t="shared" si="270"/>
        <v>#DIV/0!</v>
      </c>
      <c r="U1824" s="5" t="e">
        <f t="shared" si="270"/>
        <v>#DIV/0!</v>
      </c>
      <c r="V1824" s="5" t="e">
        <f t="shared" si="267"/>
        <v>#DIV/0!</v>
      </c>
      <c r="W1824" s="5" t="e">
        <f t="shared" si="267"/>
        <v>#DIV/0!</v>
      </c>
      <c r="X1824" s="5" t="e">
        <f t="shared" si="267"/>
        <v>#DIV/0!</v>
      </c>
      <c r="Y1824" s="5" t="e">
        <f t="shared" si="259"/>
        <v>#DIV/0!</v>
      </c>
      <c r="Z1824" s="5" t="e">
        <f t="shared" si="260"/>
        <v>#DIV/0!</v>
      </c>
      <c r="AA1824" s="5" t="e">
        <f t="shared" si="260"/>
        <v>#DIV/0!</v>
      </c>
      <c r="AM1824" s="6"/>
      <c r="AN1824" s="6"/>
    </row>
    <row r="1825" spans="2:40" s="5" customFormat="1" ht="20.100000000000001" hidden="1" customHeight="1">
      <c r="B1825" s="22" t="str">
        <f>+$B$11</f>
        <v xml:space="preserve"> Α' ΠΛΑΝΗΤΗΣ</v>
      </c>
      <c r="C1825" s="15">
        <f>+$C$11</f>
        <v>0</v>
      </c>
      <c r="D1825" s="13">
        <f>+D1820+1</f>
        <v>316</v>
      </c>
      <c r="E1825" s="15">
        <f>+(H1825+I1825)/2</f>
        <v>0</v>
      </c>
      <c r="F1825" s="15">
        <f>+SQRT(E1825*E1825-G1825*G1825)</f>
        <v>0</v>
      </c>
      <c r="G1825" s="15">
        <f>+(-H1825+I1825)/2</f>
        <v>0</v>
      </c>
      <c r="H1825" s="15">
        <f>+$J$40</f>
        <v>0</v>
      </c>
      <c r="I1825" s="15">
        <f>+$J$39</f>
        <v>0</v>
      </c>
      <c r="J1825" s="15">
        <f>+$D$22</f>
        <v>0</v>
      </c>
      <c r="K1825" s="15">
        <f>+ABS( C1825-D1825)</f>
        <v>316</v>
      </c>
      <c r="L1825" s="15" t="e">
        <f>(+F1825*F1825/E1825)/( 1- J1825*COS(K1826))</f>
        <v>#DIV/0!</v>
      </c>
      <c r="M1825" s="14" t="e">
        <f t="shared" si="263"/>
        <v>#DIV/0!</v>
      </c>
      <c r="N1825" s="49"/>
      <c r="O1825" s="40"/>
      <c r="P1825" s="5" t="e">
        <f t="shared" si="270"/>
        <v>#DIV/0!</v>
      </c>
      <c r="Q1825" s="5" t="e">
        <f t="shared" si="270"/>
        <v>#DIV/0!</v>
      </c>
      <c r="R1825" s="5" t="e">
        <f t="shared" si="270"/>
        <v>#DIV/0!</v>
      </c>
      <c r="S1825" s="5" t="e">
        <f t="shared" si="270"/>
        <v>#DIV/0!</v>
      </c>
      <c r="T1825" s="5" t="e">
        <f t="shared" si="270"/>
        <v>#DIV/0!</v>
      </c>
      <c r="U1825" s="5" t="e">
        <f t="shared" si="270"/>
        <v>#DIV/0!</v>
      </c>
      <c r="V1825" s="5" t="e">
        <f t="shared" si="267"/>
        <v>#DIV/0!</v>
      </c>
      <c r="W1825" s="5" t="e">
        <f t="shared" si="267"/>
        <v>#DIV/0!</v>
      </c>
      <c r="X1825" s="5" t="e">
        <f t="shared" si="267"/>
        <v>#DIV/0!</v>
      </c>
      <c r="Y1825" s="5" t="e">
        <f t="shared" si="259"/>
        <v>#DIV/0!</v>
      </c>
      <c r="Z1825" s="5" t="e">
        <f t="shared" si="260"/>
        <v>#DIV/0!</v>
      </c>
      <c r="AA1825" s="5" t="e">
        <f t="shared" si="260"/>
        <v>#DIV/0!</v>
      </c>
      <c r="AM1825" s="6"/>
      <c r="AN1825" s="6"/>
    </row>
    <row r="1826" spans="2:40" s="5" customFormat="1" ht="20.100000000000001" hidden="1" customHeight="1">
      <c r="B1826" s="23" t="s">
        <v>32</v>
      </c>
      <c r="C1826" s="24">
        <f>3.14/180*C1825</f>
        <v>0</v>
      </c>
      <c r="D1826" s="24">
        <v>316</v>
      </c>
      <c r="E1826" s="25"/>
      <c r="F1826" s="25"/>
      <c r="G1826" s="25"/>
      <c r="H1826" s="25"/>
      <c r="I1826" s="25"/>
      <c r="J1826" s="25"/>
      <c r="K1826" s="25">
        <f>(3.14/180)*K1825</f>
        <v>5.5124444444444451</v>
      </c>
      <c r="L1826" s="14"/>
      <c r="M1826" s="14" t="e">
        <f t="shared" si="263"/>
        <v>#DIV/0!</v>
      </c>
      <c r="N1826" s="49"/>
      <c r="O1826" s="238" t="e">
        <f t="shared" ref="O1826" si="274">+ABS(L1825-L1827)</f>
        <v>#DIV/0!</v>
      </c>
      <c r="P1826" s="5" t="e">
        <f t="shared" si="270"/>
        <v>#DIV/0!</v>
      </c>
      <c r="Q1826" s="5" t="e">
        <f t="shared" si="270"/>
        <v>#DIV/0!</v>
      </c>
      <c r="R1826" s="5" t="e">
        <f t="shared" si="270"/>
        <v>#DIV/0!</v>
      </c>
      <c r="S1826" s="5" t="e">
        <f t="shared" si="270"/>
        <v>#DIV/0!</v>
      </c>
      <c r="T1826" s="5" t="e">
        <f t="shared" si="270"/>
        <v>#DIV/0!</v>
      </c>
      <c r="U1826" s="5" t="e">
        <f t="shared" si="270"/>
        <v>#DIV/0!</v>
      </c>
      <c r="V1826" s="5" t="e">
        <f t="shared" si="267"/>
        <v>#DIV/0!</v>
      </c>
      <c r="W1826" s="5" t="e">
        <f t="shared" si="267"/>
        <v>#DIV/0!</v>
      </c>
      <c r="X1826" s="5" t="e">
        <f t="shared" si="267"/>
        <v>#DIV/0!</v>
      </c>
      <c r="Y1826" s="5" t="e">
        <f t="shared" si="259"/>
        <v>#DIV/0!</v>
      </c>
      <c r="Z1826" s="5" t="e">
        <f t="shared" si="260"/>
        <v>#DIV/0!</v>
      </c>
      <c r="AA1826" s="5" t="e">
        <f t="shared" si="260"/>
        <v>#DIV/0!</v>
      </c>
      <c r="AM1826" s="6"/>
      <c r="AN1826" s="6"/>
    </row>
    <row r="1827" spans="2:40" s="5" customFormat="1" ht="20.100000000000001" hidden="1" customHeight="1">
      <c r="B1827" s="22" t="str">
        <f>+$B$13</f>
        <v xml:space="preserve"> Β' ΠΛΑΝΗΤΗΣ</v>
      </c>
      <c r="C1827" s="15">
        <f>+$C$13</f>
        <v>0</v>
      </c>
      <c r="D1827" s="13">
        <f>+D1822+1</f>
        <v>316</v>
      </c>
      <c r="E1827" s="15">
        <f>+(H1827+I1827)/2</f>
        <v>0</v>
      </c>
      <c r="F1827" s="15">
        <f>+SQRT(E1827*E1827-G1827*G1827)</f>
        <v>0</v>
      </c>
      <c r="G1827" s="15">
        <f>+(-H1827+I1827)/2</f>
        <v>0</v>
      </c>
      <c r="H1827" s="15">
        <f>+$J$42</f>
        <v>0</v>
      </c>
      <c r="I1827" s="15">
        <f>+$J$41</f>
        <v>0</v>
      </c>
      <c r="J1827" s="15">
        <f>+$D$24</f>
        <v>0</v>
      </c>
      <c r="K1827" s="15">
        <f>+ABS( C1827-D1827)</f>
        <v>316</v>
      </c>
      <c r="L1827" s="15" t="e">
        <f>+F1827*F1827/E1827/( 1- J1827*COS(K1828))</f>
        <v>#DIV/0!</v>
      </c>
      <c r="M1827" s="14" t="e">
        <f t="shared" si="263"/>
        <v>#DIV/0!</v>
      </c>
      <c r="N1827" s="49"/>
      <c r="O1827" s="40"/>
      <c r="P1827" s="5" t="e">
        <f t="shared" si="270"/>
        <v>#DIV/0!</v>
      </c>
      <c r="Q1827" s="5" t="e">
        <f t="shared" si="270"/>
        <v>#DIV/0!</v>
      </c>
      <c r="R1827" s="5" t="e">
        <f t="shared" si="270"/>
        <v>#DIV/0!</v>
      </c>
      <c r="S1827" s="5" t="e">
        <f t="shared" si="270"/>
        <v>#DIV/0!</v>
      </c>
      <c r="T1827" s="5" t="e">
        <f t="shared" si="270"/>
        <v>#DIV/0!</v>
      </c>
      <c r="U1827" s="5" t="e">
        <f t="shared" si="270"/>
        <v>#DIV/0!</v>
      </c>
      <c r="V1827" s="5" t="e">
        <f t="shared" si="267"/>
        <v>#DIV/0!</v>
      </c>
      <c r="W1827" s="5" t="e">
        <f t="shared" si="267"/>
        <v>#DIV/0!</v>
      </c>
      <c r="X1827" s="5" t="e">
        <f t="shared" si="267"/>
        <v>#DIV/0!</v>
      </c>
      <c r="Y1827" s="5" t="e">
        <f t="shared" si="259"/>
        <v>#DIV/0!</v>
      </c>
      <c r="Z1827" s="5" t="e">
        <f t="shared" si="260"/>
        <v>#DIV/0!</v>
      </c>
      <c r="AA1827" s="5" t="e">
        <f t="shared" si="260"/>
        <v>#DIV/0!</v>
      </c>
      <c r="AM1827" s="6"/>
      <c r="AN1827" s="6"/>
    </row>
    <row r="1828" spans="2:40" s="5" customFormat="1" ht="20.100000000000001" hidden="1" customHeight="1">
      <c r="B1828" s="26"/>
      <c r="C1828" s="27">
        <f>3.14/180*C1827</f>
        <v>0</v>
      </c>
      <c r="D1828" s="27">
        <f>3.14/180*D1827</f>
        <v>5.5124444444444451</v>
      </c>
      <c r="E1828" s="28"/>
      <c r="F1828" s="28"/>
      <c r="G1828" s="28"/>
      <c r="H1828" s="28"/>
      <c r="I1828" s="28"/>
      <c r="J1828" s="28"/>
      <c r="K1828" s="28">
        <f>(3.14/180)*K1827</f>
        <v>5.5124444444444451</v>
      </c>
      <c r="L1828" s="14"/>
      <c r="M1828" s="14" t="e">
        <f t="shared" si="263"/>
        <v>#DIV/0!</v>
      </c>
      <c r="N1828" s="49"/>
      <c r="O1828" s="40"/>
      <c r="P1828" s="5" t="e">
        <f t="shared" si="270"/>
        <v>#DIV/0!</v>
      </c>
      <c r="Q1828" s="5" t="e">
        <f t="shared" si="270"/>
        <v>#DIV/0!</v>
      </c>
      <c r="R1828" s="5" t="e">
        <f t="shared" si="270"/>
        <v>#DIV/0!</v>
      </c>
      <c r="S1828" s="5" t="e">
        <f t="shared" si="270"/>
        <v>#DIV/0!</v>
      </c>
      <c r="T1828" s="5" t="e">
        <f t="shared" si="270"/>
        <v>#DIV/0!</v>
      </c>
      <c r="U1828" s="5" t="e">
        <f t="shared" si="270"/>
        <v>#DIV/0!</v>
      </c>
      <c r="V1828" s="5" t="e">
        <f t="shared" si="267"/>
        <v>#DIV/0!</v>
      </c>
      <c r="W1828" s="5" t="e">
        <f t="shared" si="267"/>
        <v>#DIV/0!</v>
      </c>
      <c r="X1828" s="5" t="e">
        <f t="shared" si="267"/>
        <v>#DIV/0!</v>
      </c>
      <c r="Y1828" s="5" t="e">
        <f t="shared" si="259"/>
        <v>#DIV/0!</v>
      </c>
      <c r="Z1828" s="5" t="e">
        <f t="shared" si="260"/>
        <v>#DIV/0!</v>
      </c>
      <c r="AA1828" s="5" t="e">
        <f t="shared" si="260"/>
        <v>#DIV/0!</v>
      </c>
      <c r="AM1828" s="6"/>
      <c r="AN1828" s="6"/>
    </row>
    <row r="1829" spans="2:40" s="5" customFormat="1" ht="20.100000000000001" hidden="1" customHeight="1">
      <c r="B1829" s="15"/>
      <c r="C1829" s="13"/>
      <c r="D1829" s="13"/>
      <c r="E1829" s="13"/>
      <c r="F1829" s="13"/>
      <c r="G1829" s="13"/>
      <c r="H1829" s="13"/>
      <c r="I1829" s="13"/>
      <c r="J1829" s="13"/>
      <c r="K1829" s="15"/>
      <c r="L1829" s="14"/>
      <c r="M1829" s="14" t="e">
        <f t="shared" si="263"/>
        <v>#DIV/0!</v>
      </c>
      <c r="N1829" s="49"/>
      <c r="O1829" s="238"/>
      <c r="P1829" s="5" t="e">
        <f t="shared" si="270"/>
        <v>#DIV/0!</v>
      </c>
      <c r="Q1829" s="5" t="e">
        <f t="shared" si="270"/>
        <v>#DIV/0!</v>
      </c>
      <c r="R1829" s="5" t="e">
        <f t="shared" si="270"/>
        <v>#DIV/0!</v>
      </c>
      <c r="S1829" s="5" t="e">
        <f t="shared" si="270"/>
        <v>#DIV/0!</v>
      </c>
      <c r="T1829" s="5" t="e">
        <f t="shared" si="270"/>
        <v>#DIV/0!</v>
      </c>
      <c r="U1829" s="5" t="e">
        <f t="shared" si="270"/>
        <v>#DIV/0!</v>
      </c>
      <c r="V1829" s="5" t="e">
        <f t="shared" si="267"/>
        <v>#DIV/0!</v>
      </c>
      <c r="W1829" s="5" t="e">
        <f t="shared" si="267"/>
        <v>#DIV/0!</v>
      </c>
      <c r="X1829" s="5" t="e">
        <f t="shared" si="267"/>
        <v>#DIV/0!</v>
      </c>
      <c r="Y1829" s="5" t="e">
        <f t="shared" si="259"/>
        <v>#DIV/0!</v>
      </c>
      <c r="Z1829" s="5" t="e">
        <f t="shared" si="260"/>
        <v>#DIV/0!</v>
      </c>
      <c r="AA1829" s="5" t="e">
        <f t="shared" si="260"/>
        <v>#DIV/0!</v>
      </c>
      <c r="AM1829" s="6"/>
      <c r="AN1829" s="6"/>
    </row>
    <row r="1830" spans="2:40" s="5" customFormat="1" ht="20.100000000000001" hidden="1" customHeight="1">
      <c r="B1830" s="22" t="str">
        <f>+$B$11</f>
        <v xml:space="preserve"> Α' ΠΛΑΝΗΤΗΣ</v>
      </c>
      <c r="C1830" s="15">
        <f>+$C$11</f>
        <v>0</v>
      </c>
      <c r="D1830" s="13">
        <f>+D1825+1</f>
        <v>317</v>
      </c>
      <c r="E1830" s="15">
        <f>+(H1830+I1830)/2</f>
        <v>0</v>
      </c>
      <c r="F1830" s="15">
        <f>+SQRT(E1830*E1830-G1830*G1830)</f>
        <v>0</v>
      </c>
      <c r="G1830" s="15">
        <f>+(-H1830+I1830)/2</f>
        <v>0</v>
      </c>
      <c r="H1830" s="15">
        <f>+$J$40</f>
        <v>0</v>
      </c>
      <c r="I1830" s="15">
        <f>+$J$39</f>
        <v>0</v>
      </c>
      <c r="J1830" s="15">
        <f>+$D$22</f>
        <v>0</v>
      </c>
      <c r="K1830" s="15">
        <f>+ABS( C1830-D1830)</f>
        <v>317</v>
      </c>
      <c r="L1830" s="15" t="e">
        <f>(+F1830*F1830/E1830)/( 1- J1830*COS(K1831))</f>
        <v>#DIV/0!</v>
      </c>
      <c r="M1830" s="14" t="e">
        <f t="shared" si="263"/>
        <v>#DIV/0!</v>
      </c>
      <c r="N1830" s="49"/>
      <c r="O1830" s="40"/>
      <c r="P1830" s="5" t="e">
        <f t="shared" si="270"/>
        <v>#DIV/0!</v>
      </c>
      <c r="Q1830" s="5" t="e">
        <f t="shared" si="270"/>
        <v>#DIV/0!</v>
      </c>
      <c r="R1830" s="5" t="e">
        <f t="shared" si="270"/>
        <v>#DIV/0!</v>
      </c>
      <c r="S1830" s="5" t="e">
        <f t="shared" si="270"/>
        <v>#DIV/0!</v>
      </c>
      <c r="T1830" s="5" t="e">
        <f t="shared" si="270"/>
        <v>#DIV/0!</v>
      </c>
      <c r="U1830" s="5" t="e">
        <f t="shared" si="270"/>
        <v>#DIV/0!</v>
      </c>
      <c r="V1830" s="5" t="e">
        <f t="shared" si="267"/>
        <v>#DIV/0!</v>
      </c>
      <c r="W1830" s="5" t="e">
        <f t="shared" si="267"/>
        <v>#DIV/0!</v>
      </c>
      <c r="X1830" s="5" t="e">
        <f t="shared" si="267"/>
        <v>#DIV/0!</v>
      </c>
      <c r="Y1830" s="5" t="e">
        <f t="shared" si="259"/>
        <v>#DIV/0!</v>
      </c>
      <c r="Z1830" s="5" t="e">
        <f t="shared" si="260"/>
        <v>#DIV/0!</v>
      </c>
      <c r="AA1830" s="5" t="e">
        <f t="shared" si="260"/>
        <v>#DIV/0!</v>
      </c>
      <c r="AM1830" s="6"/>
      <c r="AN1830" s="6"/>
    </row>
    <row r="1831" spans="2:40" s="5" customFormat="1" ht="20.100000000000001" hidden="1" customHeight="1">
      <c r="B1831" s="23" t="s">
        <v>32</v>
      </c>
      <c r="C1831" s="24">
        <f>3.14/180*C1830</f>
        <v>0</v>
      </c>
      <c r="D1831" s="24">
        <v>317</v>
      </c>
      <c r="E1831" s="25"/>
      <c r="F1831" s="25"/>
      <c r="G1831" s="25"/>
      <c r="H1831" s="25"/>
      <c r="I1831" s="25"/>
      <c r="J1831" s="25"/>
      <c r="K1831" s="25">
        <f>(3.14/180)*K1830</f>
        <v>5.5298888888888893</v>
      </c>
      <c r="L1831" s="14"/>
      <c r="M1831" s="14" t="e">
        <f t="shared" si="263"/>
        <v>#DIV/0!</v>
      </c>
      <c r="N1831" s="49"/>
      <c r="O1831" s="238" t="e">
        <f t="shared" ref="O1831" si="275">+ABS(L1830-L1832)</f>
        <v>#DIV/0!</v>
      </c>
      <c r="P1831" s="5" t="e">
        <f t="shared" si="270"/>
        <v>#DIV/0!</v>
      </c>
      <c r="Q1831" s="5" t="e">
        <f t="shared" si="270"/>
        <v>#DIV/0!</v>
      </c>
      <c r="R1831" s="5" t="e">
        <f t="shared" si="270"/>
        <v>#DIV/0!</v>
      </c>
      <c r="S1831" s="5" t="e">
        <f t="shared" si="270"/>
        <v>#DIV/0!</v>
      </c>
      <c r="T1831" s="5" t="e">
        <f t="shared" si="270"/>
        <v>#DIV/0!</v>
      </c>
      <c r="U1831" s="5" t="e">
        <f t="shared" si="270"/>
        <v>#DIV/0!</v>
      </c>
      <c r="V1831" s="5" t="e">
        <f t="shared" si="267"/>
        <v>#DIV/0!</v>
      </c>
      <c r="W1831" s="5" t="e">
        <f t="shared" si="267"/>
        <v>#DIV/0!</v>
      </c>
      <c r="X1831" s="5" t="e">
        <f t="shared" si="267"/>
        <v>#DIV/0!</v>
      </c>
      <c r="Y1831" s="5" t="e">
        <f t="shared" si="259"/>
        <v>#DIV/0!</v>
      </c>
      <c r="Z1831" s="5" t="e">
        <f t="shared" si="260"/>
        <v>#DIV/0!</v>
      </c>
      <c r="AA1831" s="5" t="e">
        <f t="shared" si="260"/>
        <v>#DIV/0!</v>
      </c>
      <c r="AM1831" s="6"/>
      <c r="AN1831" s="6"/>
    </row>
    <row r="1832" spans="2:40" s="5" customFormat="1" ht="20.100000000000001" hidden="1" customHeight="1">
      <c r="B1832" s="22" t="str">
        <f>+$B$13</f>
        <v xml:space="preserve"> Β' ΠΛΑΝΗΤΗΣ</v>
      </c>
      <c r="C1832" s="15">
        <f>+$C$13</f>
        <v>0</v>
      </c>
      <c r="D1832" s="13">
        <f>+D1827+1</f>
        <v>317</v>
      </c>
      <c r="E1832" s="15">
        <f>+(H1832+I1832)/2</f>
        <v>0</v>
      </c>
      <c r="F1832" s="15">
        <f>+SQRT(E1832*E1832-G1832*G1832)</f>
        <v>0</v>
      </c>
      <c r="G1832" s="15">
        <f>+(-H1832+I1832)/2</f>
        <v>0</v>
      </c>
      <c r="H1832" s="15">
        <f>+$J$42</f>
        <v>0</v>
      </c>
      <c r="I1832" s="15">
        <f>+$J$41</f>
        <v>0</v>
      </c>
      <c r="J1832" s="15">
        <f>+$D$24</f>
        <v>0</v>
      </c>
      <c r="K1832" s="15">
        <f>+ABS( C1832-D1832)</f>
        <v>317</v>
      </c>
      <c r="L1832" s="15" t="e">
        <f>+F1832*F1832/E1832/( 1- J1832*COS(K1833))</f>
        <v>#DIV/0!</v>
      </c>
      <c r="M1832" s="14" t="e">
        <f t="shared" si="263"/>
        <v>#DIV/0!</v>
      </c>
      <c r="N1832" s="49"/>
      <c r="O1832" s="40"/>
      <c r="P1832" s="5" t="e">
        <f t="shared" si="270"/>
        <v>#DIV/0!</v>
      </c>
      <c r="Q1832" s="5" t="e">
        <f t="shared" si="270"/>
        <v>#DIV/0!</v>
      </c>
      <c r="R1832" s="5" t="e">
        <f t="shared" si="270"/>
        <v>#DIV/0!</v>
      </c>
      <c r="S1832" s="5" t="e">
        <f t="shared" si="270"/>
        <v>#DIV/0!</v>
      </c>
      <c r="T1832" s="5" t="e">
        <f t="shared" si="270"/>
        <v>#DIV/0!</v>
      </c>
      <c r="U1832" s="5" t="e">
        <f t="shared" si="270"/>
        <v>#DIV/0!</v>
      </c>
      <c r="V1832" s="5" t="e">
        <f t="shared" si="267"/>
        <v>#DIV/0!</v>
      </c>
      <c r="W1832" s="5" t="e">
        <f t="shared" si="267"/>
        <v>#DIV/0!</v>
      </c>
      <c r="X1832" s="5" t="e">
        <f t="shared" si="267"/>
        <v>#DIV/0!</v>
      </c>
      <c r="Y1832" s="5" t="e">
        <f t="shared" si="259"/>
        <v>#DIV/0!</v>
      </c>
      <c r="Z1832" s="5" t="e">
        <f t="shared" si="260"/>
        <v>#DIV/0!</v>
      </c>
      <c r="AA1832" s="5" t="e">
        <f t="shared" si="260"/>
        <v>#DIV/0!</v>
      </c>
      <c r="AM1832" s="6"/>
      <c r="AN1832" s="6"/>
    </row>
    <row r="1833" spans="2:40" s="5" customFormat="1" ht="20.100000000000001" hidden="1" customHeight="1">
      <c r="B1833" s="26"/>
      <c r="C1833" s="27">
        <f>3.14/180*C1832</f>
        <v>0</v>
      </c>
      <c r="D1833" s="27">
        <f>3.14/180*D1832</f>
        <v>5.5298888888888893</v>
      </c>
      <c r="E1833" s="28"/>
      <c r="F1833" s="28"/>
      <c r="G1833" s="28"/>
      <c r="H1833" s="28"/>
      <c r="I1833" s="28"/>
      <c r="J1833" s="28"/>
      <c r="K1833" s="28">
        <f>(3.14/180)*K1832</f>
        <v>5.5298888888888893</v>
      </c>
      <c r="L1833" s="14"/>
      <c r="M1833" s="14" t="e">
        <f t="shared" si="263"/>
        <v>#DIV/0!</v>
      </c>
      <c r="N1833" s="49"/>
      <c r="O1833" s="40"/>
      <c r="P1833" s="5" t="e">
        <f t="shared" si="270"/>
        <v>#DIV/0!</v>
      </c>
      <c r="Q1833" s="5" t="e">
        <f t="shared" si="270"/>
        <v>#DIV/0!</v>
      </c>
      <c r="R1833" s="5" t="e">
        <f t="shared" si="270"/>
        <v>#DIV/0!</v>
      </c>
      <c r="S1833" s="5" t="e">
        <f t="shared" si="270"/>
        <v>#DIV/0!</v>
      </c>
      <c r="T1833" s="5" t="e">
        <f t="shared" si="270"/>
        <v>#DIV/0!</v>
      </c>
      <c r="U1833" s="5" t="e">
        <f t="shared" si="270"/>
        <v>#DIV/0!</v>
      </c>
      <c r="V1833" s="5" t="e">
        <f t="shared" si="267"/>
        <v>#DIV/0!</v>
      </c>
      <c r="W1833" s="5" t="e">
        <f t="shared" si="267"/>
        <v>#DIV/0!</v>
      </c>
      <c r="X1833" s="5" t="e">
        <f t="shared" si="267"/>
        <v>#DIV/0!</v>
      </c>
      <c r="Y1833" s="5" t="e">
        <f t="shared" si="259"/>
        <v>#DIV/0!</v>
      </c>
      <c r="Z1833" s="5" t="e">
        <f t="shared" si="260"/>
        <v>#DIV/0!</v>
      </c>
      <c r="AA1833" s="5" t="e">
        <f t="shared" si="260"/>
        <v>#DIV/0!</v>
      </c>
      <c r="AM1833" s="6"/>
      <c r="AN1833" s="6"/>
    </row>
    <row r="1834" spans="2:40" s="5" customFormat="1" ht="20.100000000000001" hidden="1" customHeight="1">
      <c r="B1834" s="15"/>
      <c r="C1834" s="13"/>
      <c r="D1834" s="13"/>
      <c r="E1834" s="13"/>
      <c r="F1834" s="13"/>
      <c r="G1834" s="13"/>
      <c r="H1834" s="13"/>
      <c r="I1834" s="13"/>
      <c r="J1834" s="13"/>
      <c r="K1834" s="15"/>
      <c r="L1834" s="14"/>
      <c r="M1834" s="14" t="e">
        <f t="shared" si="263"/>
        <v>#DIV/0!</v>
      </c>
      <c r="N1834" s="49"/>
      <c r="O1834" s="40"/>
      <c r="P1834" s="5" t="e">
        <f t="shared" si="270"/>
        <v>#DIV/0!</v>
      </c>
      <c r="Q1834" s="5" t="e">
        <f t="shared" si="270"/>
        <v>#DIV/0!</v>
      </c>
      <c r="R1834" s="5" t="e">
        <f t="shared" si="270"/>
        <v>#DIV/0!</v>
      </c>
      <c r="S1834" s="5" t="e">
        <f t="shared" si="270"/>
        <v>#DIV/0!</v>
      </c>
      <c r="T1834" s="5" t="e">
        <f t="shared" si="270"/>
        <v>#DIV/0!</v>
      </c>
      <c r="U1834" s="5" t="e">
        <f t="shared" si="270"/>
        <v>#DIV/0!</v>
      </c>
      <c r="V1834" s="5" t="e">
        <f t="shared" si="267"/>
        <v>#DIV/0!</v>
      </c>
      <c r="W1834" s="5" t="e">
        <f t="shared" si="267"/>
        <v>#DIV/0!</v>
      </c>
      <c r="X1834" s="5" t="e">
        <f t="shared" si="267"/>
        <v>#DIV/0!</v>
      </c>
      <c r="Y1834" s="5" t="e">
        <f t="shared" si="259"/>
        <v>#DIV/0!</v>
      </c>
      <c r="Z1834" s="5" t="e">
        <f t="shared" si="260"/>
        <v>#DIV/0!</v>
      </c>
      <c r="AA1834" s="5" t="e">
        <f t="shared" si="260"/>
        <v>#DIV/0!</v>
      </c>
      <c r="AM1834" s="6"/>
      <c r="AN1834" s="6"/>
    </row>
    <row r="1835" spans="2:40" s="5" customFormat="1" ht="20.100000000000001" hidden="1" customHeight="1">
      <c r="B1835" s="22" t="str">
        <f>+$B$11</f>
        <v xml:space="preserve"> Α' ΠΛΑΝΗΤΗΣ</v>
      </c>
      <c r="C1835" s="15">
        <f>+$C$11</f>
        <v>0</v>
      </c>
      <c r="D1835" s="13">
        <f>+D1830+1</f>
        <v>318</v>
      </c>
      <c r="E1835" s="15">
        <f>+(H1835+I1835)/2</f>
        <v>0</v>
      </c>
      <c r="F1835" s="15">
        <f>+SQRT(E1835*E1835-G1835*G1835)</f>
        <v>0</v>
      </c>
      <c r="G1835" s="15">
        <f>+(-H1835+I1835)/2</f>
        <v>0</v>
      </c>
      <c r="H1835" s="15">
        <f>+$J$40</f>
        <v>0</v>
      </c>
      <c r="I1835" s="15">
        <f>+$J$39</f>
        <v>0</v>
      </c>
      <c r="J1835" s="15">
        <f>+$D$22</f>
        <v>0</v>
      </c>
      <c r="K1835" s="15">
        <f>+ABS( C1835-D1835)</f>
        <v>318</v>
      </c>
      <c r="L1835" s="15" t="e">
        <f>(+F1835*F1835/E1835)/( 1- J1835*COS(K1836))</f>
        <v>#DIV/0!</v>
      </c>
      <c r="M1835" s="14" t="e">
        <f t="shared" si="263"/>
        <v>#DIV/0!</v>
      </c>
      <c r="N1835" s="49"/>
      <c r="O1835" s="40"/>
      <c r="P1835" s="5" t="e">
        <f t="shared" si="270"/>
        <v>#DIV/0!</v>
      </c>
      <c r="Q1835" s="5" t="e">
        <f t="shared" si="270"/>
        <v>#DIV/0!</v>
      </c>
      <c r="R1835" s="5" t="e">
        <f t="shared" si="270"/>
        <v>#DIV/0!</v>
      </c>
      <c r="S1835" s="5" t="e">
        <f t="shared" si="270"/>
        <v>#DIV/0!</v>
      </c>
      <c r="T1835" s="5" t="e">
        <f t="shared" si="270"/>
        <v>#DIV/0!</v>
      </c>
      <c r="U1835" s="5" t="e">
        <f t="shared" si="270"/>
        <v>#DIV/0!</v>
      </c>
      <c r="V1835" s="5" t="e">
        <f t="shared" si="267"/>
        <v>#DIV/0!</v>
      </c>
      <c r="W1835" s="5" t="e">
        <f t="shared" si="267"/>
        <v>#DIV/0!</v>
      </c>
      <c r="X1835" s="5" t="e">
        <f t="shared" si="267"/>
        <v>#DIV/0!</v>
      </c>
      <c r="Y1835" s="5" t="e">
        <f t="shared" si="259"/>
        <v>#DIV/0!</v>
      </c>
      <c r="Z1835" s="5" t="e">
        <f t="shared" si="260"/>
        <v>#DIV/0!</v>
      </c>
      <c r="AA1835" s="5" t="e">
        <f t="shared" si="260"/>
        <v>#DIV/0!</v>
      </c>
      <c r="AM1835" s="6"/>
      <c r="AN1835" s="6"/>
    </row>
    <row r="1836" spans="2:40" s="5" customFormat="1" ht="20.100000000000001" hidden="1" customHeight="1">
      <c r="B1836" s="23" t="s">
        <v>32</v>
      </c>
      <c r="C1836" s="24">
        <f>3.14/180*C1835</f>
        <v>0</v>
      </c>
      <c r="D1836" s="24">
        <v>318</v>
      </c>
      <c r="E1836" s="25"/>
      <c r="F1836" s="25"/>
      <c r="G1836" s="25"/>
      <c r="H1836" s="25"/>
      <c r="I1836" s="25"/>
      <c r="J1836" s="25"/>
      <c r="K1836" s="25">
        <f>(3.14/180)*K1835</f>
        <v>5.5473333333333343</v>
      </c>
      <c r="L1836" s="14"/>
      <c r="M1836" s="14" t="e">
        <f t="shared" si="263"/>
        <v>#DIV/0!</v>
      </c>
      <c r="N1836" s="49"/>
      <c r="O1836" s="238" t="e">
        <f t="shared" ref="O1836" si="276">+ABS(L1835-L1837)</f>
        <v>#DIV/0!</v>
      </c>
      <c r="P1836" s="5" t="e">
        <f t="shared" si="270"/>
        <v>#DIV/0!</v>
      </c>
      <c r="Q1836" s="5" t="e">
        <f t="shared" si="270"/>
        <v>#DIV/0!</v>
      </c>
      <c r="R1836" s="5" t="e">
        <f t="shared" si="270"/>
        <v>#DIV/0!</v>
      </c>
      <c r="S1836" s="5" t="e">
        <f t="shared" si="270"/>
        <v>#DIV/0!</v>
      </c>
      <c r="T1836" s="5" t="e">
        <f t="shared" si="270"/>
        <v>#DIV/0!</v>
      </c>
      <c r="U1836" s="5" t="e">
        <f t="shared" si="270"/>
        <v>#DIV/0!</v>
      </c>
      <c r="V1836" s="5" t="e">
        <f t="shared" si="267"/>
        <v>#DIV/0!</v>
      </c>
      <c r="W1836" s="5" t="e">
        <f t="shared" si="267"/>
        <v>#DIV/0!</v>
      </c>
      <c r="X1836" s="5" t="e">
        <f t="shared" si="267"/>
        <v>#DIV/0!</v>
      </c>
      <c r="Y1836" s="5" t="e">
        <f t="shared" si="259"/>
        <v>#DIV/0!</v>
      </c>
      <c r="Z1836" s="5" t="e">
        <f t="shared" si="260"/>
        <v>#DIV/0!</v>
      </c>
      <c r="AA1836" s="5" t="e">
        <f t="shared" si="260"/>
        <v>#DIV/0!</v>
      </c>
      <c r="AM1836" s="6"/>
      <c r="AN1836" s="6"/>
    </row>
    <row r="1837" spans="2:40" s="5" customFormat="1" ht="20.100000000000001" hidden="1" customHeight="1">
      <c r="B1837" s="22" t="str">
        <f>+$B$13</f>
        <v xml:space="preserve"> Β' ΠΛΑΝΗΤΗΣ</v>
      </c>
      <c r="C1837" s="15">
        <f>+$C$13</f>
        <v>0</v>
      </c>
      <c r="D1837" s="13">
        <f>+D1832+1</f>
        <v>318</v>
      </c>
      <c r="E1837" s="15">
        <f>+(H1837+I1837)/2</f>
        <v>0</v>
      </c>
      <c r="F1837" s="15">
        <f>+SQRT(E1837*E1837-G1837*G1837)</f>
        <v>0</v>
      </c>
      <c r="G1837" s="15">
        <f>+(-H1837+I1837)/2</f>
        <v>0</v>
      </c>
      <c r="H1837" s="15">
        <f>+$J$42</f>
        <v>0</v>
      </c>
      <c r="I1837" s="15">
        <f>+$J$41</f>
        <v>0</v>
      </c>
      <c r="J1837" s="15">
        <f>+$D$24</f>
        <v>0</v>
      </c>
      <c r="K1837" s="15">
        <f>+ABS( C1837-D1837)</f>
        <v>318</v>
      </c>
      <c r="L1837" s="15" t="e">
        <f>+F1837*F1837/E1837/( 1- J1837*COS(K1838))</f>
        <v>#DIV/0!</v>
      </c>
      <c r="M1837" s="14" t="e">
        <f t="shared" si="263"/>
        <v>#DIV/0!</v>
      </c>
      <c r="N1837" s="49"/>
      <c r="O1837" s="40"/>
      <c r="P1837" s="5" t="e">
        <f t="shared" si="270"/>
        <v>#DIV/0!</v>
      </c>
      <c r="Q1837" s="5" t="e">
        <f t="shared" si="270"/>
        <v>#DIV/0!</v>
      </c>
      <c r="R1837" s="5" t="e">
        <f t="shared" si="270"/>
        <v>#DIV/0!</v>
      </c>
      <c r="S1837" s="5" t="e">
        <f t="shared" si="270"/>
        <v>#DIV/0!</v>
      </c>
      <c r="T1837" s="5" t="e">
        <f t="shared" si="270"/>
        <v>#DIV/0!</v>
      </c>
      <c r="U1837" s="5" t="e">
        <f t="shared" si="270"/>
        <v>#DIV/0!</v>
      </c>
      <c r="V1837" s="5" t="e">
        <f t="shared" si="267"/>
        <v>#DIV/0!</v>
      </c>
      <c r="W1837" s="5" t="e">
        <f t="shared" si="267"/>
        <v>#DIV/0!</v>
      </c>
      <c r="X1837" s="5" t="e">
        <f t="shared" si="267"/>
        <v>#DIV/0!</v>
      </c>
      <c r="Y1837" s="5" t="e">
        <f t="shared" ref="Y1837:Y1900" si="277">IF(AND(K1837=MIN($B1837:$M1837),K1837=MIN($O$176:$O$234)),AK1836,0)</f>
        <v>#DIV/0!</v>
      </c>
      <c r="Z1837" s="5" t="e">
        <f t="shared" ref="Z1837:AA1900" si="278">IF(AND(L1837=MIN($B1837:$M1837),L1837=MIN($O$176:$O$234)),AL1836,0)</f>
        <v>#DIV/0!</v>
      </c>
      <c r="AA1837" s="5" t="e">
        <f t="shared" si="278"/>
        <v>#DIV/0!</v>
      </c>
      <c r="AM1837" s="6"/>
      <c r="AN1837" s="6"/>
    </row>
    <row r="1838" spans="2:40" s="5" customFormat="1" ht="20.100000000000001" hidden="1" customHeight="1">
      <c r="B1838" s="26"/>
      <c r="C1838" s="27">
        <f>3.14/180*C1837</f>
        <v>0</v>
      </c>
      <c r="D1838" s="27">
        <f>3.14/180*D1837</f>
        <v>5.5473333333333343</v>
      </c>
      <c r="E1838" s="28"/>
      <c r="F1838" s="28"/>
      <c r="G1838" s="28"/>
      <c r="H1838" s="28"/>
      <c r="I1838" s="28"/>
      <c r="J1838" s="28"/>
      <c r="K1838" s="28">
        <f>(3.14/180)*K1837</f>
        <v>5.5473333333333343</v>
      </c>
      <c r="L1838" s="14"/>
      <c r="M1838" s="14" t="e">
        <f t="shared" si="263"/>
        <v>#DIV/0!</v>
      </c>
      <c r="N1838" s="49"/>
      <c r="O1838" s="40"/>
      <c r="P1838" s="5" t="e">
        <f t="shared" si="270"/>
        <v>#DIV/0!</v>
      </c>
      <c r="Q1838" s="5" t="e">
        <f t="shared" si="270"/>
        <v>#DIV/0!</v>
      </c>
      <c r="R1838" s="5" t="e">
        <f t="shared" si="270"/>
        <v>#DIV/0!</v>
      </c>
      <c r="S1838" s="5" t="e">
        <f t="shared" si="270"/>
        <v>#DIV/0!</v>
      </c>
      <c r="T1838" s="5" t="e">
        <f t="shared" si="270"/>
        <v>#DIV/0!</v>
      </c>
      <c r="U1838" s="5" t="e">
        <f t="shared" si="270"/>
        <v>#DIV/0!</v>
      </c>
      <c r="V1838" s="5" t="e">
        <f t="shared" si="267"/>
        <v>#DIV/0!</v>
      </c>
      <c r="W1838" s="5" t="e">
        <f t="shared" si="267"/>
        <v>#DIV/0!</v>
      </c>
      <c r="X1838" s="5" t="e">
        <f t="shared" si="267"/>
        <v>#DIV/0!</v>
      </c>
      <c r="Y1838" s="5" t="e">
        <f t="shared" si="277"/>
        <v>#DIV/0!</v>
      </c>
      <c r="Z1838" s="5" t="e">
        <f t="shared" si="278"/>
        <v>#DIV/0!</v>
      </c>
      <c r="AA1838" s="5" t="e">
        <f t="shared" si="278"/>
        <v>#DIV/0!</v>
      </c>
      <c r="AM1838" s="6"/>
      <c r="AN1838" s="6"/>
    </row>
    <row r="1839" spans="2:40" s="5" customFormat="1" ht="20.100000000000001" hidden="1" customHeight="1">
      <c r="B1839" s="15"/>
      <c r="C1839" s="13"/>
      <c r="D1839" s="13"/>
      <c r="E1839" s="13"/>
      <c r="F1839" s="13"/>
      <c r="G1839" s="13"/>
      <c r="H1839" s="13"/>
      <c r="I1839" s="13"/>
      <c r="J1839" s="13"/>
      <c r="K1839" s="15"/>
      <c r="L1839" s="14"/>
      <c r="M1839" s="14" t="e">
        <f t="shared" si="263"/>
        <v>#DIV/0!</v>
      </c>
      <c r="N1839" s="49"/>
      <c r="O1839" s="238"/>
      <c r="P1839" s="5" t="e">
        <f t="shared" si="270"/>
        <v>#DIV/0!</v>
      </c>
      <c r="Q1839" s="5" t="e">
        <f t="shared" si="270"/>
        <v>#DIV/0!</v>
      </c>
      <c r="R1839" s="5" t="e">
        <f t="shared" si="270"/>
        <v>#DIV/0!</v>
      </c>
      <c r="S1839" s="5" t="e">
        <f t="shared" si="270"/>
        <v>#DIV/0!</v>
      </c>
      <c r="T1839" s="5" t="e">
        <f t="shared" si="270"/>
        <v>#DIV/0!</v>
      </c>
      <c r="U1839" s="5" t="e">
        <f t="shared" si="270"/>
        <v>#DIV/0!</v>
      </c>
      <c r="V1839" s="5" t="e">
        <f t="shared" si="267"/>
        <v>#DIV/0!</v>
      </c>
      <c r="W1839" s="5" t="e">
        <f t="shared" si="267"/>
        <v>#DIV/0!</v>
      </c>
      <c r="X1839" s="5" t="e">
        <f t="shared" si="267"/>
        <v>#DIV/0!</v>
      </c>
      <c r="Y1839" s="5" t="e">
        <f t="shared" si="277"/>
        <v>#DIV/0!</v>
      </c>
      <c r="Z1839" s="5" t="e">
        <f t="shared" si="278"/>
        <v>#DIV/0!</v>
      </c>
      <c r="AA1839" s="5" t="e">
        <f t="shared" si="278"/>
        <v>#DIV/0!</v>
      </c>
      <c r="AM1839" s="6"/>
      <c r="AN1839" s="6"/>
    </row>
    <row r="1840" spans="2:40" s="5" customFormat="1" ht="20.100000000000001" hidden="1" customHeight="1">
      <c r="B1840" s="22" t="str">
        <f>+$B$11</f>
        <v xml:space="preserve"> Α' ΠΛΑΝΗΤΗΣ</v>
      </c>
      <c r="C1840" s="15">
        <f>+$C$11</f>
        <v>0</v>
      </c>
      <c r="D1840" s="13">
        <f>+D1835+1</f>
        <v>319</v>
      </c>
      <c r="E1840" s="15">
        <f>+(H1840+I1840)/2</f>
        <v>0</v>
      </c>
      <c r="F1840" s="15">
        <f>+SQRT(E1840*E1840-G1840*G1840)</f>
        <v>0</v>
      </c>
      <c r="G1840" s="15">
        <f>+(-H1840+I1840)/2</f>
        <v>0</v>
      </c>
      <c r="H1840" s="15">
        <f>+$J$40</f>
        <v>0</v>
      </c>
      <c r="I1840" s="15">
        <f>+$J$39</f>
        <v>0</v>
      </c>
      <c r="J1840" s="15">
        <f>+$D$22</f>
        <v>0</v>
      </c>
      <c r="K1840" s="15">
        <f>+ABS( C1840-D1840)</f>
        <v>319</v>
      </c>
      <c r="L1840" s="15" t="e">
        <f>(+F1840*F1840/E1840)/( 1- J1840*COS(K1841))</f>
        <v>#DIV/0!</v>
      </c>
      <c r="M1840" s="14" t="e">
        <f t="shared" si="263"/>
        <v>#DIV/0!</v>
      </c>
      <c r="N1840" s="49"/>
      <c r="O1840" s="40"/>
      <c r="P1840" s="5" t="e">
        <f t="shared" si="270"/>
        <v>#DIV/0!</v>
      </c>
      <c r="Q1840" s="5" t="e">
        <f t="shared" si="270"/>
        <v>#DIV/0!</v>
      </c>
      <c r="R1840" s="5" t="e">
        <f t="shared" si="270"/>
        <v>#DIV/0!</v>
      </c>
      <c r="S1840" s="5" t="e">
        <f t="shared" si="270"/>
        <v>#DIV/0!</v>
      </c>
      <c r="T1840" s="5" t="e">
        <f t="shared" si="270"/>
        <v>#DIV/0!</v>
      </c>
      <c r="U1840" s="5" t="e">
        <f t="shared" si="270"/>
        <v>#DIV/0!</v>
      </c>
      <c r="V1840" s="5" t="e">
        <f t="shared" si="267"/>
        <v>#DIV/0!</v>
      </c>
      <c r="W1840" s="5" t="e">
        <f t="shared" si="267"/>
        <v>#DIV/0!</v>
      </c>
      <c r="X1840" s="5" t="e">
        <f t="shared" si="267"/>
        <v>#DIV/0!</v>
      </c>
      <c r="Y1840" s="5" t="e">
        <f t="shared" si="277"/>
        <v>#DIV/0!</v>
      </c>
      <c r="Z1840" s="5" t="e">
        <f t="shared" si="278"/>
        <v>#DIV/0!</v>
      </c>
      <c r="AA1840" s="5" t="e">
        <f t="shared" si="278"/>
        <v>#DIV/0!</v>
      </c>
      <c r="AM1840" s="6"/>
      <c r="AN1840" s="6"/>
    </row>
    <row r="1841" spans="2:40" s="5" customFormat="1" ht="20.100000000000001" hidden="1" customHeight="1">
      <c r="B1841" s="23" t="s">
        <v>32</v>
      </c>
      <c r="C1841" s="24">
        <f>3.14/180*C1840</f>
        <v>0</v>
      </c>
      <c r="D1841" s="24">
        <v>319</v>
      </c>
      <c r="E1841" s="25"/>
      <c r="F1841" s="25"/>
      <c r="G1841" s="25"/>
      <c r="H1841" s="25"/>
      <c r="I1841" s="25"/>
      <c r="J1841" s="25"/>
      <c r="K1841" s="25">
        <f>(3.14/180)*K1840</f>
        <v>5.5647777777777785</v>
      </c>
      <c r="L1841" s="14"/>
      <c r="M1841" s="14" t="e">
        <f t="shared" si="263"/>
        <v>#DIV/0!</v>
      </c>
      <c r="N1841" s="49"/>
      <c r="O1841" s="238" t="e">
        <f t="shared" ref="O1841" si="279">+ABS(L1840-L1842)</f>
        <v>#DIV/0!</v>
      </c>
      <c r="P1841" s="5" t="e">
        <f t="shared" si="270"/>
        <v>#DIV/0!</v>
      </c>
      <c r="Q1841" s="5" t="e">
        <f t="shared" si="270"/>
        <v>#DIV/0!</v>
      </c>
      <c r="R1841" s="5" t="e">
        <f t="shared" si="270"/>
        <v>#DIV/0!</v>
      </c>
      <c r="S1841" s="5" t="e">
        <f t="shared" si="270"/>
        <v>#DIV/0!</v>
      </c>
      <c r="T1841" s="5" t="e">
        <f t="shared" si="270"/>
        <v>#DIV/0!</v>
      </c>
      <c r="U1841" s="5" t="e">
        <f t="shared" si="270"/>
        <v>#DIV/0!</v>
      </c>
      <c r="V1841" s="5" t="e">
        <f t="shared" si="267"/>
        <v>#DIV/0!</v>
      </c>
      <c r="W1841" s="5" t="e">
        <f t="shared" si="267"/>
        <v>#DIV/0!</v>
      </c>
      <c r="X1841" s="5" t="e">
        <f t="shared" si="267"/>
        <v>#DIV/0!</v>
      </c>
      <c r="Y1841" s="5" t="e">
        <f t="shared" si="277"/>
        <v>#DIV/0!</v>
      </c>
      <c r="Z1841" s="5" t="e">
        <f t="shared" si="278"/>
        <v>#DIV/0!</v>
      </c>
      <c r="AA1841" s="5" t="e">
        <f t="shared" si="278"/>
        <v>#DIV/0!</v>
      </c>
      <c r="AM1841" s="6"/>
      <c r="AN1841" s="6"/>
    </row>
    <row r="1842" spans="2:40" s="5" customFormat="1" ht="20.100000000000001" hidden="1" customHeight="1">
      <c r="B1842" s="22" t="str">
        <f>+$B$13</f>
        <v xml:space="preserve"> Β' ΠΛΑΝΗΤΗΣ</v>
      </c>
      <c r="C1842" s="15">
        <f>+$C$13</f>
        <v>0</v>
      </c>
      <c r="D1842" s="13">
        <f>+D1837+1</f>
        <v>319</v>
      </c>
      <c r="E1842" s="15">
        <f>+(H1842+I1842)/2</f>
        <v>0</v>
      </c>
      <c r="F1842" s="15">
        <f>+SQRT(E1842*E1842-G1842*G1842)</f>
        <v>0</v>
      </c>
      <c r="G1842" s="15">
        <f>+(-H1842+I1842)/2</f>
        <v>0</v>
      </c>
      <c r="H1842" s="15">
        <f>+$J$42</f>
        <v>0</v>
      </c>
      <c r="I1842" s="15">
        <f>+$J$41</f>
        <v>0</v>
      </c>
      <c r="J1842" s="15">
        <f>+$D$24</f>
        <v>0</v>
      </c>
      <c r="K1842" s="15">
        <f>+ABS( C1842-D1842)</f>
        <v>319</v>
      </c>
      <c r="L1842" s="15" t="e">
        <f>+F1842*F1842/E1842/( 1- J1842*COS(K1843))</f>
        <v>#DIV/0!</v>
      </c>
      <c r="M1842" s="14" t="e">
        <f t="shared" si="263"/>
        <v>#DIV/0!</v>
      </c>
      <c r="N1842" s="49"/>
      <c r="O1842" s="40"/>
      <c r="P1842" s="5" t="e">
        <f t="shared" si="270"/>
        <v>#DIV/0!</v>
      </c>
      <c r="Q1842" s="5" t="e">
        <f t="shared" si="270"/>
        <v>#DIV/0!</v>
      </c>
      <c r="R1842" s="5" t="e">
        <f t="shared" si="270"/>
        <v>#DIV/0!</v>
      </c>
      <c r="S1842" s="5" t="e">
        <f t="shared" si="270"/>
        <v>#DIV/0!</v>
      </c>
      <c r="T1842" s="5" t="e">
        <f t="shared" si="270"/>
        <v>#DIV/0!</v>
      </c>
      <c r="U1842" s="5" t="e">
        <f t="shared" si="270"/>
        <v>#DIV/0!</v>
      </c>
      <c r="V1842" s="5" t="e">
        <f t="shared" si="267"/>
        <v>#DIV/0!</v>
      </c>
      <c r="W1842" s="5" t="e">
        <f t="shared" si="267"/>
        <v>#DIV/0!</v>
      </c>
      <c r="X1842" s="5" t="e">
        <f t="shared" si="267"/>
        <v>#DIV/0!</v>
      </c>
      <c r="Y1842" s="5" t="e">
        <f t="shared" si="277"/>
        <v>#DIV/0!</v>
      </c>
      <c r="Z1842" s="5" t="e">
        <f t="shared" si="278"/>
        <v>#DIV/0!</v>
      </c>
      <c r="AA1842" s="5" t="e">
        <f t="shared" si="278"/>
        <v>#DIV/0!</v>
      </c>
      <c r="AM1842" s="6"/>
      <c r="AN1842" s="6"/>
    </row>
    <row r="1843" spans="2:40" s="5" customFormat="1" ht="20.100000000000001" hidden="1" customHeight="1">
      <c r="B1843" s="26"/>
      <c r="C1843" s="27">
        <f>3.14/180*C1842</f>
        <v>0</v>
      </c>
      <c r="D1843" s="27">
        <f>3.14/180*D1842</f>
        <v>5.5647777777777785</v>
      </c>
      <c r="E1843" s="28"/>
      <c r="F1843" s="28"/>
      <c r="G1843" s="28"/>
      <c r="H1843" s="28"/>
      <c r="I1843" s="28"/>
      <c r="J1843" s="28"/>
      <c r="K1843" s="28">
        <f>(3.14/180)*K1842</f>
        <v>5.5647777777777785</v>
      </c>
      <c r="L1843" s="14"/>
      <c r="M1843" s="14" t="e">
        <f t="shared" si="263"/>
        <v>#DIV/0!</v>
      </c>
      <c r="N1843" s="49"/>
      <c r="O1843" s="40"/>
      <c r="P1843" s="5" t="e">
        <f t="shared" si="270"/>
        <v>#DIV/0!</v>
      </c>
      <c r="Q1843" s="5" t="e">
        <f t="shared" si="270"/>
        <v>#DIV/0!</v>
      </c>
      <c r="R1843" s="5" t="e">
        <f t="shared" si="270"/>
        <v>#DIV/0!</v>
      </c>
      <c r="S1843" s="5" t="e">
        <f t="shared" si="270"/>
        <v>#DIV/0!</v>
      </c>
      <c r="T1843" s="5" t="e">
        <f t="shared" si="270"/>
        <v>#DIV/0!</v>
      </c>
      <c r="U1843" s="5" t="e">
        <f t="shared" si="270"/>
        <v>#DIV/0!</v>
      </c>
      <c r="V1843" s="5" t="e">
        <f t="shared" si="267"/>
        <v>#DIV/0!</v>
      </c>
      <c r="W1843" s="5" t="e">
        <f t="shared" si="267"/>
        <v>#DIV/0!</v>
      </c>
      <c r="X1843" s="5" t="e">
        <f t="shared" si="267"/>
        <v>#DIV/0!</v>
      </c>
      <c r="Y1843" s="5" t="e">
        <f t="shared" si="277"/>
        <v>#DIV/0!</v>
      </c>
      <c r="Z1843" s="5" t="e">
        <f t="shared" si="278"/>
        <v>#DIV/0!</v>
      </c>
      <c r="AA1843" s="5" t="e">
        <f t="shared" si="278"/>
        <v>#DIV/0!</v>
      </c>
      <c r="AM1843" s="6"/>
      <c r="AN1843" s="6"/>
    </row>
    <row r="1844" spans="2:40" s="5" customFormat="1" ht="20.100000000000001" hidden="1" customHeight="1">
      <c r="B1844" s="15"/>
      <c r="C1844" s="13"/>
      <c r="D1844" s="13"/>
      <c r="E1844" s="13"/>
      <c r="F1844" s="13"/>
      <c r="G1844" s="13"/>
      <c r="H1844" s="13"/>
      <c r="I1844" s="13"/>
      <c r="J1844" s="13"/>
      <c r="K1844" s="15"/>
      <c r="L1844" s="14"/>
      <c r="M1844" s="14" t="e">
        <f t="shared" si="263"/>
        <v>#DIV/0!</v>
      </c>
      <c r="N1844" s="49"/>
      <c r="O1844" s="40"/>
      <c r="P1844" s="5" t="e">
        <f t="shared" si="270"/>
        <v>#DIV/0!</v>
      </c>
      <c r="Q1844" s="5" t="e">
        <f t="shared" si="270"/>
        <v>#DIV/0!</v>
      </c>
      <c r="R1844" s="5" t="e">
        <f t="shared" si="270"/>
        <v>#DIV/0!</v>
      </c>
      <c r="S1844" s="5" t="e">
        <f t="shared" si="270"/>
        <v>#DIV/0!</v>
      </c>
      <c r="T1844" s="5" t="e">
        <f t="shared" si="270"/>
        <v>#DIV/0!</v>
      </c>
      <c r="U1844" s="5" t="e">
        <f t="shared" si="270"/>
        <v>#DIV/0!</v>
      </c>
      <c r="V1844" s="5" t="e">
        <f t="shared" si="267"/>
        <v>#DIV/0!</v>
      </c>
      <c r="W1844" s="5" t="e">
        <f t="shared" si="267"/>
        <v>#DIV/0!</v>
      </c>
      <c r="X1844" s="5" t="e">
        <f t="shared" si="267"/>
        <v>#DIV/0!</v>
      </c>
      <c r="Y1844" s="5" t="e">
        <f t="shared" si="277"/>
        <v>#DIV/0!</v>
      </c>
      <c r="Z1844" s="5" t="e">
        <f t="shared" si="278"/>
        <v>#DIV/0!</v>
      </c>
      <c r="AA1844" s="5" t="e">
        <f t="shared" si="278"/>
        <v>#DIV/0!</v>
      </c>
      <c r="AM1844" s="6"/>
      <c r="AN1844" s="6"/>
    </row>
    <row r="1845" spans="2:40" s="5" customFormat="1" ht="20.100000000000001" hidden="1" customHeight="1">
      <c r="B1845" s="22" t="str">
        <f>+$B$11</f>
        <v xml:space="preserve"> Α' ΠΛΑΝΗΤΗΣ</v>
      </c>
      <c r="C1845" s="15">
        <f>+$C$11</f>
        <v>0</v>
      </c>
      <c r="D1845" s="13">
        <f>+D1840+1</f>
        <v>320</v>
      </c>
      <c r="E1845" s="15">
        <f>+(H1845+I1845)/2</f>
        <v>0</v>
      </c>
      <c r="F1845" s="15">
        <f>+SQRT(E1845*E1845-G1845*G1845)</f>
        <v>0</v>
      </c>
      <c r="G1845" s="15">
        <f>+(-H1845+I1845)/2</f>
        <v>0</v>
      </c>
      <c r="H1845" s="15">
        <f>+$J$40</f>
        <v>0</v>
      </c>
      <c r="I1845" s="15">
        <f>+$J$39</f>
        <v>0</v>
      </c>
      <c r="J1845" s="15">
        <f>+$D$22</f>
        <v>0</v>
      </c>
      <c r="K1845" s="15">
        <f>+ABS( C1845-D1845)</f>
        <v>320</v>
      </c>
      <c r="L1845" s="15" t="e">
        <f>(+F1845*F1845/E1845)/( 1- J1845*COS(K1846))</f>
        <v>#DIV/0!</v>
      </c>
      <c r="M1845" s="14" t="e">
        <f t="shared" si="263"/>
        <v>#DIV/0!</v>
      </c>
      <c r="N1845" s="49"/>
      <c r="O1845" s="40"/>
      <c r="P1845" s="5" t="e">
        <f t="shared" si="270"/>
        <v>#DIV/0!</v>
      </c>
      <c r="Q1845" s="5" t="e">
        <f t="shared" si="270"/>
        <v>#DIV/0!</v>
      </c>
      <c r="R1845" s="5" t="e">
        <f t="shared" si="270"/>
        <v>#DIV/0!</v>
      </c>
      <c r="S1845" s="5" t="e">
        <f t="shared" si="270"/>
        <v>#DIV/0!</v>
      </c>
      <c r="T1845" s="5" t="e">
        <f t="shared" si="270"/>
        <v>#DIV/0!</v>
      </c>
      <c r="U1845" s="5" t="e">
        <f t="shared" si="270"/>
        <v>#DIV/0!</v>
      </c>
      <c r="V1845" s="5" t="e">
        <f t="shared" si="267"/>
        <v>#DIV/0!</v>
      </c>
      <c r="W1845" s="5" t="e">
        <f t="shared" si="267"/>
        <v>#DIV/0!</v>
      </c>
      <c r="X1845" s="5" t="e">
        <f t="shared" si="267"/>
        <v>#DIV/0!</v>
      </c>
      <c r="Y1845" s="5" t="e">
        <f t="shared" si="277"/>
        <v>#DIV/0!</v>
      </c>
      <c r="Z1845" s="5" t="e">
        <f t="shared" si="278"/>
        <v>#DIV/0!</v>
      </c>
      <c r="AA1845" s="5" t="e">
        <f t="shared" si="278"/>
        <v>#DIV/0!</v>
      </c>
      <c r="AM1845" s="6"/>
      <c r="AN1845" s="6"/>
    </row>
    <row r="1846" spans="2:40" s="5" customFormat="1" ht="20.100000000000001" hidden="1" customHeight="1">
      <c r="B1846" s="23" t="s">
        <v>32</v>
      </c>
      <c r="C1846" s="24">
        <f>3.14/180*C1845</f>
        <v>0</v>
      </c>
      <c r="D1846" s="24">
        <v>320</v>
      </c>
      <c r="E1846" s="25"/>
      <c r="F1846" s="25"/>
      <c r="G1846" s="25"/>
      <c r="H1846" s="25"/>
      <c r="I1846" s="25"/>
      <c r="J1846" s="25"/>
      <c r="K1846" s="25">
        <f>(3.14/180)*K1845</f>
        <v>5.5822222222222226</v>
      </c>
      <c r="L1846" s="14"/>
      <c r="M1846" s="14" t="e">
        <f t="shared" si="263"/>
        <v>#DIV/0!</v>
      </c>
      <c r="N1846" s="49"/>
      <c r="O1846" s="238" t="e">
        <f t="shared" ref="O1846" si="280">+ABS(L1845-L1847)</f>
        <v>#DIV/0!</v>
      </c>
      <c r="P1846" s="5" t="e">
        <f t="shared" si="270"/>
        <v>#DIV/0!</v>
      </c>
      <c r="Q1846" s="5" t="e">
        <f t="shared" si="270"/>
        <v>#DIV/0!</v>
      </c>
      <c r="R1846" s="5" t="e">
        <f t="shared" si="270"/>
        <v>#DIV/0!</v>
      </c>
      <c r="S1846" s="5" t="e">
        <f t="shared" si="270"/>
        <v>#DIV/0!</v>
      </c>
      <c r="T1846" s="5" t="e">
        <f t="shared" si="270"/>
        <v>#DIV/0!</v>
      </c>
      <c r="U1846" s="5" t="e">
        <f t="shared" si="270"/>
        <v>#DIV/0!</v>
      </c>
      <c r="V1846" s="5" t="e">
        <f t="shared" si="267"/>
        <v>#DIV/0!</v>
      </c>
      <c r="W1846" s="5" t="e">
        <f t="shared" si="267"/>
        <v>#DIV/0!</v>
      </c>
      <c r="X1846" s="5" t="e">
        <f t="shared" si="267"/>
        <v>#DIV/0!</v>
      </c>
      <c r="Y1846" s="5" t="e">
        <f t="shared" si="277"/>
        <v>#DIV/0!</v>
      </c>
      <c r="Z1846" s="5" t="e">
        <f t="shared" si="278"/>
        <v>#DIV/0!</v>
      </c>
      <c r="AA1846" s="5" t="e">
        <f t="shared" si="278"/>
        <v>#DIV/0!</v>
      </c>
      <c r="AM1846" s="6"/>
      <c r="AN1846" s="6"/>
    </row>
    <row r="1847" spans="2:40" s="5" customFormat="1" ht="20.100000000000001" hidden="1" customHeight="1">
      <c r="B1847" s="22" t="str">
        <f>+$B$13</f>
        <v xml:space="preserve"> Β' ΠΛΑΝΗΤΗΣ</v>
      </c>
      <c r="C1847" s="15">
        <f>+$C$13</f>
        <v>0</v>
      </c>
      <c r="D1847" s="13">
        <f>+D1842+1</f>
        <v>320</v>
      </c>
      <c r="E1847" s="15">
        <f>+(H1847+I1847)/2</f>
        <v>0</v>
      </c>
      <c r="F1847" s="15">
        <f>+SQRT(E1847*E1847-G1847*G1847)</f>
        <v>0</v>
      </c>
      <c r="G1847" s="15">
        <f>+(-H1847+I1847)/2</f>
        <v>0</v>
      </c>
      <c r="H1847" s="15">
        <f>+$J$42</f>
        <v>0</v>
      </c>
      <c r="I1847" s="15">
        <f>+$J$41</f>
        <v>0</v>
      </c>
      <c r="J1847" s="15">
        <f>+$D$24</f>
        <v>0</v>
      </c>
      <c r="K1847" s="15">
        <f>+ABS( C1847-D1847)</f>
        <v>320</v>
      </c>
      <c r="L1847" s="15" t="e">
        <f>+F1847*F1847/E1847/( 1- J1847*COS(K1848))</f>
        <v>#DIV/0!</v>
      </c>
      <c r="M1847" s="14" t="e">
        <f t="shared" ref="M1847:M1910" si="281">IF(O1847=$O$2051,$D1846,0)</f>
        <v>#DIV/0!</v>
      </c>
      <c r="N1847" s="49"/>
      <c r="O1847" s="40"/>
      <c r="P1847" s="5" t="e">
        <f t="shared" si="270"/>
        <v>#DIV/0!</v>
      </c>
      <c r="Q1847" s="5" t="e">
        <f t="shared" si="270"/>
        <v>#DIV/0!</v>
      </c>
      <c r="R1847" s="5" t="e">
        <f t="shared" si="270"/>
        <v>#DIV/0!</v>
      </c>
      <c r="S1847" s="5" t="e">
        <f t="shared" si="270"/>
        <v>#DIV/0!</v>
      </c>
      <c r="T1847" s="5" t="e">
        <f t="shared" si="270"/>
        <v>#DIV/0!</v>
      </c>
      <c r="U1847" s="5" t="e">
        <f t="shared" si="270"/>
        <v>#DIV/0!</v>
      </c>
      <c r="V1847" s="5" t="e">
        <f t="shared" si="267"/>
        <v>#DIV/0!</v>
      </c>
      <c r="W1847" s="5" t="e">
        <f t="shared" si="267"/>
        <v>#DIV/0!</v>
      </c>
      <c r="X1847" s="5" t="e">
        <f t="shared" si="267"/>
        <v>#DIV/0!</v>
      </c>
      <c r="Y1847" s="5" t="e">
        <f t="shared" si="277"/>
        <v>#DIV/0!</v>
      </c>
      <c r="Z1847" s="5" t="e">
        <f t="shared" si="278"/>
        <v>#DIV/0!</v>
      </c>
      <c r="AA1847" s="5" t="e">
        <f t="shared" si="278"/>
        <v>#DIV/0!</v>
      </c>
      <c r="AM1847" s="6"/>
      <c r="AN1847" s="6"/>
    </row>
    <row r="1848" spans="2:40" s="5" customFormat="1" ht="20.100000000000001" hidden="1" customHeight="1">
      <c r="B1848" s="26"/>
      <c r="C1848" s="27">
        <f>3.14/180*C1847</f>
        <v>0</v>
      </c>
      <c r="D1848" s="27">
        <f>3.14/180*D1847</f>
        <v>5.5822222222222226</v>
      </c>
      <c r="E1848" s="28"/>
      <c r="F1848" s="28"/>
      <c r="G1848" s="28"/>
      <c r="H1848" s="28"/>
      <c r="I1848" s="28"/>
      <c r="J1848" s="28"/>
      <c r="K1848" s="28">
        <f>(3.14/180)*K1847</f>
        <v>5.5822222222222226</v>
      </c>
      <c r="L1848" s="14"/>
      <c r="M1848" s="14" t="e">
        <f t="shared" si="281"/>
        <v>#DIV/0!</v>
      </c>
      <c r="N1848" s="49"/>
      <c r="O1848" s="40"/>
      <c r="P1848" s="5" t="e">
        <f t="shared" si="270"/>
        <v>#DIV/0!</v>
      </c>
      <c r="Q1848" s="5" t="e">
        <f t="shared" si="270"/>
        <v>#DIV/0!</v>
      </c>
      <c r="R1848" s="5" t="e">
        <f t="shared" si="270"/>
        <v>#DIV/0!</v>
      </c>
      <c r="S1848" s="5" t="e">
        <f t="shared" si="270"/>
        <v>#DIV/0!</v>
      </c>
      <c r="T1848" s="5" t="e">
        <f t="shared" si="270"/>
        <v>#DIV/0!</v>
      </c>
      <c r="U1848" s="5" t="e">
        <f t="shared" si="270"/>
        <v>#DIV/0!</v>
      </c>
      <c r="V1848" s="5" t="e">
        <f t="shared" si="267"/>
        <v>#DIV/0!</v>
      </c>
      <c r="W1848" s="5" t="e">
        <f t="shared" si="267"/>
        <v>#DIV/0!</v>
      </c>
      <c r="X1848" s="5" t="e">
        <f t="shared" si="267"/>
        <v>#DIV/0!</v>
      </c>
      <c r="Y1848" s="5" t="e">
        <f t="shared" si="277"/>
        <v>#DIV/0!</v>
      </c>
      <c r="Z1848" s="5" t="e">
        <f t="shared" si="278"/>
        <v>#DIV/0!</v>
      </c>
      <c r="AA1848" s="5" t="e">
        <f t="shared" si="278"/>
        <v>#DIV/0!</v>
      </c>
      <c r="AM1848" s="6"/>
      <c r="AN1848" s="6"/>
    </row>
    <row r="1849" spans="2:40" s="5" customFormat="1" ht="20.100000000000001" hidden="1" customHeight="1">
      <c r="B1849" s="15"/>
      <c r="C1849" s="13"/>
      <c r="D1849" s="13"/>
      <c r="E1849" s="13"/>
      <c r="F1849" s="13"/>
      <c r="G1849" s="13"/>
      <c r="H1849" s="13"/>
      <c r="I1849" s="13"/>
      <c r="J1849" s="13"/>
      <c r="K1849" s="15"/>
      <c r="L1849" s="14"/>
      <c r="M1849" s="14" t="e">
        <f t="shared" si="281"/>
        <v>#DIV/0!</v>
      </c>
      <c r="N1849" s="49"/>
      <c r="O1849" s="40"/>
      <c r="P1849" s="5" t="e">
        <f t="shared" si="270"/>
        <v>#DIV/0!</v>
      </c>
      <c r="Q1849" s="5" t="e">
        <f t="shared" si="270"/>
        <v>#DIV/0!</v>
      </c>
      <c r="R1849" s="5" t="e">
        <f t="shared" si="270"/>
        <v>#DIV/0!</v>
      </c>
      <c r="S1849" s="5" t="e">
        <f t="shared" si="270"/>
        <v>#DIV/0!</v>
      </c>
      <c r="T1849" s="5" t="e">
        <f t="shared" si="270"/>
        <v>#DIV/0!</v>
      </c>
      <c r="U1849" s="5" t="e">
        <f t="shared" si="270"/>
        <v>#DIV/0!</v>
      </c>
      <c r="V1849" s="5" t="e">
        <f t="shared" si="267"/>
        <v>#DIV/0!</v>
      </c>
      <c r="W1849" s="5" t="e">
        <f t="shared" si="267"/>
        <v>#DIV/0!</v>
      </c>
      <c r="X1849" s="5" t="e">
        <f t="shared" si="267"/>
        <v>#DIV/0!</v>
      </c>
      <c r="Y1849" s="5" t="e">
        <f t="shared" si="277"/>
        <v>#DIV/0!</v>
      </c>
      <c r="Z1849" s="5" t="e">
        <f t="shared" si="278"/>
        <v>#DIV/0!</v>
      </c>
      <c r="AA1849" s="5" t="e">
        <f t="shared" si="278"/>
        <v>#DIV/0!</v>
      </c>
      <c r="AM1849" s="6"/>
      <c r="AN1849" s="6"/>
    </row>
    <row r="1850" spans="2:40" s="5" customFormat="1" ht="20.100000000000001" hidden="1" customHeight="1">
      <c r="B1850" s="22" t="str">
        <f>+$B$11</f>
        <v xml:space="preserve"> Α' ΠΛΑΝΗΤΗΣ</v>
      </c>
      <c r="C1850" s="15">
        <f>+$C$11</f>
        <v>0</v>
      </c>
      <c r="D1850" s="13">
        <f>+D1845+1</f>
        <v>321</v>
      </c>
      <c r="E1850" s="15">
        <f>+(H1850+I1850)/2</f>
        <v>0</v>
      </c>
      <c r="F1850" s="15">
        <f>+SQRT(E1850*E1850-G1850*G1850)</f>
        <v>0</v>
      </c>
      <c r="G1850" s="15">
        <f>+(-H1850+I1850)/2</f>
        <v>0</v>
      </c>
      <c r="H1850" s="15">
        <f>+$J$40</f>
        <v>0</v>
      </c>
      <c r="I1850" s="15">
        <f>+$J$39</f>
        <v>0</v>
      </c>
      <c r="J1850" s="15">
        <f>+$D$22</f>
        <v>0</v>
      </c>
      <c r="K1850" s="15">
        <f>+ABS( C1850-D1850)</f>
        <v>321</v>
      </c>
      <c r="L1850" s="15" t="e">
        <f>(+F1850*F1850/E1850)/( 1- J1850*COS(K1851))</f>
        <v>#DIV/0!</v>
      </c>
      <c r="M1850" s="14" t="e">
        <f t="shared" si="281"/>
        <v>#DIV/0!</v>
      </c>
      <c r="N1850" s="49"/>
      <c r="O1850" s="40"/>
      <c r="P1850" s="5" t="e">
        <f t="shared" si="270"/>
        <v>#DIV/0!</v>
      </c>
      <c r="Q1850" s="5" t="e">
        <f t="shared" si="270"/>
        <v>#DIV/0!</v>
      </c>
      <c r="R1850" s="5" t="e">
        <f t="shared" si="270"/>
        <v>#DIV/0!</v>
      </c>
      <c r="S1850" s="5" t="e">
        <f t="shared" si="270"/>
        <v>#DIV/0!</v>
      </c>
      <c r="T1850" s="5" t="e">
        <f t="shared" si="270"/>
        <v>#DIV/0!</v>
      </c>
      <c r="U1850" s="5" t="e">
        <f t="shared" si="270"/>
        <v>#DIV/0!</v>
      </c>
      <c r="V1850" s="5" t="e">
        <f t="shared" si="267"/>
        <v>#DIV/0!</v>
      </c>
      <c r="W1850" s="5" t="e">
        <f t="shared" si="267"/>
        <v>#DIV/0!</v>
      </c>
      <c r="X1850" s="5" t="e">
        <f t="shared" si="267"/>
        <v>#DIV/0!</v>
      </c>
      <c r="Y1850" s="5" t="e">
        <f t="shared" si="277"/>
        <v>#DIV/0!</v>
      </c>
      <c r="Z1850" s="5" t="e">
        <f t="shared" si="278"/>
        <v>#DIV/0!</v>
      </c>
      <c r="AA1850" s="5" t="e">
        <f t="shared" si="278"/>
        <v>#DIV/0!</v>
      </c>
      <c r="AM1850" s="6"/>
      <c r="AN1850" s="6"/>
    </row>
    <row r="1851" spans="2:40" s="5" customFormat="1" ht="20.100000000000001" hidden="1" customHeight="1">
      <c r="B1851" s="23" t="s">
        <v>32</v>
      </c>
      <c r="C1851" s="24">
        <f>3.14/180*C1850</f>
        <v>0</v>
      </c>
      <c r="D1851" s="24">
        <v>321</v>
      </c>
      <c r="E1851" s="25"/>
      <c r="F1851" s="25"/>
      <c r="G1851" s="25"/>
      <c r="H1851" s="25"/>
      <c r="I1851" s="25"/>
      <c r="J1851" s="25"/>
      <c r="K1851" s="25">
        <f>(3.14/180)*K1850</f>
        <v>5.5996666666666677</v>
      </c>
      <c r="L1851" s="14"/>
      <c r="M1851" s="14" t="e">
        <f t="shared" si="281"/>
        <v>#DIV/0!</v>
      </c>
      <c r="N1851" s="49"/>
      <c r="O1851" s="238" t="e">
        <f t="shared" ref="O1851" si="282">+ABS(L1850-L1852)</f>
        <v>#DIV/0!</v>
      </c>
      <c r="P1851" s="5" t="e">
        <f t="shared" si="270"/>
        <v>#DIV/0!</v>
      </c>
      <c r="Q1851" s="5" t="e">
        <f t="shared" si="270"/>
        <v>#DIV/0!</v>
      </c>
      <c r="R1851" s="5" t="e">
        <f t="shared" si="270"/>
        <v>#DIV/0!</v>
      </c>
      <c r="S1851" s="5" t="e">
        <f t="shared" si="270"/>
        <v>#DIV/0!</v>
      </c>
      <c r="T1851" s="5" t="e">
        <f t="shared" si="270"/>
        <v>#DIV/0!</v>
      </c>
      <c r="U1851" s="5" t="e">
        <f t="shared" si="270"/>
        <v>#DIV/0!</v>
      </c>
      <c r="V1851" s="5" t="e">
        <f t="shared" si="267"/>
        <v>#DIV/0!</v>
      </c>
      <c r="W1851" s="5" t="e">
        <f t="shared" si="267"/>
        <v>#DIV/0!</v>
      </c>
      <c r="X1851" s="5" t="e">
        <f t="shared" si="267"/>
        <v>#DIV/0!</v>
      </c>
      <c r="Y1851" s="5" t="e">
        <f t="shared" si="277"/>
        <v>#DIV/0!</v>
      </c>
      <c r="Z1851" s="5" t="e">
        <f t="shared" si="278"/>
        <v>#DIV/0!</v>
      </c>
      <c r="AA1851" s="5" t="e">
        <f t="shared" si="278"/>
        <v>#DIV/0!</v>
      </c>
      <c r="AM1851" s="6"/>
      <c r="AN1851" s="6"/>
    </row>
    <row r="1852" spans="2:40" s="5" customFormat="1" ht="20.100000000000001" hidden="1" customHeight="1">
      <c r="B1852" s="22" t="str">
        <f>+$B$13</f>
        <v xml:space="preserve"> Β' ΠΛΑΝΗΤΗΣ</v>
      </c>
      <c r="C1852" s="15">
        <f>+$C$13</f>
        <v>0</v>
      </c>
      <c r="D1852" s="13">
        <f>+D1847+1</f>
        <v>321</v>
      </c>
      <c r="E1852" s="15">
        <f>+(H1852+I1852)/2</f>
        <v>0</v>
      </c>
      <c r="F1852" s="15">
        <f>+SQRT(E1852*E1852-G1852*G1852)</f>
        <v>0</v>
      </c>
      <c r="G1852" s="15">
        <f>+(-H1852+I1852)/2</f>
        <v>0</v>
      </c>
      <c r="H1852" s="15">
        <f>+$J$42</f>
        <v>0</v>
      </c>
      <c r="I1852" s="15">
        <f>+$J$41</f>
        <v>0</v>
      </c>
      <c r="J1852" s="15">
        <f>+$D$24</f>
        <v>0</v>
      </c>
      <c r="K1852" s="15">
        <f>+ABS( C1852-D1852)</f>
        <v>321</v>
      </c>
      <c r="L1852" s="15" t="e">
        <f>+F1852*F1852/E1852/( 1- J1852*COS(K1853))</f>
        <v>#DIV/0!</v>
      </c>
      <c r="M1852" s="14" t="e">
        <f t="shared" si="281"/>
        <v>#DIV/0!</v>
      </c>
      <c r="N1852" s="49"/>
      <c r="O1852" s="40"/>
      <c r="P1852" s="5" t="e">
        <f t="shared" si="270"/>
        <v>#DIV/0!</v>
      </c>
      <c r="Q1852" s="5" t="e">
        <f t="shared" si="270"/>
        <v>#DIV/0!</v>
      </c>
      <c r="R1852" s="5" t="e">
        <f t="shared" si="270"/>
        <v>#DIV/0!</v>
      </c>
      <c r="S1852" s="5" t="e">
        <f t="shared" ref="S1852:X1898" si="283">IF(AND(E1852=MIN($B1852:$M1852),E1852=MIN($O$176:$O$234)),AE1851,0)</f>
        <v>#DIV/0!</v>
      </c>
      <c r="T1852" s="5" t="e">
        <f t="shared" si="283"/>
        <v>#DIV/0!</v>
      </c>
      <c r="U1852" s="5" t="e">
        <f t="shared" si="283"/>
        <v>#DIV/0!</v>
      </c>
      <c r="V1852" s="5" t="e">
        <f t="shared" si="267"/>
        <v>#DIV/0!</v>
      </c>
      <c r="W1852" s="5" t="e">
        <f t="shared" si="267"/>
        <v>#DIV/0!</v>
      </c>
      <c r="X1852" s="5" t="e">
        <f t="shared" si="267"/>
        <v>#DIV/0!</v>
      </c>
      <c r="Y1852" s="5" t="e">
        <f t="shared" si="277"/>
        <v>#DIV/0!</v>
      </c>
      <c r="Z1852" s="5" t="e">
        <f t="shared" si="278"/>
        <v>#DIV/0!</v>
      </c>
      <c r="AA1852" s="5" t="e">
        <f t="shared" si="278"/>
        <v>#DIV/0!</v>
      </c>
      <c r="AM1852" s="6"/>
      <c r="AN1852" s="6"/>
    </row>
    <row r="1853" spans="2:40" s="5" customFormat="1" ht="20.100000000000001" hidden="1" customHeight="1">
      <c r="B1853" s="26"/>
      <c r="C1853" s="27">
        <f>3.14/180*C1852</f>
        <v>0</v>
      </c>
      <c r="D1853" s="27">
        <f>3.14/180*D1852</f>
        <v>5.5996666666666677</v>
      </c>
      <c r="E1853" s="28"/>
      <c r="F1853" s="28"/>
      <c r="G1853" s="28"/>
      <c r="H1853" s="28"/>
      <c r="I1853" s="28"/>
      <c r="J1853" s="28"/>
      <c r="K1853" s="28">
        <f>(3.14/180)*K1852</f>
        <v>5.5996666666666677</v>
      </c>
      <c r="L1853" s="14"/>
      <c r="M1853" s="14" t="e">
        <f t="shared" si="281"/>
        <v>#DIV/0!</v>
      </c>
      <c r="N1853" s="49"/>
      <c r="O1853" s="40"/>
      <c r="P1853" s="5" t="e">
        <f t="shared" ref="P1853:X1911" si="284">IF(AND(B1853=MIN($B1853:$M1853),B1853=MIN($O$176:$O$234)),AB1852,0)</f>
        <v>#DIV/0!</v>
      </c>
      <c r="Q1853" s="5" t="e">
        <f t="shared" si="284"/>
        <v>#DIV/0!</v>
      </c>
      <c r="R1853" s="5" t="e">
        <f t="shared" si="284"/>
        <v>#DIV/0!</v>
      </c>
      <c r="S1853" s="5" t="e">
        <f t="shared" si="283"/>
        <v>#DIV/0!</v>
      </c>
      <c r="T1853" s="5" t="e">
        <f t="shared" si="283"/>
        <v>#DIV/0!</v>
      </c>
      <c r="U1853" s="5" t="e">
        <f t="shared" si="283"/>
        <v>#DIV/0!</v>
      </c>
      <c r="V1853" s="5" t="e">
        <f t="shared" si="267"/>
        <v>#DIV/0!</v>
      </c>
      <c r="W1853" s="5" t="e">
        <f t="shared" si="267"/>
        <v>#DIV/0!</v>
      </c>
      <c r="X1853" s="5" t="e">
        <f t="shared" si="267"/>
        <v>#DIV/0!</v>
      </c>
      <c r="Y1853" s="5" t="e">
        <f t="shared" si="277"/>
        <v>#DIV/0!</v>
      </c>
      <c r="Z1853" s="5" t="e">
        <f t="shared" si="278"/>
        <v>#DIV/0!</v>
      </c>
      <c r="AA1853" s="5" t="e">
        <f t="shared" si="278"/>
        <v>#DIV/0!</v>
      </c>
      <c r="AM1853" s="6"/>
      <c r="AN1853" s="6"/>
    </row>
    <row r="1854" spans="2:40" s="5" customFormat="1" ht="20.100000000000001" hidden="1" customHeight="1">
      <c r="B1854" s="15"/>
      <c r="C1854" s="13"/>
      <c r="D1854" s="13"/>
      <c r="E1854" s="13"/>
      <c r="F1854" s="13"/>
      <c r="G1854" s="13"/>
      <c r="H1854" s="13"/>
      <c r="I1854" s="13"/>
      <c r="J1854" s="13"/>
      <c r="K1854" s="15"/>
      <c r="L1854" s="14"/>
      <c r="M1854" s="14" t="e">
        <f t="shared" si="281"/>
        <v>#DIV/0!</v>
      </c>
      <c r="N1854" s="49"/>
      <c r="O1854" s="40"/>
      <c r="P1854" s="5" t="e">
        <f t="shared" si="284"/>
        <v>#DIV/0!</v>
      </c>
      <c r="Q1854" s="5" t="e">
        <f t="shared" si="284"/>
        <v>#DIV/0!</v>
      </c>
      <c r="R1854" s="5" t="e">
        <f t="shared" si="284"/>
        <v>#DIV/0!</v>
      </c>
      <c r="S1854" s="5" t="e">
        <f t="shared" si="283"/>
        <v>#DIV/0!</v>
      </c>
      <c r="T1854" s="5" t="e">
        <f t="shared" si="283"/>
        <v>#DIV/0!</v>
      </c>
      <c r="U1854" s="5" t="e">
        <f t="shared" si="283"/>
        <v>#DIV/0!</v>
      </c>
      <c r="V1854" s="5" t="e">
        <f t="shared" si="267"/>
        <v>#DIV/0!</v>
      </c>
      <c r="W1854" s="5" t="e">
        <f t="shared" si="267"/>
        <v>#DIV/0!</v>
      </c>
      <c r="X1854" s="5" t="e">
        <f t="shared" si="267"/>
        <v>#DIV/0!</v>
      </c>
      <c r="Y1854" s="5" t="e">
        <f t="shared" si="277"/>
        <v>#DIV/0!</v>
      </c>
      <c r="Z1854" s="5" t="e">
        <f t="shared" si="278"/>
        <v>#DIV/0!</v>
      </c>
      <c r="AA1854" s="5" t="e">
        <f t="shared" si="278"/>
        <v>#DIV/0!</v>
      </c>
      <c r="AM1854" s="6"/>
      <c r="AN1854" s="6"/>
    </row>
    <row r="1855" spans="2:40" s="5" customFormat="1" ht="20.100000000000001" hidden="1" customHeight="1">
      <c r="B1855" s="22" t="str">
        <f>+$B$11</f>
        <v xml:space="preserve"> Α' ΠΛΑΝΗΤΗΣ</v>
      </c>
      <c r="C1855" s="15">
        <f>+$C$11</f>
        <v>0</v>
      </c>
      <c r="D1855" s="13">
        <f>+D1850+1</f>
        <v>322</v>
      </c>
      <c r="E1855" s="15">
        <f>+(H1855+I1855)/2</f>
        <v>0</v>
      </c>
      <c r="F1855" s="15">
        <f>+SQRT(E1855*E1855-G1855*G1855)</f>
        <v>0</v>
      </c>
      <c r="G1855" s="15">
        <f>+(-H1855+I1855)/2</f>
        <v>0</v>
      </c>
      <c r="H1855" s="15">
        <f>+$J$40</f>
        <v>0</v>
      </c>
      <c r="I1855" s="15">
        <f>+$J$39</f>
        <v>0</v>
      </c>
      <c r="J1855" s="15">
        <f>+$D$22</f>
        <v>0</v>
      </c>
      <c r="K1855" s="15">
        <f>+ABS( C1855-D1855)</f>
        <v>322</v>
      </c>
      <c r="L1855" s="15" t="e">
        <f>(+F1855*F1855/E1855)/( 1- J1855*COS(K1856))</f>
        <v>#DIV/0!</v>
      </c>
      <c r="M1855" s="14" t="e">
        <f t="shared" si="281"/>
        <v>#DIV/0!</v>
      </c>
      <c r="N1855" s="49"/>
      <c r="O1855" s="40"/>
      <c r="P1855" s="5" t="e">
        <f t="shared" si="284"/>
        <v>#DIV/0!</v>
      </c>
      <c r="Q1855" s="5" t="e">
        <f t="shared" si="284"/>
        <v>#DIV/0!</v>
      </c>
      <c r="R1855" s="5" t="e">
        <f t="shared" si="284"/>
        <v>#DIV/0!</v>
      </c>
      <c r="S1855" s="5" t="e">
        <f t="shared" si="283"/>
        <v>#DIV/0!</v>
      </c>
      <c r="T1855" s="5" t="e">
        <f t="shared" si="283"/>
        <v>#DIV/0!</v>
      </c>
      <c r="U1855" s="5" t="e">
        <f t="shared" si="283"/>
        <v>#DIV/0!</v>
      </c>
      <c r="V1855" s="5" t="e">
        <f t="shared" si="267"/>
        <v>#DIV/0!</v>
      </c>
      <c r="W1855" s="5" t="e">
        <f t="shared" si="267"/>
        <v>#DIV/0!</v>
      </c>
      <c r="X1855" s="5" t="e">
        <f t="shared" si="267"/>
        <v>#DIV/0!</v>
      </c>
      <c r="Y1855" s="5" t="e">
        <f t="shared" si="277"/>
        <v>#DIV/0!</v>
      </c>
      <c r="Z1855" s="5" t="e">
        <f t="shared" si="278"/>
        <v>#DIV/0!</v>
      </c>
      <c r="AA1855" s="5" t="e">
        <f t="shared" si="278"/>
        <v>#DIV/0!</v>
      </c>
      <c r="AM1855" s="6"/>
      <c r="AN1855" s="6"/>
    </row>
    <row r="1856" spans="2:40" s="5" customFormat="1" ht="20.100000000000001" hidden="1" customHeight="1">
      <c r="B1856" s="23" t="s">
        <v>32</v>
      </c>
      <c r="C1856" s="24">
        <f>3.14/180*C1855</f>
        <v>0</v>
      </c>
      <c r="D1856" s="24">
        <v>322</v>
      </c>
      <c r="E1856" s="25"/>
      <c r="F1856" s="25"/>
      <c r="G1856" s="25"/>
      <c r="H1856" s="25"/>
      <c r="I1856" s="25"/>
      <c r="J1856" s="25"/>
      <c r="K1856" s="25">
        <f>(3.14/180)*K1855</f>
        <v>5.6171111111111118</v>
      </c>
      <c r="L1856" s="14"/>
      <c r="M1856" s="14" t="e">
        <f t="shared" si="281"/>
        <v>#DIV/0!</v>
      </c>
      <c r="N1856" s="49"/>
      <c r="O1856" s="238" t="e">
        <f t="shared" ref="O1856" si="285">+ABS(L1855-L1857)</f>
        <v>#DIV/0!</v>
      </c>
      <c r="P1856" s="5" t="e">
        <f t="shared" si="284"/>
        <v>#DIV/0!</v>
      </c>
      <c r="Q1856" s="5" t="e">
        <f t="shared" si="284"/>
        <v>#DIV/0!</v>
      </c>
      <c r="R1856" s="5" t="e">
        <f t="shared" si="284"/>
        <v>#DIV/0!</v>
      </c>
      <c r="S1856" s="5" t="e">
        <f t="shared" si="283"/>
        <v>#DIV/0!</v>
      </c>
      <c r="T1856" s="5" t="e">
        <f t="shared" si="283"/>
        <v>#DIV/0!</v>
      </c>
      <c r="U1856" s="5" t="e">
        <f t="shared" si="283"/>
        <v>#DIV/0!</v>
      </c>
      <c r="V1856" s="5" t="e">
        <f t="shared" si="267"/>
        <v>#DIV/0!</v>
      </c>
      <c r="W1856" s="5" t="e">
        <f t="shared" si="267"/>
        <v>#DIV/0!</v>
      </c>
      <c r="X1856" s="5" t="e">
        <f t="shared" si="267"/>
        <v>#DIV/0!</v>
      </c>
      <c r="Y1856" s="5" t="e">
        <f t="shared" si="277"/>
        <v>#DIV/0!</v>
      </c>
      <c r="Z1856" s="5" t="e">
        <f t="shared" si="278"/>
        <v>#DIV/0!</v>
      </c>
      <c r="AA1856" s="5" t="e">
        <f t="shared" si="278"/>
        <v>#DIV/0!</v>
      </c>
      <c r="AM1856" s="6"/>
      <c r="AN1856" s="6"/>
    </row>
    <row r="1857" spans="2:40" s="5" customFormat="1" ht="20.100000000000001" hidden="1" customHeight="1">
      <c r="B1857" s="22" t="str">
        <f>+$B$13</f>
        <v xml:space="preserve"> Β' ΠΛΑΝΗΤΗΣ</v>
      </c>
      <c r="C1857" s="15">
        <f>+$C$13</f>
        <v>0</v>
      </c>
      <c r="D1857" s="13">
        <f>+D1852+1</f>
        <v>322</v>
      </c>
      <c r="E1857" s="15">
        <f>+(H1857+I1857)/2</f>
        <v>0</v>
      </c>
      <c r="F1857" s="15">
        <f>+SQRT(E1857*E1857-G1857*G1857)</f>
        <v>0</v>
      </c>
      <c r="G1857" s="15">
        <f>+(-H1857+I1857)/2</f>
        <v>0</v>
      </c>
      <c r="H1857" s="15">
        <f>+$J$42</f>
        <v>0</v>
      </c>
      <c r="I1857" s="15">
        <f>+$J$41</f>
        <v>0</v>
      </c>
      <c r="J1857" s="15">
        <f>+$D$24</f>
        <v>0</v>
      </c>
      <c r="K1857" s="15">
        <f>+ABS( C1857-D1857)</f>
        <v>322</v>
      </c>
      <c r="L1857" s="15" t="e">
        <f>+F1857*F1857/E1857/( 1- J1857*COS(K1858))</f>
        <v>#DIV/0!</v>
      </c>
      <c r="M1857" s="14" t="e">
        <f t="shared" si="281"/>
        <v>#DIV/0!</v>
      </c>
      <c r="N1857" s="49"/>
      <c r="O1857" s="40"/>
      <c r="P1857" s="5" t="e">
        <f t="shared" si="284"/>
        <v>#DIV/0!</v>
      </c>
      <c r="Q1857" s="5" t="e">
        <f t="shared" si="284"/>
        <v>#DIV/0!</v>
      </c>
      <c r="R1857" s="5" t="e">
        <f t="shared" si="284"/>
        <v>#DIV/0!</v>
      </c>
      <c r="S1857" s="5" t="e">
        <f t="shared" si="283"/>
        <v>#DIV/0!</v>
      </c>
      <c r="T1857" s="5" t="e">
        <f t="shared" si="283"/>
        <v>#DIV/0!</v>
      </c>
      <c r="U1857" s="5" t="e">
        <f t="shared" si="283"/>
        <v>#DIV/0!</v>
      </c>
      <c r="V1857" s="5" t="e">
        <f t="shared" si="267"/>
        <v>#DIV/0!</v>
      </c>
      <c r="W1857" s="5" t="e">
        <f t="shared" si="267"/>
        <v>#DIV/0!</v>
      </c>
      <c r="X1857" s="5" t="e">
        <f t="shared" si="267"/>
        <v>#DIV/0!</v>
      </c>
      <c r="Y1857" s="5" t="e">
        <f t="shared" si="277"/>
        <v>#DIV/0!</v>
      </c>
      <c r="Z1857" s="5" t="e">
        <f t="shared" si="278"/>
        <v>#DIV/0!</v>
      </c>
      <c r="AA1857" s="5" t="e">
        <f t="shared" si="278"/>
        <v>#DIV/0!</v>
      </c>
      <c r="AM1857" s="6"/>
      <c r="AN1857" s="6"/>
    </row>
    <row r="1858" spans="2:40" s="5" customFormat="1" ht="20.100000000000001" hidden="1" customHeight="1">
      <c r="B1858" s="26"/>
      <c r="C1858" s="27">
        <f>3.14/180*C1857</f>
        <v>0</v>
      </c>
      <c r="D1858" s="27">
        <f>3.14/180*D1857</f>
        <v>5.6171111111111118</v>
      </c>
      <c r="E1858" s="28"/>
      <c r="F1858" s="28"/>
      <c r="G1858" s="28"/>
      <c r="H1858" s="28"/>
      <c r="I1858" s="28"/>
      <c r="J1858" s="28"/>
      <c r="K1858" s="28">
        <f>(3.14/180)*K1857</f>
        <v>5.6171111111111118</v>
      </c>
      <c r="L1858" s="14"/>
      <c r="M1858" s="14" t="e">
        <f t="shared" si="281"/>
        <v>#DIV/0!</v>
      </c>
      <c r="N1858" s="49"/>
      <c r="O1858" s="40"/>
      <c r="P1858" s="5" t="e">
        <f t="shared" si="284"/>
        <v>#DIV/0!</v>
      </c>
      <c r="Q1858" s="5" t="e">
        <f t="shared" si="284"/>
        <v>#DIV/0!</v>
      </c>
      <c r="R1858" s="5" t="e">
        <f t="shared" si="284"/>
        <v>#DIV/0!</v>
      </c>
      <c r="S1858" s="5" t="e">
        <f t="shared" si="283"/>
        <v>#DIV/0!</v>
      </c>
      <c r="T1858" s="5" t="e">
        <f t="shared" si="283"/>
        <v>#DIV/0!</v>
      </c>
      <c r="U1858" s="5" t="e">
        <f t="shared" si="283"/>
        <v>#DIV/0!</v>
      </c>
      <c r="V1858" s="5" t="e">
        <f t="shared" si="267"/>
        <v>#DIV/0!</v>
      </c>
      <c r="W1858" s="5" t="e">
        <f t="shared" si="267"/>
        <v>#DIV/0!</v>
      </c>
      <c r="X1858" s="5" t="e">
        <f t="shared" si="267"/>
        <v>#DIV/0!</v>
      </c>
      <c r="Y1858" s="5" t="e">
        <f t="shared" si="277"/>
        <v>#DIV/0!</v>
      </c>
      <c r="Z1858" s="5" t="e">
        <f t="shared" si="278"/>
        <v>#DIV/0!</v>
      </c>
      <c r="AA1858" s="5" t="e">
        <f t="shared" si="278"/>
        <v>#DIV/0!</v>
      </c>
      <c r="AM1858" s="6"/>
      <c r="AN1858" s="6"/>
    </row>
    <row r="1859" spans="2:40" s="5" customFormat="1" ht="20.100000000000001" hidden="1" customHeight="1">
      <c r="B1859" s="15"/>
      <c r="C1859" s="13"/>
      <c r="D1859" s="13"/>
      <c r="E1859" s="13"/>
      <c r="F1859" s="13"/>
      <c r="G1859" s="13"/>
      <c r="H1859" s="13"/>
      <c r="I1859" s="13"/>
      <c r="J1859" s="13"/>
      <c r="K1859" s="15"/>
      <c r="L1859" s="14"/>
      <c r="M1859" s="14" t="e">
        <f t="shared" si="281"/>
        <v>#DIV/0!</v>
      </c>
      <c r="N1859" s="49"/>
      <c r="O1859" s="238"/>
      <c r="P1859" s="5" t="e">
        <f t="shared" si="284"/>
        <v>#DIV/0!</v>
      </c>
      <c r="Q1859" s="5" t="e">
        <f t="shared" si="284"/>
        <v>#DIV/0!</v>
      </c>
      <c r="R1859" s="5" t="e">
        <f t="shared" si="284"/>
        <v>#DIV/0!</v>
      </c>
      <c r="S1859" s="5" t="e">
        <f t="shared" si="283"/>
        <v>#DIV/0!</v>
      </c>
      <c r="T1859" s="5" t="e">
        <f t="shared" si="283"/>
        <v>#DIV/0!</v>
      </c>
      <c r="U1859" s="5" t="e">
        <f t="shared" si="283"/>
        <v>#DIV/0!</v>
      </c>
      <c r="V1859" s="5" t="e">
        <f t="shared" si="267"/>
        <v>#DIV/0!</v>
      </c>
      <c r="W1859" s="5" t="e">
        <f t="shared" si="267"/>
        <v>#DIV/0!</v>
      </c>
      <c r="X1859" s="5" t="e">
        <f t="shared" si="267"/>
        <v>#DIV/0!</v>
      </c>
      <c r="Y1859" s="5" t="e">
        <f t="shared" si="277"/>
        <v>#DIV/0!</v>
      </c>
      <c r="Z1859" s="5" t="e">
        <f t="shared" si="278"/>
        <v>#DIV/0!</v>
      </c>
      <c r="AA1859" s="5" t="e">
        <f t="shared" si="278"/>
        <v>#DIV/0!</v>
      </c>
      <c r="AM1859" s="6"/>
      <c r="AN1859" s="6"/>
    </row>
    <row r="1860" spans="2:40" s="5" customFormat="1" ht="20.100000000000001" hidden="1" customHeight="1">
      <c r="B1860" s="22" t="str">
        <f>+$B$11</f>
        <v xml:space="preserve"> Α' ΠΛΑΝΗΤΗΣ</v>
      </c>
      <c r="C1860" s="15">
        <f>+$C$11</f>
        <v>0</v>
      </c>
      <c r="D1860" s="13">
        <f>+D1855+1</f>
        <v>323</v>
      </c>
      <c r="E1860" s="15">
        <f>+(H1860+I1860)/2</f>
        <v>0</v>
      </c>
      <c r="F1860" s="15">
        <f>+SQRT(E1860*E1860-G1860*G1860)</f>
        <v>0</v>
      </c>
      <c r="G1860" s="15">
        <f>+(-H1860+I1860)/2</f>
        <v>0</v>
      </c>
      <c r="H1860" s="15">
        <f>+$J$40</f>
        <v>0</v>
      </c>
      <c r="I1860" s="15">
        <f>+$J$39</f>
        <v>0</v>
      </c>
      <c r="J1860" s="15">
        <f>+$D$22</f>
        <v>0</v>
      </c>
      <c r="K1860" s="15">
        <f>+ABS( C1860-D1860)</f>
        <v>323</v>
      </c>
      <c r="L1860" s="15" t="e">
        <f>(+F1860*F1860/E1860)/( 1- J1860*COS(K1861))</f>
        <v>#DIV/0!</v>
      </c>
      <c r="M1860" s="14" t="e">
        <f t="shared" si="281"/>
        <v>#DIV/0!</v>
      </c>
      <c r="N1860" s="49"/>
      <c r="O1860" s="40"/>
      <c r="P1860" s="5" t="e">
        <f t="shared" si="284"/>
        <v>#DIV/0!</v>
      </c>
      <c r="Q1860" s="5" t="e">
        <f t="shared" si="284"/>
        <v>#DIV/0!</v>
      </c>
      <c r="R1860" s="5" t="e">
        <f t="shared" si="284"/>
        <v>#DIV/0!</v>
      </c>
      <c r="S1860" s="5" t="e">
        <f t="shared" si="283"/>
        <v>#DIV/0!</v>
      </c>
      <c r="T1860" s="5" t="e">
        <f t="shared" si="283"/>
        <v>#DIV/0!</v>
      </c>
      <c r="U1860" s="5" t="e">
        <f t="shared" si="283"/>
        <v>#DIV/0!</v>
      </c>
      <c r="V1860" s="5" t="e">
        <f t="shared" si="267"/>
        <v>#DIV/0!</v>
      </c>
      <c r="W1860" s="5" t="e">
        <f t="shared" si="267"/>
        <v>#DIV/0!</v>
      </c>
      <c r="X1860" s="5" t="e">
        <f t="shared" si="267"/>
        <v>#DIV/0!</v>
      </c>
      <c r="Y1860" s="5" t="e">
        <f t="shared" si="277"/>
        <v>#DIV/0!</v>
      </c>
      <c r="Z1860" s="5" t="e">
        <f t="shared" si="278"/>
        <v>#DIV/0!</v>
      </c>
      <c r="AA1860" s="5" t="e">
        <f t="shared" si="278"/>
        <v>#DIV/0!</v>
      </c>
      <c r="AM1860" s="6"/>
      <c r="AN1860" s="6"/>
    </row>
    <row r="1861" spans="2:40" s="5" customFormat="1" ht="20.100000000000001" hidden="1" customHeight="1">
      <c r="B1861" s="23" t="s">
        <v>32</v>
      </c>
      <c r="C1861" s="24">
        <f>3.14/180*C1860</f>
        <v>0</v>
      </c>
      <c r="D1861" s="24">
        <v>323</v>
      </c>
      <c r="E1861" s="25"/>
      <c r="F1861" s="25"/>
      <c r="G1861" s="25"/>
      <c r="H1861" s="25"/>
      <c r="I1861" s="25"/>
      <c r="J1861" s="25"/>
      <c r="K1861" s="25">
        <f>(3.14/180)*K1860</f>
        <v>5.634555555555556</v>
      </c>
      <c r="L1861" s="14"/>
      <c r="M1861" s="14" t="e">
        <f t="shared" si="281"/>
        <v>#DIV/0!</v>
      </c>
      <c r="N1861" s="49"/>
      <c r="O1861" s="238" t="e">
        <f t="shared" ref="O1861" si="286">+ABS(L1860-L1862)</f>
        <v>#DIV/0!</v>
      </c>
      <c r="P1861" s="5" t="e">
        <f t="shared" si="284"/>
        <v>#DIV/0!</v>
      </c>
      <c r="Q1861" s="5" t="e">
        <f t="shared" si="284"/>
        <v>#DIV/0!</v>
      </c>
      <c r="R1861" s="5" t="e">
        <f t="shared" si="284"/>
        <v>#DIV/0!</v>
      </c>
      <c r="S1861" s="5" t="e">
        <f t="shared" si="283"/>
        <v>#DIV/0!</v>
      </c>
      <c r="T1861" s="5" t="e">
        <f t="shared" si="283"/>
        <v>#DIV/0!</v>
      </c>
      <c r="U1861" s="5" t="e">
        <f t="shared" si="283"/>
        <v>#DIV/0!</v>
      </c>
      <c r="V1861" s="5" t="e">
        <f t="shared" si="283"/>
        <v>#DIV/0!</v>
      </c>
      <c r="W1861" s="5" t="e">
        <f t="shared" si="283"/>
        <v>#DIV/0!</v>
      </c>
      <c r="X1861" s="5" t="e">
        <f t="shared" si="283"/>
        <v>#DIV/0!</v>
      </c>
      <c r="Y1861" s="5" t="e">
        <f t="shared" si="277"/>
        <v>#DIV/0!</v>
      </c>
      <c r="Z1861" s="5" t="e">
        <f t="shared" si="278"/>
        <v>#DIV/0!</v>
      </c>
      <c r="AA1861" s="5" t="e">
        <f t="shared" si="278"/>
        <v>#DIV/0!</v>
      </c>
      <c r="AM1861" s="6"/>
      <c r="AN1861" s="6"/>
    </row>
    <row r="1862" spans="2:40" s="5" customFormat="1" ht="20.100000000000001" hidden="1" customHeight="1">
      <c r="B1862" s="22" t="str">
        <f>+$B$13</f>
        <v xml:space="preserve"> Β' ΠΛΑΝΗΤΗΣ</v>
      </c>
      <c r="C1862" s="15">
        <f>+$C$13</f>
        <v>0</v>
      </c>
      <c r="D1862" s="13">
        <f>+D1857+1</f>
        <v>323</v>
      </c>
      <c r="E1862" s="15">
        <f>+(H1862+I1862)/2</f>
        <v>0</v>
      </c>
      <c r="F1862" s="15">
        <f>+SQRT(E1862*E1862-G1862*G1862)</f>
        <v>0</v>
      </c>
      <c r="G1862" s="15">
        <f>+(-H1862+I1862)/2</f>
        <v>0</v>
      </c>
      <c r="H1862" s="15">
        <f>+$J$42</f>
        <v>0</v>
      </c>
      <c r="I1862" s="15">
        <f>+$J$41</f>
        <v>0</v>
      </c>
      <c r="J1862" s="15">
        <f>+$D$24</f>
        <v>0</v>
      </c>
      <c r="K1862" s="15">
        <f>+ABS( C1862-D1862)</f>
        <v>323</v>
      </c>
      <c r="L1862" s="15" t="e">
        <f>+F1862*F1862/E1862/( 1- J1862*COS(K1863))</f>
        <v>#DIV/0!</v>
      </c>
      <c r="M1862" s="14" t="e">
        <f t="shared" si="281"/>
        <v>#DIV/0!</v>
      </c>
      <c r="N1862" s="49"/>
      <c r="O1862" s="40"/>
      <c r="P1862" s="5" t="e">
        <f t="shared" si="284"/>
        <v>#DIV/0!</v>
      </c>
      <c r="Q1862" s="5" t="e">
        <f t="shared" si="284"/>
        <v>#DIV/0!</v>
      </c>
      <c r="R1862" s="5" t="e">
        <f t="shared" si="284"/>
        <v>#DIV/0!</v>
      </c>
      <c r="S1862" s="5" t="e">
        <f t="shared" si="283"/>
        <v>#DIV/0!</v>
      </c>
      <c r="T1862" s="5" t="e">
        <f t="shared" si="283"/>
        <v>#DIV/0!</v>
      </c>
      <c r="U1862" s="5" t="e">
        <f t="shared" si="283"/>
        <v>#DIV/0!</v>
      </c>
      <c r="V1862" s="5" t="e">
        <f t="shared" si="283"/>
        <v>#DIV/0!</v>
      </c>
      <c r="W1862" s="5" t="e">
        <f t="shared" si="283"/>
        <v>#DIV/0!</v>
      </c>
      <c r="X1862" s="5" t="e">
        <f t="shared" si="283"/>
        <v>#DIV/0!</v>
      </c>
      <c r="Y1862" s="5" t="e">
        <f t="shared" si="277"/>
        <v>#DIV/0!</v>
      </c>
      <c r="Z1862" s="5" t="e">
        <f t="shared" si="278"/>
        <v>#DIV/0!</v>
      </c>
      <c r="AA1862" s="5" t="e">
        <f t="shared" si="278"/>
        <v>#DIV/0!</v>
      </c>
      <c r="AM1862" s="6"/>
      <c r="AN1862" s="6"/>
    </row>
    <row r="1863" spans="2:40" s="5" customFormat="1" ht="20.100000000000001" hidden="1" customHeight="1">
      <c r="B1863" s="26"/>
      <c r="C1863" s="27">
        <f>3.14/180*C1862</f>
        <v>0</v>
      </c>
      <c r="D1863" s="27">
        <f>3.14/180*D1862</f>
        <v>5.634555555555556</v>
      </c>
      <c r="E1863" s="28"/>
      <c r="F1863" s="28"/>
      <c r="G1863" s="28"/>
      <c r="H1863" s="28"/>
      <c r="I1863" s="28"/>
      <c r="J1863" s="28"/>
      <c r="K1863" s="28">
        <f>(3.14/180)*K1862</f>
        <v>5.634555555555556</v>
      </c>
      <c r="L1863" s="14"/>
      <c r="M1863" s="14" t="e">
        <f t="shared" si="281"/>
        <v>#DIV/0!</v>
      </c>
      <c r="N1863" s="49"/>
      <c r="O1863" s="40"/>
      <c r="P1863" s="5" t="e">
        <f t="shared" si="284"/>
        <v>#DIV/0!</v>
      </c>
      <c r="Q1863" s="5" t="e">
        <f t="shared" si="284"/>
        <v>#DIV/0!</v>
      </c>
      <c r="R1863" s="5" t="e">
        <f t="shared" si="284"/>
        <v>#DIV/0!</v>
      </c>
      <c r="S1863" s="5" t="e">
        <f t="shared" si="283"/>
        <v>#DIV/0!</v>
      </c>
      <c r="T1863" s="5" t="e">
        <f t="shared" si="283"/>
        <v>#DIV/0!</v>
      </c>
      <c r="U1863" s="5" t="e">
        <f t="shared" si="283"/>
        <v>#DIV/0!</v>
      </c>
      <c r="V1863" s="5" t="e">
        <f t="shared" si="283"/>
        <v>#DIV/0!</v>
      </c>
      <c r="W1863" s="5" t="e">
        <f t="shared" si="283"/>
        <v>#DIV/0!</v>
      </c>
      <c r="X1863" s="5" t="e">
        <f t="shared" si="283"/>
        <v>#DIV/0!</v>
      </c>
      <c r="Y1863" s="5" t="e">
        <f t="shared" si="277"/>
        <v>#DIV/0!</v>
      </c>
      <c r="Z1863" s="5" t="e">
        <f t="shared" si="278"/>
        <v>#DIV/0!</v>
      </c>
      <c r="AA1863" s="5" t="e">
        <f t="shared" si="278"/>
        <v>#DIV/0!</v>
      </c>
      <c r="AM1863" s="6"/>
      <c r="AN1863" s="6"/>
    </row>
    <row r="1864" spans="2:40" s="5" customFormat="1" ht="20.100000000000001" hidden="1" customHeight="1">
      <c r="B1864" s="15"/>
      <c r="C1864" s="13"/>
      <c r="D1864" s="13"/>
      <c r="E1864" s="13"/>
      <c r="F1864" s="13"/>
      <c r="G1864" s="13"/>
      <c r="H1864" s="13"/>
      <c r="I1864" s="13"/>
      <c r="J1864" s="13"/>
      <c r="K1864" s="15"/>
      <c r="L1864" s="14"/>
      <c r="M1864" s="14" t="e">
        <f t="shared" si="281"/>
        <v>#DIV/0!</v>
      </c>
      <c r="N1864" s="49"/>
      <c r="O1864" s="40"/>
      <c r="P1864" s="5" t="e">
        <f t="shared" si="284"/>
        <v>#DIV/0!</v>
      </c>
      <c r="Q1864" s="5" t="e">
        <f t="shared" si="284"/>
        <v>#DIV/0!</v>
      </c>
      <c r="R1864" s="5" t="e">
        <f t="shared" si="284"/>
        <v>#DIV/0!</v>
      </c>
      <c r="S1864" s="5" t="e">
        <f t="shared" si="283"/>
        <v>#DIV/0!</v>
      </c>
      <c r="T1864" s="5" t="e">
        <f t="shared" si="283"/>
        <v>#DIV/0!</v>
      </c>
      <c r="U1864" s="5" t="e">
        <f t="shared" si="283"/>
        <v>#DIV/0!</v>
      </c>
      <c r="V1864" s="5" t="e">
        <f t="shared" si="283"/>
        <v>#DIV/0!</v>
      </c>
      <c r="W1864" s="5" t="e">
        <f t="shared" si="283"/>
        <v>#DIV/0!</v>
      </c>
      <c r="X1864" s="5" t="e">
        <f t="shared" si="283"/>
        <v>#DIV/0!</v>
      </c>
      <c r="Y1864" s="5" t="e">
        <f t="shared" si="277"/>
        <v>#DIV/0!</v>
      </c>
      <c r="Z1864" s="5" t="e">
        <f t="shared" si="278"/>
        <v>#DIV/0!</v>
      </c>
      <c r="AA1864" s="5" t="e">
        <f t="shared" si="278"/>
        <v>#DIV/0!</v>
      </c>
      <c r="AM1864" s="6"/>
      <c r="AN1864" s="6"/>
    </row>
    <row r="1865" spans="2:40" s="5" customFormat="1" ht="20.100000000000001" hidden="1" customHeight="1">
      <c r="B1865" s="22" t="str">
        <f>+$B$11</f>
        <v xml:space="preserve"> Α' ΠΛΑΝΗΤΗΣ</v>
      </c>
      <c r="C1865" s="15">
        <f>+$C$11</f>
        <v>0</v>
      </c>
      <c r="D1865" s="13">
        <f>+D1860+1</f>
        <v>324</v>
      </c>
      <c r="E1865" s="15">
        <f>+(H1865+I1865)/2</f>
        <v>0</v>
      </c>
      <c r="F1865" s="15">
        <f>+SQRT(E1865*E1865-G1865*G1865)</f>
        <v>0</v>
      </c>
      <c r="G1865" s="15">
        <f>+(-H1865+I1865)/2</f>
        <v>0</v>
      </c>
      <c r="H1865" s="15">
        <f>+$J$40</f>
        <v>0</v>
      </c>
      <c r="I1865" s="15">
        <f>+$J$39</f>
        <v>0</v>
      </c>
      <c r="J1865" s="15">
        <f>+$D$22</f>
        <v>0</v>
      </c>
      <c r="K1865" s="15">
        <f>+ABS( C1865-D1865)</f>
        <v>324</v>
      </c>
      <c r="L1865" s="15" t="e">
        <f>(+F1865*F1865/E1865)/( 1- J1865*COS(K1866))</f>
        <v>#DIV/0!</v>
      </c>
      <c r="M1865" s="14" t="e">
        <f t="shared" si="281"/>
        <v>#DIV/0!</v>
      </c>
      <c r="N1865" s="49"/>
      <c r="O1865" s="40"/>
      <c r="P1865" s="5" t="e">
        <f t="shared" si="284"/>
        <v>#DIV/0!</v>
      </c>
      <c r="Q1865" s="5" t="e">
        <f t="shared" si="284"/>
        <v>#DIV/0!</v>
      </c>
      <c r="R1865" s="5" t="e">
        <f t="shared" si="284"/>
        <v>#DIV/0!</v>
      </c>
      <c r="S1865" s="5" t="e">
        <f t="shared" si="283"/>
        <v>#DIV/0!</v>
      </c>
      <c r="T1865" s="5" t="e">
        <f t="shared" si="283"/>
        <v>#DIV/0!</v>
      </c>
      <c r="U1865" s="5" t="e">
        <f t="shared" si="283"/>
        <v>#DIV/0!</v>
      </c>
      <c r="V1865" s="5" t="e">
        <f t="shared" si="283"/>
        <v>#DIV/0!</v>
      </c>
      <c r="W1865" s="5" t="e">
        <f t="shared" si="283"/>
        <v>#DIV/0!</v>
      </c>
      <c r="X1865" s="5" t="e">
        <f t="shared" si="283"/>
        <v>#DIV/0!</v>
      </c>
      <c r="Y1865" s="5" t="e">
        <f t="shared" si="277"/>
        <v>#DIV/0!</v>
      </c>
      <c r="Z1865" s="5" t="e">
        <f t="shared" si="278"/>
        <v>#DIV/0!</v>
      </c>
      <c r="AA1865" s="5" t="e">
        <f t="shared" si="278"/>
        <v>#DIV/0!</v>
      </c>
      <c r="AM1865" s="6"/>
      <c r="AN1865" s="6"/>
    </row>
    <row r="1866" spans="2:40" s="5" customFormat="1" ht="20.100000000000001" hidden="1" customHeight="1">
      <c r="B1866" s="23" t="s">
        <v>32</v>
      </c>
      <c r="C1866" s="24">
        <f>3.14/180*C1865</f>
        <v>0</v>
      </c>
      <c r="D1866" s="24">
        <v>324</v>
      </c>
      <c r="E1866" s="25"/>
      <c r="F1866" s="25"/>
      <c r="G1866" s="25"/>
      <c r="H1866" s="25"/>
      <c r="I1866" s="25"/>
      <c r="J1866" s="25"/>
      <c r="K1866" s="25">
        <f>(3.14/180)*K1865</f>
        <v>5.652000000000001</v>
      </c>
      <c r="L1866" s="14"/>
      <c r="M1866" s="14" t="e">
        <f t="shared" si="281"/>
        <v>#DIV/0!</v>
      </c>
      <c r="N1866" s="49"/>
      <c r="O1866" s="238" t="e">
        <f t="shared" ref="O1866" si="287">+ABS(L1865-L1867)</f>
        <v>#DIV/0!</v>
      </c>
      <c r="P1866" s="5" t="e">
        <f t="shared" si="284"/>
        <v>#DIV/0!</v>
      </c>
      <c r="Q1866" s="5" t="e">
        <f t="shared" si="284"/>
        <v>#DIV/0!</v>
      </c>
      <c r="R1866" s="5" t="e">
        <f t="shared" si="284"/>
        <v>#DIV/0!</v>
      </c>
      <c r="S1866" s="5" t="e">
        <f t="shared" si="283"/>
        <v>#DIV/0!</v>
      </c>
      <c r="T1866" s="5" t="e">
        <f t="shared" si="283"/>
        <v>#DIV/0!</v>
      </c>
      <c r="U1866" s="5" t="e">
        <f t="shared" si="283"/>
        <v>#DIV/0!</v>
      </c>
      <c r="V1866" s="5" t="e">
        <f t="shared" si="283"/>
        <v>#DIV/0!</v>
      </c>
      <c r="W1866" s="5" t="e">
        <f t="shared" si="283"/>
        <v>#DIV/0!</v>
      </c>
      <c r="X1866" s="5" t="e">
        <f t="shared" si="283"/>
        <v>#DIV/0!</v>
      </c>
      <c r="Y1866" s="5" t="e">
        <f t="shared" si="277"/>
        <v>#DIV/0!</v>
      </c>
      <c r="Z1866" s="5" t="e">
        <f t="shared" si="278"/>
        <v>#DIV/0!</v>
      </c>
      <c r="AA1866" s="5" t="e">
        <f t="shared" si="278"/>
        <v>#DIV/0!</v>
      </c>
      <c r="AM1866" s="6"/>
      <c r="AN1866" s="6"/>
    </row>
    <row r="1867" spans="2:40" s="5" customFormat="1" ht="20.100000000000001" hidden="1" customHeight="1">
      <c r="B1867" s="22" t="str">
        <f>+$B$13</f>
        <v xml:space="preserve"> Β' ΠΛΑΝΗΤΗΣ</v>
      </c>
      <c r="C1867" s="15">
        <f>+$C$13</f>
        <v>0</v>
      </c>
      <c r="D1867" s="13">
        <f>+D1862+1</f>
        <v>324</v>
      </c>
      <c r="E1867" s="15">
        <f>+(H1867+I1867)/2</f>
        <v>0</v>
      </c>
      <c r="F1867" s="15">
        <f>+SQRT(E1867*E1867-G1867*G1867)</f>
        <v>0</v>
      </c>
      <c r="G1867" s="15">
        <f>+(-H1867+I1867)/2</f>
        <v>0</v>
      </c>
      <c r="H1867" s="15">
        <f>+$J$42</f>
        <v>0</v>
      </c>
      <c r="I1867" s="15">
        <f>+$J$41</f>
        <v>0</v>
      </c>
      <c r="J1867" s="15">
        <f>+$D$24</f>
        <v>0</v>
      </c>
      <c r="K1867" s="15">
        <f>+ABS( C1867-D1867)</f>
        <v>324</v>
      </c>
      <c r="L1867" s="15" t="e">
        <f>+F1867*F1867/E1867/( 1- J1867*COS(K1868))</f>
        <v>#DIV/0!</v>
      </c>
      <c r="M1867" s="14" t="e">
        <f t="shared" si="281"/>
        <v>#DIV/0!</v>
      </c>
      <c r="N1867" s="49"/>
      <c r="O1867" s="40"/>
      <c r="P1867" s="5" t="e">
        <f t="shared" si="284"/>
        <v>#DIV/0!</v>
      </c>
      <c r="Q1867" s="5" t="e">
        <f t="shared" si="284"/>
        <v>#DIV/0!</v>
      </c>
      <c r="R1867" s="5" t="e">
        <f t="shared" si="284"/>
        <v>#DIV/0!</v>
      </c>
      <c r="S1867" s="5" t="e">
        <f t="shared" si="283"/>
        <v>#DIV/0!</v>
      </c>
      <c r="T1867" s="5" t="e">
        <f t="shared" si="283"/>
        <v>#DIV/0!</v>
      </c>
      <c r="U1867" s="5" t="e">
        <f t="shared" si="283"/>
        <v>#DIV/0!</v>
      </c>
      <c r="V1867" s="5" t="e">
        <f t="shared" si="283"/>
        <v>#DIV/0!</v>
      </c>
      <c r="W1867" s="5" t="e">
        <f t="shared" si="283"/>
        <v>#DIV/0!</v>
      </c>
      <c r="X1867" s="5" t="e">
        <f t="shared" si="283"/>
        <v>#DIV/0!</v>
      </c>
      <c r="Y1867" s="5" t="e">
        <f t="shared" si="277"/>
        <v>#DIV/0!</v>
      </c>
      <c r="Z1867" s="5" t="e">
        <f t="shared" si="278"/>
        <v>#DIV/0!</v>
      </c>
      <c r="AA1867" s="5" t="e">
        <f t="shared" si="278"/>
        <v>#DIV/0!</v>
      </c>
      <c r="AM1867" s="6"/>
      <c r="AN1867" s="6"/>
    </row>
    <row r="1868" spans="2:40" s="5" customFormat="1" ht="20.100000000000001" hidden="1" customHeight="1">
      <c r="B1868" s="26"/>
      <c r="C1868" s="27">
        <f>3.14/180*C1867</f>
        <v>0</v>
      </c>
      <c r="D1868" s="27">
        <f>3.14/180*D1867</f>
        <v>5.652000000000001</v>
      </c>
      <c r="E1868" s="28"/>
      <c r="F1868" s="28"/>
      <c r="G1868" s="28"/>
      <c r="H1868" s="28"/>
      <c r="I1868" s="28"/>
      <c r="J1868" s="28"/>
      <c r="K1868" s="28">
        <f>(3.14/180)*K1867</f>
        <v>5.652000000000001</v>
      </c>
      <c r="L1868" s="14"/>
      <c r="M1868" s="14" t="e">
        <f t="shared" si="281"/>
        <v>#DIV/0!</v>
      </c>
      <c r="N1868" s="49"/>
      <c r="O1868" s="40"/>
      <c r="P1868" s="5" t="e">
        <f t="shared" si="284"/>
        <v>#DIV/0!</v>
      </c>
      <c r="Q1868" s="5" t="e">
        <f t="shared" si="284"/>
        <v>#DIV/0!</v>
      </c>
      <c r="R1868" s="5" t="e">
        <f t="shared" si="284"/>
        <v>#DIV/0!</v>
      </c>
      <c r="S1868" s="5" t="e">
        <f t="shared" si="283"/>
        <v>#DIV/0!</v>
      </c>
      <c r="T1868" s="5" t="e">
        <f t="shared" si="283"/>
        <v>#DIV/0!</v>
      </c>
      <c r="U1868" s="5" t="e">
        <f t="shared" si="283"/>
        <v>#DIV/0!</v>
      </c>
      <c r="V1868" s="5" t="e">
        <f t="shared" si="283"/>
        <v>#DIV/0!</v>
      </c>
      <c r="W1868" s="5" t="e">
        <f t="shared" si="283"/>
        <v>#DIV/0!</v>
      </c>
      <c r="X1868" s="5" t="e">
        <f t="shared" si="283"/>
        <v>#DIV/0!</v>
      </c>
      <c r="Y1868" s="5" t="e">
        <f t="shared" si="277"/>
        <v>#DIV/0!</v>
      </c>
      <c r="Z1868" s="5" t="e">
        <f t="shared" si="278"/>
        <v>#DIV/0!</v>
      </c>
      <c r="AA1868" s="5" t="e">
        <f t="shared" si="278"/>
        <v>#DIV/0!</v>
      </c>
      <c r="AM1868" s="6"/>
      <c r="AN1868" s="6"/>
    </row>
    <row r="1869" spans="2:40" s="5" customFormat="1" ht="20.100000000000001" hidden="1" customHeight="1">
      <c r="B1869" s="15"/>
      <c r="C1869" s="13"/>
      <c r="D1869" s="13"/>
      <c r="E1869" s="13"/>
      <c r="F1869" s="13"/>
      <c r="G1869" s="13"/>
      <c r="H1869" s="13"/>
      <c r="I1869" s="13"/>
      <c r="J1869" s="13"/>
      <c r="K1869" s="15"/>
      <c r="L1869" s="14"/>
      <c r="M1869" s="14" t="e">
        <f t="shared" si="281"/>
        <v>#DIV/0!</v>
      </c>
      <c r="N1869" s="49"/>
      <c r="O1869" s="40"/>
      <c r="P1869" s="5" t="e">
        <f t="shared" si="284"/>
        <v>#DIV/0!</v>
      </c>
      <c r="Q1869" s="5" t="e">
        <f t="shared" si="284"/>
        <v>#DIV/0!</v>
      </c>
      <c r="R1869" s="5" t="e">
        <f t="shared" si="284"/>
        <v>#DIV/0!</v>
      </c>
      <c r="S1869" s="5" t="e">
        <f t="shared" si="283"/>
        <v>#DIV/0!</v>
      </c>
      <c r="T1869" s="5" t="e">
        <f t="shared" si="283"/>
        <v>#DIV/0!</v>
      </c>
      <c r="U1869" s="5" t="e">
        <f t="shared" si="283"/>
        <v>#DIV/0!</v>
      </c>
      <c r="V1869" s="5" t="e">
        <f t="shared" si="283"/>
        <v>#DIV/0!</v>
      </c>
      <c r="W1869" s="5" t="e">
        <f t="shared" si="283"/>
        <v>#DIV/0!</v>
      </c>
      <c r="X1869" s="5" t="e">
        <f t="shared" si="283"/>
        <v>#DIV/0!</v>
      </c>
      <c r="Y1869" s="5" t="e">
        <f t="shared" si="277"/>
        <v>#DIV/0!</v>
      </c>
      <c r="Z1869" s="5" t="e">
        <f t="shared" si="278"/>
        <v>#DIV/0!</v>
      </c>
      <c r="AA1869" s="5" t="e">
        <f t="shared" si="278"/>
        <v>#DIV/0!</v>
      </c>
      <c r="AM1869" s="6"/>
      <c r="AN1869" s="6"/>
    </row>
    <row r="1870" spans="2:40" s="5" customFormat="1" ht="20.100000000000001" hidden="1" customHeight="1">
      <c r="B1870" s="22" t="str">
        <f>+$B$11</f>
        <v xml:space="preserve"> Α' ΠΛΑΝΗΤΗΣ</v>
      </c>
      <c r="C1870" s="15">
        <f>+$C$11</f>
        <v>0</v>
      </c>
      <c r="D1870" s="13">
        <f>+D1865+1</f>
        <v>325</v>
      </c>
      <c r="E1870" s="15">
        <f>+(H1870+I1870)/2</f>
        <v>0</v>
      </c>
      <c r="F1870" s="15">
        <f>+SQRT(E1870*E1870-G1870*G1870)</f>
        <v>0</v>
      </c>
      <c r="G1870" s="15">
        <f>+(-H1870+I1870)/2</f>
        <v>0</v>
      </c>
      <c r="H1870" s="15">
        <f>+$J$40</f>
        <v>0</v>
      </c>
      <c r="I1870" s="15">
        <f>+$J$39</f>
        <v>0</v>
      </c>
      <c r="J1870" s="15">
        <f>+$D$22</f>
        <v>0</v>
      </c>
      <c r="K1870" s="15">
        <f>+ABS( C1870-D1870)</f>
        <v>325</v>
      </c>
      <c r="L1870" s="15" t="e">
        <f>(+F1870*F1870/E1870)/( 1- J1870*COS(K1871))</f>
        <v>#DIV/0!</v>
      </c>
      <c r="M1870" s="14" t="e">
        <f t="shared" si="281"/>
        <v>#DIV/0!</v>
      </c>
      <c r="N1870" s="49"/>
      <c r="O1870" s="40"/>
      <c r="P1870" s="5" t="e">
        <f t="shared" si="284"/>
        <v>#DIV/0!</v>
      </c>
      <c r="Q1870" s="5" t="e">
        <f t="shared" si="284"/>
        <v>#DIV/0!</v>
      </c>
      <c r="R1870" s="5" t="e">
        <f t="shared" si="284"/>
        <v>#DIV/0!</v>
      </c>
      <c r="S1870" s="5" t="e">
        <f t="shared" si="283"/>
        <v>#DIV/0!</v>
      </c>
      <c r="T1870" s="5" t="e">
        <f t="shared" si="283"/>
        <v>#DIV/0!</v>
      </c>
      <c r="U1870" s="5" t="e">
        <f t="shared" si="283"/>
        <v>#DIV/0!</v>
      </c>
      <c r="V1870" s="5" t="e">
        <f t="shared" si="283"/>
        <v>#DIV/0!</v>
      </c>
      <c r="W1870" s="5" t="e">
        <f t="shared" si="283"/>
        <v>#DIV/0!</v>
      </c>
      <c r="X1870" s="5" t="e">
        <f t="shared" si="283"/>
        <v>#DIV/0!</v>
      </c>
      <c r="Y1870" s="5" t="e">
        <f t="shared" si="277"/>
        <v>#DIV/0!</v>
      </c>
      <c r="Z1870" s="5" t="e">
        <f t="shared" si="278"/>
        <v>#DIV/0!</v>
      </c>
      <c r="AA1870" s="5" t="e">
        <f t="shared" si="278"/>
        <v>#DIV/0!</v>
      </c>
      <c r="AM1870" s="6"/>
      <c r="AN1870" s="6"/>
    </row>
    <row r="1871" spans="2:40" s="5" customFormat="1" ht="20.100000000000001" hidden="1" customHeight="1">
      <c r="B1871" s="23" t="s">
        <v>32</v>
      </c>
      <c r="C1871" s="24">
        <f>3.14/180*C1870</f>
        <v>0</v>
      </c>
      <c r="D1871" s="24">
        <v>325</v>
      </c>
      <c r="E1871" s="25"/>
      <c r="F1871" s="25"/>
      <c r="G1871" s="25"/>
      <c r="H1871" s="25"/>
      <c r="I1871" s="25"/>
      <c r="J1871" s="25"/>
      <c r="K1871" s="25">
        <f>(3.14/180)*K1870</f>
        <v>5.6694444444444452</v>
      </c>
      <c r="L1871" s="14"/>
      <c r="M1871" s="14" t="e">
        <f t="shared" si="281"/>
        <v>#DIV/0!</v>
      </c>
      <c r="N1871" s="49"/>
      <c r="O1871" s="238" t="e">
        <f t="shared" ref="O1871" si="288">+ABS(L1870-L1872)</f>
        <v>#DIV/0!</v>
      </c>
      <c r="P1871" s="5" t="e">
        <f t="shared" si="284"/>
        <v>#DIV/0!</v>
      </c>
      <c r="Q1871" s="5" t="e">
        <f t="shared" si="284"/>
        <v>#DIV/0!</v>
      </c>
      <c r="R1871" s="5" t="e">
        <f t="shared" si="284"/>
        <v>#DIV/0!</v>
      </c>
      <c r="S1871" s="5" t="e">
        <f t="shared" si="283"/>
        <v>#DIV/0!</v>
      </c>
      <c r="T1871" s="5" t="e">
        <f t="shared" si="283"/>
        <v>#DIV/0!</v>
      </c>
      <c r="U1871" s="5" t="e">
        <f t="shared" si="283"/>
        <v>#DIV/0!</v>
      </c>
      <c r="V1871" s="5" t="e">
        <f t="shared" si="283"/>
        <v>#DIV/0!</v>
      </c>
      <c r="W1871" s="5" t="e">
        <f t="shared" si="283"/>
        <v>#DIV/0!</v>
      </c>
      <c r="X1871" s="5" t="e">
        <f t="shared" si="283"/>
        <v>#DIV/0!</v>
      </c>
      <c r="Y1871" s="5" t="e">
        <f t="shared" si="277"/>
        <v>#DIV/0!</v>
      </c>
      <c r="Z1871" s="5" t="e">
        <f t="shared" si="278"/>
        <v>#DIV/0!</v>
      </c>
      <c r="AA1871" s="5" t="e">
        <f t="shared" si="278"/>
        <v>#DIV/0!</v>
      </c>
      <c r="AM1871" s="6"/>
      <c r="AN1871" s="6"/>
    </row>
    <row r="1872" spans="2:40" s="5" customFormat="1" ht="20.100000000000001" hidden="1" customHeight="1">
      <c r="B1872" s="22" t="str">
        <f>+$B$13</f>
        <v xml:space="preserve"> Β' ΠΛΑΝΗΤΗΣ</v>
      </c>
      <c r="C1872" s="15">
        <f>+$C$13</f>
        <v>0</v>
      </c>
      <c r="D1872" s="13">
        <f>+D1867+1</f>
        <v>325</v>
      </c>
      <c r="E1872" s="15">
        <f>+(H1872+I1872)/2</f>
        <v>0</v>
      </c>
      <c r="F1872" s="15">
        <f>+SQRT(E1872*E1872-G1872*G1872)</f>
        <v>0</v>
      </c>
      <c r="G1872" s="15">
        <f>+(-H1872+I1872)/2</f>
        <v>0</v>
      </c>
      <c r="H1872" s="15">
        <f>+$J$42</f>
        <v>0</v>
      </c>
      <c r="I1872" s="15">
        <f>+$J$41</f>
        <v>0</v>
      </c>
      <c r="J1872" s="15">
        <f>+$D$24</f>
        <v>0</v>
      </c>
      <c r="K1872" s="15">
        <f>+ABS( C1872-D1872)</f>
        <v>325</v>
      </c>
      <c r="L1872" s="15" t="e">
        <f>+F1872*F1872/E1872/( 1- J1872*COS(K1873))</f>
        <v>#DIV/0!</v>
      </c>
      <c r="M1872" s="14" t="e">
        <f t="shared" si="281"/>
        <v>#DIV/0!</v>
      </c>
      <c r="N1872" s="49"/>
      <c r="O1872" s="40"/>
      <c r="P1872" s="5" t="e">
        <f t="shared" si="284"/>
        <v>#DIV/0!</v>
      </c>
      <c r="Q1872" s="5" t="e">
        <f t="shared" si="284"/>
        <v>#DIV/0!</v>
      </c>
      <c r="R1872" s="5" t="e">
        <f t="shared" si="284"/>
        <v>#DIV/0!</v>
      </c>
      <c r="S1872" s="5" t="e">
        <f t="shared" si="283"/>
        <v>#DIV/0!</v>
      </c>
      <c r="T1872" s="5" t="e">
        <f t="shared" si="283"/>
        <v>#DIV/0!</v>
      </c>
      <c r="U1872" s="5" t="e">
        <f t="shared" si="283"/>
        <v>#DIV/0!</v>
      </c>
      <c r="V1872" s="5" t="e">
        <f t="shared" si="283"/>
        <v>#DIV/0!</v>
      </c>
      <c r="W1872" s="5" t="e">
        <f t="shared" si="283"/>
        <v>#DIV/0!</v>
      </c>
      <c r="X1872" s="5" t="e">
        <f t="shared" si="283"/>
        <v>#DIV/0!</v>
      </c>
      <c r="Y1872" s="5" t="e">
        <f t="shared" si="277"/>
        <v>#DIV/0!</v>
      </c>
      <c r="Z1872" s="5" t="e">
        <f t="shared" si="278"/>
        <v>#DIV/0!</v>
      </c>
      <c r="AA1872" s="5" t="e">
        <f t="shared" si="278"/>
        <v>#DIV/0!</v>
      </c>
      <c r="AM1872" s="6"/>
      <c r="AN1872" s="6"/>
    </row>
    <row r="1873" spans="2:40" s="5" customFormat="1" ht="20.100000000000001" hidden="1" customHeight="1">
      <c r="B1873" s="26"/>
      <c r="C1873" s="27">
        <f>3.14/180*C1872</f>
        <v>0</v>
      </c>
      <c r="D1873" s="27">
        <f>3.14/180*D1872</f>
        <v>5.6694444444444452</v>
      </c>
      <c r="E1873" s="28"/>
      <c r="F1873" s="28"/>
      <c r="G1873" s="28"/>
      <c r="H1873" s="28"/>
      <c r="I1873" s="28"/>
      <c r="J1873" s="28"/>
      <c r="K1873" s="28">
        <f>(3.14/180)*K1872</f>
        <v>5.6694444444444452</v>
      </c>
      <c r="L1873" s="14"/>
      <c r="M1873" s="14" t="e">
        <f t="shared" si="281"/>
        <v>#DIV/0!</v>
      </c>
      <c r="N1873" s="49"/>
      <c r="O1873" s="40"/>
      <c r="P1873" s="5" t="e">
        <f t="shared" si="284"/>
        <v>#DIV/0!</v>
      </c>
      <c r="Q1873" s="5" t="e">
        <f t="shared" si="284"/>
        <v>#DIV/0!</v>
      </c>
      <c r="R1873" s="5" t="e">
        <f t="shared" si="284"/>
        <v>#DIV/0!</v>
      </c>
      <c r="S1873" s="5" t="e">
        <f t="shared" si="283"/>
        <v>#DIV/0!</v>
      </c>
      <c r="T1873" s="5" t="e">
        <f t="shared" si="283"/>
        <v>#DIV/0!</v>
      </c>
      <c r="U1873" s="5" t="e">
        <f t="shared" si="283"/>
        <v>#DIV/0!</v>
      </c>
      <c r="V1873" s="5" t="e">
        <f t="shared" si="283"/>
        <v>#DIV/0!</v>
      </c>
      <c r="W1873" s="5" t="e">
        <f t="shared" si="283"/>
        <v>#DIV/0!</v>
      </c>
      <c r="X1873" s="5" t="e">
        <f t="shared" si="283"/>
        <v>#DIV/0!</v>
      </c>
      <c r="Y1873" s="5" t="e">
        <f t="shared" si="277"/>
        <v>#DIV/0!</v>
      </c>
      <c r="Z1873" s="5" t="e">
        <f t="shared" si="278"/>
        <v>#DIV/0!</v>
      </c>
      <c r="AA1873" s="5" t="e">
        <f t="shared" si="278"/>
        <v>#DIV/0!</v>
      </c>
      <c r="AM1873" s="6"/>
      <c r="AN1873" s="6"/>
    </row>
    <row r="1874" spans="2:40" s="5" customFormat="1" ht="20.100000000000001" hidden="1" customHeight="1">
      <c r="B1874" s="15"/>
      <c r="C1874" s="13"/>
      <c r="D1874" s="13"/>
      <c r="E1874" s="13"/>
      <c r="F1874" s="13"/>
      <c r="G1874" s="13"/>
      <c r="H1874" s="13"/>
      <c r="I1874" s="13"/>
      <c r="J1874" s="13"/>
      <c r="K1874" s="15"/>
      <c r="L1874" s="14"/>
      <c r="M1874" s="14" t="e">
        <f t="shared" si="281"/>
        <v>#DIV/0!</v>
      </c>
      <c r="N1874" s="49"/>
      <c r="O1874" s="40"/>
      <c r="P1874" s="5" t="e">
        <f t="shared" si="284"/>
        <v>#DIV/0!</v>
      </c>
      <c r="Q1874" s="5" t="e">
        <f t="shared" si="284"/>
        <v>#DIV/0!</v>
      </c>
      <c r="R1874" s="5" t="e">
        <f t="shared" si="284"/>
        <v>#DIV/0!</v>
      </c>
      <c r="S1874" s="5" t="e">
        <f t="shared" si="283"/>
        <v>#DIV/0!</v>
      </c>
      <c r="T1874" s="5" t="e">
        <f t="shared" si="283"/>
        <v>#DIV/0!</v>
      </c>
      <c r="U1874" s="5" t="e">
        <f t="shared" si="283"/>
        <v>#DIV/0!</v>
      </c>
      <c r="V1874" s="5" t="e">
        <f t="shared" si="283"/>
        <v>#DIV/0!</v>
      </c>
      <c r="W1874" s="5" t="e">
        <f t="shared" si="283"/>
        <v>#DIV/0!</v>
      </c>
      <c r="X1874" s="5" t="e">
        <f t="shared" si="283"/>
        <v>#DIV/0!</v>
      </c>
      <c r="Y1874" s="5" t="e">
        <f t="shared" si="277"/>
        <v>#DIV/0!</v>
      </c>
      <c r="Z1874" s="5" t="e">
        <f t="shared" si="278"/>
        <v>#DIV/0!</v>
      </c>
      <c r="AA1874" s="5" t="e">
        <f t="shared" si="278"/>
        <v>#DIV/0!</v>
      </c>
      <c r="AM1874" s="6"/>
      <c r="AN1874" s="6"/>
    </row>
    <row r="1875" spans="2:40" s="5" customFormat="1" ht="20.100000000000001" hidden="1" customHeight="1">
      <c r="B1875" s="22" t="str">
        <f>+$B$11</f>
        <v xml:space="preserve"> Α' ΠΛΑΝΗΤΗΣ</v>
      </c>
      <c r="C1875" s="15">
        <f>+$C$11</f>
        <v>0</v>
      </c>
      <c r="D1875" s="13">
        <f>+D1870+1</f>
        <v>326</v>
      </c>
      <c r="E1875" s="15">
        <f>+(H1875+I1875)/2</f>
        <v>0</v>
      </c>
      <c r="F1875" s="15">
        <f>+SQRT(E1875*E1875-G1875*G1875)</f>
        <v>0</v>
      </c>
      <c r="G1875" s="15">
        <f>+(-H1875+I1875)/2</f>
        <v>0</v>
      </c>
      <c r="H1875" s="15">
        <f>+$J$40</f>
        <v>0</v>
      </c>
      <c r="I1875" s="15">
        <f>+$J$39</f>
        <v>0</v>
      </c>
      <c r="J1875" s="15">
        <f>+$D$22</f>
        <v>0</v>
      </c>
      <c r="K1875" s="15">
        <f>+ABS( C1875-D1875)</f>
        <v>326</v>
      </c>
      <c r="L1875" s="15" t="e">
        <f>(+F1875*F1875/E1875)/( 1- J1875*COS(K1876))</f>
        <v>#DIV/0!</v>
      </c>
      <c r="M1875" s="14" t="e">
        <f t="shared" si="281"/>
        <v>#DIV/0!</v>
      </c>
      <c r="N1875" s="49"/>
      <c r="O1875" s="40"/>
      <c r="P1875" s="5" t="e">
        <f t="shared" si="284"/>
        <v>#DIV/0!</v>
      </c>
      <c r="Q1875" s="5" t="e">
        <f t="shared" si="284"/>
        <v>#DIV/0!</v>
      </c>
      <c r="R1875" s="5" t="e">
        <f t="shared" si="284"/>
        <v>#DIV/0!</v>
      </c>
      <c r="S1875" s="5" t="e">
        <f t="shared" si="283"/>
        <v>#DIV/0!</v>
      </c>
      <c r="T1875" s="5" t="e">
        <f t="shared" si="283"/>
        <v>#DIV/0!</v>
      </c>
      <c r="U1875" s="5" t="e">
        <f t="shared" si="283"/>
        <v>#DIV/0!</v>
      </c>
      <c r="V1875" s="5" t="e">
        <f t="shared" si="283"/>
        <v>#DIV/0!</v>
      </c>
      <c r="W1875" s="5" t="e">
        <f t="shared" si="283"/>
        <v>#DIV/0!</v>
      </c>
      <c r="X1875" s="5" t="e">
        <f t="shared" si="283"/>
        <v>#DIV/0!</v>
      </c>
      <c r="Y1875" s="5" t="e">
        <f t="shared" si="277"/>
        <v>#DIV/0!</v>
      </c>
      <c r="Z1875" s="5" t="e">
        <f t="shared" si="278"/>
        <v>#DIV/0!</v>
      </c>
      <c r="AA1875" s="5" t="e">
        <f t="shared" si="278"/>
        <v>#DIV/0!</v>
      </c>
      <c r="AM1875" s="6"/>
      <c r="AN1875" s="6"/>
    </row>
    <row r="1876" spans="2:40" s="5" customFormat="1" ht="20.100000000000001" hidden="1" customHeight="1">
      <c r="B1876" s="23" t="s">
        <v>32</v>
      </c>
      <c r="C1876" s="24">
        <f>3.14/180*C1875</f>
        <v>0</v>
      </c>
      <c r="D1876" s="24">
        <v>326</v>
      </c>
      <c r="E1876" s="25"/>
      <c r="F1876" s="25"/>
      <c r="G1876" s="25"/>
      <c r="H1876" s="25"/>
      <c r="I1876" s="25"/>
      <c r="J1876" s="25"/>
      <c r="K1876" s="25">
        <f>(3.14/180)*K1875</f>
        <v>5.6868888888888893</v>
      </c>
      <c r="L1876" s="14"/>
      <c r="M1876" s="14" t="e">
        <f t="shared" si="281"/>
        <v>#DIV/0!</v>
      </c>
      <c r="N1876" s="49"/>
      <c r="O1876" s="238" t="e">
        <f t="shared" ref="O1876" si="289">+ABS(L1875-L1877)</f>
        <v>#DIV/0!</v>
      </c>
      <c r="P1876" s="5" t="e">
        <f t="shared" si="284"/>
        <v>#DIV/0!</v>
      </c>
      <c r="Q1876" s="5" t="e">
        <f t="shared" si="284"/>
        <v>#DIV/0!</v>
      </c>
      <c r="R1876" s="5" t="e">
        <f t="shared" si="284"/>
        <v>#DIV/0!</v>
      </c>
      <c r="S1876" s="5" t="e">
        <f t="shared" si="283"/>
        <v>#DIV/0!</v>
      </c>
      <c r="T1876" s="5" t="e">
        <f t="shared" si="283"/>
        <v>#DIV/0!</v>
      </c>
      <c r="U1876" s="5" t="e">
        <f t="shared" si="283"/>
        <v>#DIV/0!</v>
      </c>
      <c r="V1876" s="5" t="e">
        <f t="shared" si="283"/>
        <v>#DIV/0!</v>
      </c>
      <c r="W1876" s="5" t="e">
        <f t="shared" si="283"/>
        <v>#DIV/0!</v>
      </c>
      <c r="X1876" s="5" t="e">
        <f t="shared" si="283"/>
        <v>#DIV/0!</v>
      </c>
      <c r="Y1876" s="5" t="e">
        <f t="shared" si="277"/>
        <v>#DIV/0!</v>
      </c>
      <c r="Z1876" s="5" t="e">
        <f t="shared" si="278"/>
        <v>#DIV/0!</v>
      </c>
      <c r="AA1876" s="5" t="e">
        <f t="shared" si="278"/>
        <v>#DIV/0!</v>
      </c>
      <c r="AM1876" s="6"/>
      <c r="AN1876" s="6"/>
    </row>
    <row r="1877" spans="2:40" s="5" customFormat="1" ht="20.100000000000001" hidden="1" customHeight="1">
      <c r="B1877" s="22" t="str">
        <f>+$B$13</f>
        <v xml:space="preserve"> Β' ΠΛΑΝΗΤΗΣ</v>
      </c>
      <c r="C1877" s="15">
        <f>+$C$13</f>
        <v>0</v>
      </c>
      <c r="D1877" s="13">
        <f>+D1872+1</f>
        <v>326</v>
      </c>
      <c r="E1877" s="15">
        <f>+(H1877+I1877)/2</f>
        <v>0</v>
      </c>
      <c r="F1877" s="15">
        <f>+SQRT(E1877*E1877-G1877*G1877)</f>
        <v>0</v>
      </c>
      <c r="G1877" s="15">
        <f>+(-H1877+I1877)/2</f>
        <v>0</v>
      </c>
      <c r="H1877" s="15">
        <f>+$J$42</f>
        <v>0</v>
      </c>
      <c r="I1877" s="15">
        <f>+$J$41</f>
        <v>0</v>
      </c>
      <c r="J1877" s="15">
        <f>+$D$24</f>
        <v>0</v>
      </c>
      <c r="K1877" s="15">
        <f>+ABS( C1877-D1877)</f>
        <v>326</v>
      </c>
      <c r="L1877" s="15" t="e">
        <f>+F1877*F1877/E1877/( 1- J1877*COS(K1878))</f>
        <v>#DIV/0!</v>
      </c>
      <c r="M1877" s="14" t="e">
        <f t="shared" si="281"/>
        <v>#DIV/0!</v>
      </c>
      <c r="N1877" s="49"/>
      <c r="O1877" s="40"/>
      <c r="P1877" s="5" t="e">
        <f t="shared" si="284"/>
        <v>#DIV/0!</v>
      </c>
      <c r="Q1877" s="5" t="e">
        <f t="shared" si="284"/>
        <v>#DIV/0!</v>
      </c>
      <c r="R1877" s="5" t="e">
        <f t="shared" si="284"/>
        <v>#DIV/0!</v>
      </c>
      <c r="S1877" s="5" t="e">
        <f t="shared" si="283"/>
        <v>#DIV/0!</v>
      </c>
      <c r="T1877" s="5" t="e">
        <f t="shared" si="283"/>
        <v>#DIV/0!</v>
      </c>
      <c r="U1877" s="5" t="e">
        <f t="shared" si="283"/>
        <v>#DIV/0!</v>
      </c>
      <c r="V1877" s="5" t="e">
        <f t="shared" si="283"/>
        <v>#DIV/0!</v>
      </c>
      <c r="W1877" s="5" t="e">
        <f t="shared" si="283"/>
        <v>#DIV/0!</v>
      </c>
      <c r="X1877" s="5" t="e">
        <f t="shared" si="283"/>
        <v>#DIV/0!</v>
      </c>
      <c r="Y1877" s="5" t="e">
        <f t="shared" si="277"/>
        <v>#DIV/0!</v>
      </c>
      <c r="Z1877" s="5" t="e">
        <f t="shared" si="278"/>
        <v>#DIV/0!</v>
      </c>
      <c r="AA1877" s="5" t="e">
        <f t="shared" si="278"/>
        <v>#DIV/0!</v>
      </c>
      <c r="AM1877" s="6"/>
      <c r="AN1877" s="6"/>
    </row>
    <row r="1878" spans="2:40" s="5" customFormat="1" ht="20.100000000000001" hidden="1" customHeight="1">
      <c r="B1878" s="26"/>
      <c r="C1878" s="27">
        <f>3.14/180*C1877</f>
        <v>0</v>
      </c>
      <c r="D1878" s="27">
        <f>3.14/180*D1877</f>
        <v>5.6868888888888893</v>
      </c>
      <c r="E1878" s="28"/>
      <c r="F1878" s="28"/>
      <c r="G1878" s="28"/>
      <c r="H1878" s="28"/>
      <c r="I1878" s="28"/>
      <c r="J1878" s="28"/>
      <c r="K1878" s="28">
        <f>(3.14/180)*K1877</f>
        <v>5.6868888888888893</v>
      </c>
      <c r="L1878" s="14"/>
      <c r="M1878" s="14" t="e">
        <f t="shared" si="281"/>
        <v>#DIV/0!</v>
      </c>
      <c r="N1878" s="49"/>
      <c r="O1878" s="40"/>
      <c r="P1878" s="5" t="e">
        <f t="shared" si="284"/>
        <v>#DIV/0!</v>
      </c>
      <c r="Q1878" s="5" t="e">
        <f t="shared" si="284"/>
        <v>#DIV/0!</v>
      </c>
      <c r="R1878" s="5" t="e">
        <f t="shared" si="284"/>
        <v>#DIV/0!</v>
      </c>
      <c r="S1878" s="5" t="e">
        <f t="shared" si="283"/>
        <v>#DIV/0!</v>
      </c>
      <c r="T1878" s="5" t="e">
        <f t="shared" si="283"/>
        <v>#DIV/0!</v>
      </c>
      <c r="U1878" s="5" t="e">
        <f t="shared" si="283"/>
        <v>#DIV/0!</v>
      </c>
      <c r="V1878" s="5" t="e">
        <f t="shared" si="283"/>
        <v>#DIV/0!</v>
      </c>
      <c r="W1878" s="5" t="e">
        <f t="shared" si="283"/>
        <v>#DIV/0!</v>
      </c>
      <c r="X1878" s="5" t="e">
        <f t="shared" si="283"/>
        <v>#DIV/0!</v>
      </c>
      <c r="Y1878" s="5" t="e">
        <f t="shared" si="277"/>
        <v>#DIV/0!</v>
      </c>
      <c r="Z1878" s="5" t="e">
        <f t="shared" si="278"/>
        <v>#DIV/0!</v>
      </c>
      <c r="AA1878" s="5" t="e">
        <f t="shared" si="278"/>
        <v>#DIV/0!</v>
      </c>
      <c r="AM1878" s="6"/>
      <c r="AN1878" s="6"/>
    </row>
    <row r="1879" spans="2:40" s="5" customFormat="1" ht="20.100000000000001" hidden="1" customHeight="1">
      <c r="B1879" s="15"/>
      <c r="C1879" s="13"/>
      <c r="D1879" s="13"/>
      <c r="E1879" s="13"/>
      <c r="F1879" s="13"/>
      <c r="G1879" s="13"/>
      <c r="H1879" s="13"/>
      <c r="I1879" s="13"/>
      <c r="J1879" s="13"/>
      <c r="K1879" s="15"/>
      <c r="L1879" s="14"/>
      <c r="M1879" s="14" t="e">
        <f t="shared" si="281"/>
        <v>#DIV/0!</v>
      </c>
      <c r="N1879" s="49"/>
      <c r="O1879" s="238"/>
      <c r="P1879" s="5" t="e">
        <f t="shared" si="284"/>
        <v>#DIV/0!</v>
      </c>
      <c r="Q1879" s="5" t="e">
        <f t="shared" si="284"/>
        <v>#DIV/0!</v>
      </c>
      <c r="R1879" s="5" t="e">
        <f t="shared" si="284"/>
        <v>#DIV/0!</v>
      </c>
      <c r="S1879" s="5" t="e">
        <f t="shared" si="283"/>
        <v>#DIV/0!</v>
      </c>
      <c r="T1879" s="5" t="e">
        <f t="shared" si="283"/>
        <v>#DIV/0!</v>
      </c>
      <c r="U1879" s="5" t="e">
        <f t="shared" si="283"/>
        <v>#DIV/0!</v>
      </c>
      <c r="V1879" s="5" t="e">
        <f t="shared" si="283"/>
        <v>#DIV/0!</v>
      </c>
      <c r="W1879" s="5" t="e">
        <f t="shared" si="283"/>
        <v>#DIV/0!</v>
      </c>
      <c r="X1879" s="5" t="e">
        <f t="shared" si="283"/>
        <v>#DIV/0!</v>
      </c>
      <c r="Y1879" s="5" t="e">
        <f t="shared" si="277"/>
        <v>#DIV/0!</v>
      </c>
      <c r="Z1879" s="5" t="e">
        <f t="shared" si="278"/>
        <v>#DIV/0!</v>
      </c>
      <c r="AA1879" s="5" t="e">
        <f t="shared" si="278"/>
        <v>#DIV/0!</v>
      </c>
      <c r="AM1879" s="6"/>
      <c r="AN1879" s="6"/>
    </row>
    <row r="1880" spans="2:40" s="5" customFormat="1" ht="20.100000000000001" hidden="1" customHeight="1">
      <c r="B1880" s="22" t="str">
        <f>+$B$11</f>
        <v xml:space="preserve"> Α' ΠΛΑΝΗΤΗΣ</v>
      </c>
      <c r="C1880" s="15">
        <f>+$C$11</f>
        <v>0</v>
      </c>
      <c r="D1880" s="13">
        <f>+D1875+1</f>
        <v>327</v>
      </c>
      <c r="E1880" s="15">
        <f>+(H1880+I1880)/2</f>
        <v>0</v>
      </c>
      <c r="F1880" s="15">
        <f>+SQRT(E1880*E1880-G1880*G1880)</f>
        <v>0</v>
      </c>
      <c r="G1880" s="15">
        <f>+(-H1880+I1880)/2</f>
        <v>0</v>
      </c>
      <c r="H1880" s="15">
        <f>+$J$40</f>
        <v>0</v>
      </c>
      <c r="I1880" s="15">
        <f>+$J$39</f>
        <v>0</v>
      </c>
      <c r="J1880" s="15">
        <f>+$D$22</f>
        <v>0</v>
      </c>
      <c r="K1880" s="15">
        <f>+ABS( C1880-D1880)</f>
        <v>327</v>
      </c>
      <c r="L1880" s="15" t="e">
        <f>(+F1880*F1880/E1880)/( 1- J1880*COS(K1881))</f>
        <v>#DIV/0!</v>
      </c>
      <c r="M1880" s="14" t="e">
        <f t="shared" si="281"/>
        <v>#DIV/0!</v>
      </c>
      <c r="N1880" s="49"/>
      <c r="O1880" s="40"/>
      <c r="P1880" s="5" t="e">
        <f t="shared" si="284"/>
        <v>#DIV/0!</v>
      </c>
      <c r="Q1880" s="5" t="e">
        <f t="shared" si="284"/>
        <v>#DIV/0!</v>
      </c>
      <c r="R1880" s="5" t="e">
        <f t="shared" si="284"/>
        <v>#DIV/0!</v>
      </c>
      <c r="S1880" s="5" t="e">
        <f t="shared" si="283"/>
        <v>#DIV/0!</v>
      </c>
      <c r="T1880" s="5" t="e">
        <f t="shared" si="283"/>
        <v>#DIV/0!</v>
      </c>
      <c r="U1880" s="5" t="e">
        <f t="shared" si="283"/>
        <v>#DIV/0!</v>
      </c>
      <c r="V1880" s="5" t="e">
        <f t="shared" si="283"/>
        <v>#DIV/0!</v>
      </c>
      <c r="W1880" s="5" t="e">
        <f t="shared" si="283"/>
        <v>#DIV/0!</v>
      </c>
      <c r="X1880" s="5" t="e">
        <f t="shared" si="283"/>
        <v>#DIV/0!</v>
      </c>
      <c r="Y1880" s="5" t="e">
        <f t="shared" si="277"/>
        <v>#DIV/0!</v>
      </c>
      <c r="Z1880" s="5" t="e">
        <f t="shared" si="278"/>
        <v>#DIV/0!</v>
      </c>
      <c r="AA1880" s="5" t="e">
        <f t="shared" si="278"/>
        <v>#DIV/0!</v>
      </c>
      <c r="AM1880" s="6"/>
      <c r="AN1880" s="6"/>
    </row>
    <row r="1881" spans="2:40" s="5" customFormat="1" ht="20.100000000000001" hidden="1" customHeight="1">
      <c r="B1881" s="23" t="s">
        <v>32</v>
      </c>
      <c r="C1881" s="24">
        <f>3.14/180*C1880</f>
        <v>0</v>
      </c>
      <c r="D1881" s="24">
        <v>327</v>
      </c>
      <c r="E1881" s="25"/>
      <c r="F1881" s="25"/>
      <c r="G1881" s="25"/>
      <c r="H1881" s="25"/>
      <c r="I1881" s="25"/>
      <c r="J1881" s="25"/>
      <c r="K1881" s="25">
        <f>(3.14/180)*K1880</f>
        <v>5.7043333333333344</v>
      </c>
      <c r="L1881" s="14"/>
      <c r="M1881" s="14" t="e">
        <f t="shared" si="281"/>
        <v>#DIV/0!</v>
      </c>
      <c r="N1881" s="49"/>
      <c r="O1881" s="238" t="e">
        <f t="shared" ref="O1881" si="290">+ABS(L1880-L1882)</f>
        <v>#DIV/0!</v>
      </c>
      <c r="P1881" s="5" t="e">
        <f t="shared" si="284"/>
        <v>#DIV/0!</v>
      </c>
      <c r="Q1881" s="5" t="e">
        <f t="shared" si="284"/>
        <v>#DIV/0!</v>
      </c>
      <c r="R1881" s="5" t="e">
        <f t="shared" si="284"/>
        <v>#DIV/0!</v>
      </c>
      <c r="S1881" s="5" t="e">
        <f t="shared" si="283"/>
        <v>#DIV/0!</v>
      </c>
      <c r="T1881" s="5" t="e">
        <f t="shared" si="283"/>
        <v>#DIV/0!</v>
      </c>
      <c r="U1881" s="5" t="e">
        <f t="shared" si="283"/>
        <v>#DIV/0!</v>
      </c>
      <c r="V1881" s="5" t="e">
        <f t="shared" si="283"/>
        <v>#DIV/0!</v>
      </c>
      <c r="W1881" s="5" t="e">
        <f t="shared" si="283"/>
        <v>#DIV/0!</v>
      </c>
      <c r="X1881" s="5" t="e">
        <f t="shared" si="283"/>
        <v>#DIV/0!</v>
      </c>
      <c r="Y1881" s="5" t="e">
        <f t="shared" si="277"/>
        <v>#DIV/0!</v>
      </c>
      <c r="Z1881" s="5" t="e">
        <f t="shared" si="278"/>
        <v>#DIV/0!</v>
      </c>
      <c r="AA1881" s="5" t="e">
        <f t="shared" si="278"/>
        <v>#DIV/0!</v>
      </c>
      <c r="AM1881" s="6"/>
      <c r="AN1881" s="6"/>
    </row>
    <row r="1882" spans="2:40" s="5" customFormat="1" ht="20.100000000000001" hidden="1" customHeight="1">
      <c r="B1882" s="22" t="str">
        <f>+$B$13</f>
        <v xml:space="preserve"> Β' ΠΛΑΝΗΤΗΣ</v>
      </c>
      <c r="C1882" s="15">
        <f>+$C$13</f>
        <v>0</v>
      </c>
      <c r="D1882" s="13">
        <f>+D1877+1</f>
        <v>327</v>
      </c>
      <c r="E1882" s="15">
        <f>+(H1882+I1882)/2</f>
        <v>0</v>
      </c>
      <c r="F1882" s="15">
        <f>+SQRT(E1882*E1882-G1882*G1882)</f>
        <v>0</v>
      </c>
      <c r="G1882" s="15">
        <f>+(-H1882+I1882)/2</f>
        <v>0</v>
      </c>
      <c r="H1882" s="15">
        <f>+$J$42</f>
        <v>0</v>
      </c>
      <c r="I1882" s="15">
        <f>+$J$41</f>
        <v>0</v>
      </c>
      <c r="J1882" s="15">
        <f>+$D$24</f>
        <v>0</v>
      </c>
      <c r="K1882" s="15">
        <f>+ABS( C1882-D1882)</f>
        <v>327</v>
      </c>
      <c r="L1882" s="15" t="e">
        <f>+F1882*F1882/E1882/( 1- J1882*COS(K1883))</f>
        <v>#DIV/0!</v>
      </c>
      <c r="M1882" s="14" t="e">
        <f t="shared" si="281"/>
        <v>#DIV/0!</v>
      </c>
      <c r="N1882" s="49"/>
      <c r="O1882" s="40"/>
      <c r="P1882" s="5" t="e">
        <f t="shared" si="284"/>
        <v>#DIV/0!</v>
      </c>
      <c r="Q1882" s="5" t="e">
        <f t="shared" si="284"/>
        <v>#DIV/0!</v>
      </c>
      <c r="R1882" s="5" t="e">
        <f t="shared" si="284"/>
        <v>#DIV/0!</v>
      </c>
      <c r="S1882" s="5" t="e">
        <f t="shared" si="283"/>
        <v>#DIV/0!</v>
      </c>
      <c r="T1882" s="5" t="e">
        <f t="shared" si="283"/>
        <v>#DIV/0!</v>
      </c>
      <c r="U1882" s="5" t="e">
        <f t="shared" si="283"/>
        <v>#DIV/0!</v>
      </c>
      <c r="V1882" s="5" t="e">
        <f t="shared" si="283"/>
        <v>#DIV/0!</v>
      </c>
      <c r="W1882" s="5" t="e">
        <f t="shared" si="283"/>
        <v>#DIV/0!</v>
      </c>
      <c r="X1882" s="5" t="e">
        <f t="shared" si="283"/>
        <v>#DIV/0!</v>
      </c>
      <c r="Y1882" s="5" t="e">
        <f t="shared" si="277"/>
        <v>#DIV/0!</v>
      </c>
      <c r="Z1882" s="5" t="e">
        <f t="shared" si="278"/>
        <v>#DIV/0!</v>
      </c>
      <c r="AA1882" s="5" t="e">
        <f t="shared" si="278"/>
        <v>#DIV/0!</v>
      </c>
      <c r="AM1882" s="6"/>
      <c r="AN1882" s="6"/>
    </row>
    <row r="1883" spans="2:40" s="5" customFormat="1" ht="20.100000000000001" hidden="1" customHeight="1">
      <c r="B1883" s="26"/>
      <c r="C1883" s="27">
        <f>3.14/180*C1882</f>
        <v>0</v>
      </c>
      <c r="D1883" s="27">
        <f>3.14/180*D1882</f>
        <v>5.7043333333333344</v>
      </c>
      <c r="E1883" s="28"/>
      <c r="F1883" s="28"/>
      <c r="G1883" s="28"/>
      <c r="H1883" s="28"/>
      <c r="I1883" s="28"/>
      <c r="J1883" s="28"/>
      <c r="K1883" s="28">
        <f>(3.14/180)*K1882</f>
        <v>5.7043333333333344</v>
      </c>
      <c r="L1883" s="14"/>
      <c r="M1883" s="14" t="e">
        <f t="shared" si="281"/>
        <v>#DIV/0!</v>
      </c>
      <c r="N1883" s="49"/>
      <c r="O1883" s="40"/>
      <c r="P1883" s="5" t="e">
        <f t="shared" si="284"/>
        <v>#DIV/0!</v>
      </c>
      <c r="Q1883" s="5" t="e">
        <f t="shared" si="284"/>
        <v>#DIV/0!</v>
      </c>
      <c r="R1883" s="5" t="e">
        <f t="shared" si="284"/>
        <v>#DIV/0!</v>
      </c>
      <c r="S1883" s="5" t="e">
        <f t="shared" si="283"/>
        <v>#DIV/0!</v>
      </c>
      <c r="T1883" s="5" t="e">
        <f t="shared" si="283"/>
        <v>#DIV/0!</v>
      </c>
      <c r="U1883" s="5" t="e">
        <f t="shared" si="283"/>
        <v>#DIV/0!</v>
      </c>
      <c r="V1883" s="5" t="e">
        <f t="shared" si="283"/>
        <v>#DIV/0!</v>
      </c>
      <c r="W1883" s="5" t="e">
        <f t="shared" si="283"/>
        <v>#DIV/0!</v>
      </c>
      <c r="X1883" s="5" t="e">
        <f t="shared" si="283"/>
        <v>#DIV/0!</v>
      </c>
      <c r="Y1883" s="5" t="e">
        <f t="shared" si="277"/>
        <v>#DIV/0!</v>
      </c>
      <c r="Z1883" s="5" t="e">
        <f t="shared" si="278"/>
        <v>#DIV/0!</v>
      </c>
      <c r="AA1883" s="5" t="e">
        <f t="shared" si="278"/>
        <v>#DIV/0!</v>
      </c>
      <c r="AM1883" s="6"/>
      <c r="AN1883" s="6"/>
    </row>
    <row r="1884" spans="2:40" s="5" customFormat="1" ht="20.100000000000001" hidden="1" customHeight="1">
      <c r="B1884" s="15"/>
      <c r="C1884" s="13"/>
      <c r="D1884" s="13"/>
      <c r="E1884" s="13"/>
      <c r="F1884" s="13"/>
      <c r="G1884" s="13"/>
      <c r="H1884" s="13"/>
      <c r="I1884" s="13"/>
      <c r="J1884" s="13"/>
      <c r="K1884" s="15"/>
      <c r="L1884" s="14"/>
      <c r="M1884" s="14" t="e">
        <f t="shared" si="281"/>
        <v>#DIV/0!</v>
      </c>
      <c r="N1884" s="49"/>
      <c r="O1884" s="40"/>
      <c r="P1884" s="5" t="e">
        <f t="shared" si="284"/>
        <v>#DIV/0!</v>
      </c>
      <c r="Q1884" s="5" t="e">
        <f t="shared" si="284"/>
        <v>#DIV/0!</v>
      </c>
      <c r="R1884" s="5" t="e">
        <f t="shared" si="284"/>
        <v>#DIV/0!</v>
      </c>
      <c r="S1884" s="5" t="e">
        <f t="shared" si="283"/>
        <v>#DIV/0!</v>
      </c>
      <c r="T1884" s="5" t="e">
        <f t="shared" si="283"/>
        <v>#DIV/0!</v>
      </c>
      <c r="U1884" s="5" t="e">
        <f t="shared" si="283"/>
        <v>#DIV/0!</v>
      </c>
      <c r="V1884" s="5" t="e">
        <f t="shared" si="283"/>
        <v>#DIV/0!</v>
      </c>
      <c r="W1884" s="5" t="e">
        <f t="shared" si="283"/>
        <v>#DIV/0!</v>
      </c>
      <c r="X1884" s="5" t="e">
        <f t="shared" si="283"/>
        <v>#DIV/0!</v>
      </c>
      <c r="Y1884" s="5" t="e">
        <f t="shared" si="277"/>
        <v>#DIV/0!</v>
      </c>
      <c r="Z1884" s="5" t="e">
        <f t="shared" si="278"/>
        <v>#DIV/0!</v>
      </c>
      <c r="AA1884" s="5" t="e">
        <f t="shared" si="278"/>
        <v>#DIV/0!</v>
      </c>
      <c r="AM1884" s="6"/>
      <c r="AN1884" s="6"/>
    </row>
    <row r="1885" spans="2:40" s="5" customFormat="1" ht="20.100000000000001" hidden="1" customHeight="1">
      <c r="B1885" s="22" t="str">
        <f>+$B$11</f>
        <v xml:space="preserve"> Α' ΠΛΑΝΗΤΗΣ</v>
      </c>
      <c r="C1885" s="15">
        <f>+$C$11</f>
        <v>0</v>
      </c>
      <c r="D1885" s="13">
        <f>+D1880+1</f>
        <v>328</v>
      </c>
      <c r="E1885" s="15">
        <f>+(H1885+I1885)/2</f>
        <v>0</v>
      </c>
      <c r="F1885" s="15">
        <f>+SQRT(E1885*E1885-G1885*G1885)</f>
        <v>0</v>
      </c>
      <c r="G1885" s="15">
        <f>+(-H1885+I1885)/2</f>
        <v>0</v>
      </c>
      <c r="H1885" s="15">
        <f>+$J$40</f>
        <v>0</v>
      </c>
      <c r="I1885" s="15">
        <f>+$J$39</f>
        <v>0</v>
      </c>
      <c r="J1885" s="15">
        <f>+$D$22</f>
        <v>0</v>
      </c>
      <c r="K1885" s="15">
        <f>+ABS( C1885-D1885)</f>
        <v>328</v>
      </c>
      <c r="L1885" s="15" t="e">
        <f>(+F1885*F1885/E1885)/( 1- J1885*COS(K1886))</f>
        <v>#DIV/0!</v>
      </c>
      <c r="M1885" s="14" t="e">
        <f t="shared" si="281"/>
        <v>#DIV/0!</v>
      </c>
      <c r="N1885" s="49"/>
      <c r="O1885" s="40"/>
      <c r="P1885" s="5" t="e">
        <f t="shared" si="284"/>
        <v>#DIV/0!</v>
      </c>
      <c r="Q1885" s="5" t="e">
        <f t="shared" si="284"/>
        <v>#DIV/0!</v>
      </c>
      <c r="R1885" s="5" t="e">
        <f t="shared" si="284"/>
        <v>#DIV/0!</v>
      </c>
      <c r="S1885" s="5" t="e">
        <f t="shared" si="283"/>
        <v>#DIV/0!</v>
      </c>
      <c r="T1885" s="5" t="e">
        <f t="shared" si="283"/>
        <v>#DIV/0!</v>
      </c>
      <c r="U1885" s="5" t="e">
        <f t="shared" si="283"/>
        <v>#DIV/0!</v>
      </c>
      <c r="V1885" s="5" t="e">
        <f t="shared" si="283"/>
        <v>#DIV/0!</v>
      </c>
      <c r="W1885" s="5" t="e">
        <f t="shared" si="283"/>
        <v>#DIV/0!</v>
      </c>
      <c r="X1885" s="5" t="e">
        <f t="shared" si="283"/>
        <v>#DIV/0!</v>
      </c>
      <c r="Y1885" s="5" t="e">
        <f t="shared" si="277"/>
        <v>#DIV/0!</v>
      </c>
      <c r="Z1885" s="5" t="e">
        <f t="shared" si="278"/>
        <v>#DIV/0!</v>
      </c>
      <c r="AA1885" s="5" t="e">
        <f t="shared" si="278"/>
        <v>#DIV/0!</v>
      </c>
      <c r="AM1885" s="6"/>
      <c r="AN1885" s="6"/>
    </row>
    <row r="1886" spans="2:40" s="5" customFormat="1" ht="20.100000000000001" hidden="1" customHeight="1">
      <c r="B1886" s="23" t="s">
        <v>32</v>
      </c>
      <c r="C1886" s="24">
        <f>3.14/180*C1885</f>
        <v>0</v>
      </c>
      <c r="D1886" s="24">
        <v>328</v>
      </c>
      <c r="E1886" s="25"/>
      <c r="F1886" s="25"/>
      <c r="G1886" s="25"/>
      <c r="H1886" s="25"/>
      <c r="I1886" s="25"/>
      <c r="J1886" s="25"/>
      <c r="K1886" s="25">
        <f>(3.14/180)*K1885</f>
        <v>5.7217777777777785</v>
      </c>
      <c r="L1886" s="14"/>
      <c r="M1886" s="14" t="e">
        <f t="shared" si="281"/>
        <v>#DIV/0!</v>
      </c>
      <c r="N1886" s="49"/>
      <c r="O1886" s="238" t="e">
        <f t="shared" ref="O1886" si="291">+ABS(L1885-L1887)</f>
        <v>#DIV/0!</v>
      </c>
      <c r="P1886" s="5" t="e">
        <f t="shared" si="284"/>
        <v>#DIV/0!</v>
      </c>
      <c r="Q1886" s="5" t="e">
        <f t="shared" si="284"/>
        <v>#DIV/0!</v>
      </c>
      <c r="R1886" s="5" t="e">
        <f t="shared" si="284"/>
        <v>#DIV/0!</v>
      </c>
      <c r="S1886" s="5" t="e">
        <f t="shared" si="283"/>
        <v>#DIV/0!</v>
      </c>
      <c r="T1886" s="5" t="e">
        <f t="shared" si="283"/>
        <v>#DIV/0!</v>
      </c>
      <c r="U1886" s="5" t="e">
        <f t="shared" si="283"/>
        <v>#DIV/0!</v>
      </c>
      <c r="V1886" s="5" t="e">
        <f t="shared" si="283"/>
        <v>#DIV/0!</v>
      </c>
      <c r="W1886" s="5" t="e">
        <f t="shared" si="283"/>
        <v>#DIV/0!</v>
      </c>
      <c r="X1886" s="5" t="e">
        <f t="shared" si="283"/>
        <v>#DIV/0!</v>
      </c>
      <c r="Y1886" s="5" t="e">
        <f t="shared" si="277"/>
        <v>#DIV/0!</v>
      </c>
      <c r="Z1886" s="5" t="e">
        <f t="shared" si="278"/>
        <v>#DIV/0!</v>
      </c>
      <c r="AA1886" s="5" t="e">
        <f t="shared" si="278"/>
        <v>#DIV/0!</v>
      </c>
      <c r="AM1886" s="6"/>
      <c r="AN1886" s="6"/>
    </row>
    <row r="1887" spans="2:40" s="5" customFormat="1" ht="20.100000000000001" hidden="1" customHeight="1">
      <c r="B1887" s="22" t="str">
        <f>+$B$13</f>
        <v xml:space="preserve"> Β' ΠΛΑΝΗΤΗΣ</v>
      </c>
      <c r="C1887" s="15">
        <f>+$C$13</f>
        <v>0</v>
      </c>
      <c r="D1887" s="13">
        <f>+D1882+1</f>
        <v>328</v>
      </c>
      <c r="E1887" s="15">
        <f>+(H1887+I1887)/2</f>
        <v>0</v>
      </c>
      <c r="F1887" s="15">
        <f>+SQRT(E1887*E1887-G1887*G1887)</f>
        <v>0</v>
      </c>
      <c r="G1887" s="15">
        <f>+(-H1887+I1887)/2</f>
        <v>0</v>
      </c>
      <c r="H1887" s="15">
        <f>+$J$42</f>
        <v>0</v>
      </c>
      <c r="I1887" s="15">
        <f>+$J$41</f>
        <v>0</v>
      </c>
      <c r="J1887" s="15">
        <f>+$D$24</f>
        <v>0</v>
      </c>
      <c r="K1887" s="15">
        <f>+ABS( C1887-D1887)</f>
        <v>328</v>
      </c>
      <c r="L1887" s="15" t="e">
        <f>+F1887*F1887/E1887/( 1- J1887*COS(K1888))</f>
        <v>#DIV/0!</v>
      </c>
      <c r="M1887" s="14" t="e">
        <f t="shared" si="281"/>
        <v>#DIV/0!</v>
      </c>
      <c r="N1887" s="49"/>
      <c r="O1887" s="40"/>
      <c r="P1887" s="5" t="e">
        <f t="shared" si="284"/>
        <v>#DIV/0!</v>
      </c>
      <c r="Q1887" s="5" t="e">
        <f t="shared" si="284"/>
        <v>#DIV/0!</v>
      </c>
      <c r="R1887" s="5" t="e">
        <f t="shared" si="284"/>
        <v>#DIV/0!</v>
      </c>
      <c r="S1887" s="5" t="e">
        <f t="shared" si="283"/>
        <v>#DIV/0!</v>
      </c>
      <c r="T1887" s="5" t="e">
        <f t="shared" si="283"/>
        <v>#DIV/0!</v>
      </c>
      <c r="U1887" s="5" t="e">
        <f t="shared" si="283"/>
        <v>#DIV/0!</v>
      </c>
      <c r="V1887" s="5" t="e">
        <f t="shared" si="283"/>
        <v>#DIV/0!</v>
      </c>
      <c r="W1887" s="5" t="e">
        <f t="shared" si="283"/>
        <v>#DIV/0!</v>
      </c>
      <c r="X1887" s="5" t="e">
        <f t="shared" si="283"/>
        <v>#DIV/0!</v>
      </c>
      <c r="Y1887" s="5" t="e">
        <f t="shared" si="277"/>
        <v>#DIV/0!</v>
      </c>
      <c r="Z1887" s="5" t="e">
        <f t="shared" si="278"/>
        <v>#DIV/0!</v>
      </c>
      <c r="AA1887" s="5" t="e">
        <f t="shared" si="278"/>
        <v>#DIV/0!</v>
      </c>
      <c r="AM1887" s="6"/>
      <c r="AN1887" s="6"/>
    </row>
    <row r="1888" spans="2:40" s="5" customFormat="1" ht="20.100000000000001" hidden="1" customHeight="1">
      <c r="B1888" s="26"/>
      <c r="C1888" s="27">
        <f>3.14/180*C1887</f>
        <v>0</v>
      </c>
      <c r="D1888" s="27">
        <f>3.14/180*D1887</f>
        <v>5.7217777777777785</v>
      </c>
      <c r="E1888" s="28"/>
      <c r="F1888" s="28"/>
      <c r="G1888" s="28"/>
      <c r="H1888" s="28"/>
      <c r="I1888" s="28"/>
      <c r="J1888" s="28"/>
      <c r="K1888" s="28">
        <f>(3.14/180)*K1887</f>
        <v>5.7217777777777785</v>
      </c>
      <c r="L1888" s="14"/>
      <c r="M1888" s="14" t="e">
        <f t="shared" si="281"/>
        <v>#DIV/0!</v>
      </c>
      <c r="N1888" s="49"/>
      <c r="O1888" s="40"/>
      <c r="P1888" s="5" t="e">
        <f t="shared" si="284"/>
        <v>#DIV/0!</v>
      </c>
      <c r="Q1888" s="5" t="e">
        <f t="shared" si="284"/>
        <v>#DIV/0!</v>
      </c>
      <c r="R1888" s="5" t="e">
        <f t="shared" si="284"/>
        <v>#DIV/0!</v>
      </c>
      <c r="S1888" s="5" t="e">
        <f t="shared" si="283"/>
        <v>#DIV/0!</v>
      </c>
      <c r="T1888" s="5" t="e">
        <f t="shared" si="283"/>
        <v>#DIV/0!</v>
      </c>
      <c r="U1888" s="5" t="e">
        <f t="shared" si="283"/>
        <v>#DIV/0!</v>
      </c>
      <c r="V1888" s="5" t="e">
        <f t="shared" si="283"/>
        <v>#DIV/0!</v>
      </c>
      <c r="W1888" s="5" t="e">
        <f t="shared" si="283"/>
        <v>#DIV/0!</v>
      </c>
      <c r="X1888" s="5" t="e">
        <f t="shared" si="283"/>
        <v>#DIV/0!</v>
      </c>
      <c r="Y1888" s="5" t="e">
        <f t="shared" si="277"/>
        <v>#DIV/0!</v>
      </c>
      <c r="Z1888" s="5" t="e">
        <f t="shared" si="278"/>
        <v>#DIV/0!</v>
      </c>
      <c r="AA1888" s="5" t="e">
        <f t="shared" si="278"/>
        <v>#DIV/0!</v>
      </c>
      <c r="AM1888" s="6"/>
      <c r="AN1888" s="6"/>
    </row>
    <row r="1889" spans="2:40" s="5" customFormat="1" ht="20.100000000000001" hidden="1" customHeight="1">
      <c r="B1889" s="15"/>
      <c r="C1889" s="13"/>
      <c r="D1889" s="13"/>
      <c r="E1889" s="13"/>
      <c r="F1889" s="13"/>
      <c r="G1889" s="13"/>
      <c r="H1889" s="13"/>
      <c r="I1889" s="13"/>
      <c r="J1889" s="13"/>
      <c r="K1889" s="15"/>
      <c r="L1889" s="14"/>
      <c r="M1889" s="14" t="e">
        <f t="shared" si="281"/>
        <v>#DIV/0!</v>
      </c>
      <c r="N1889" s="49"/>
      <c r="O1889" s="238"/>
      <c r="P1889" s="5" t="e">
        <f t="shared" si="284"/>
        <v>#DIV/0!</v>
      </c>
      <c r="Q1889" s="5" t="e">
        <f t="shared" si="284"/>
        <v>#DIV/0!</v>
      </c>
      <c r="R1889" s="5" t="e">
        <f t="shared" si="284"/>
        <v>#DIV/0!</v>
      </c>
      <c r="S1889" s="5" t="e">
        <f t="shared" si="283"/>
        <v>#DIV/0!</v>
      </c>
      <c r="T1889" s="5" t="e">
        <f t="shared" si="283"/>
        <v>#DIV/0!</v>
      </c>
      <c r="U1889" s="5" t="e">
        <f t="shared" si="283"/>
        <v>#DIV/0!</v>
      </c>
      <c r="V1889" s="5" t="e">
        <f t="shared" si="283"/>
        <v>#DIV/0!</v>
      </c>
      <c r="W1889" s="5" t="e">
        <f t="shared" si="283"/>
        <v>#DIV/0!</v>
      </c>
      <c r="X1889" s="5" t="e">
        <f t="shared" si="283"/>
        <v>#DIV/0!</v>
      </c>
      <c r="Y1889" s="5" t="e">
        <f t="shared" si="277"/>
        <v>#DIV/0!</v>
      </c>
      <c r="Z1889" s="5" t="e">
        <f t="shared" si="278"/>
        <v>#DIV/0!</v>
      </c>
      <c r="AA1889" s="5" t="e">
        <f t="shared" si="278"/>
        <v>#DIV/0!</v>
      </c>
      <c r="AM1889" s="6"/>
      <c r="AN1889" s="6"/>
    </row>
    <row r="1890" spans="2:40" s="5" customFormat="1" ht="20.100000000000001" hidden="1" customHeight="1">
      <c r="B1890" s="22" t="str">
        <f>+$B$11</f>
        <v xml:space="preserve"> Α' ΠΛΑΝΗΤΗΣ</v>
      </c>
      <c r="C1890" s="15">
        <f>+$C$11</f>
        <v>0</v>
      </c>
      <c r="D1890" s="13">
        <f>+D1885+1</f>
        <v>329</v>
      </c>
      <c r="E1890" s="15">
        <f>+(H1890+I1890)/2</f>
        <v>0</v>
      </c>
      <c r="F1890" s="15">
        <f>+SQRT(E1890*E1890-G1890*G1890)</f>
        <v>0</v>
      </c>
      <c r="G1890" s="15">
        <f>+(-H1890+I1890)/2</f>
        <v>0</v>
      </c>
      <c r="H1890" s="15">
        <f>+$J$40</f>
        <v>0</v>
      </c>
      <c r="I1890" s="15">
        <f>+$J$39</f>
        <v>0</v>
      </c>
      <c r="J1890" s="15">
        <f>+$D$22</f>
        <v>0</v>
      </c>
      <c r="K1890" s="15">
        <f>+ABS( C1890-D1890)</f>
        <v>329</v>
      </c>
      <c r="L1890" s="15" t="e">
        <f>(+F1890*F1890/E1890)/( 1- J1890*COS(K1891))</f>
        <v>#DIV/0!</v>
      </c>
      <c r="M1890" s="14" t="e">
        <f t="shared" si="281"/>
        <v>#DIV/0!</v>
      </c>
      <c r="N1890" s="49"/>
      <c r="O1890" s="40"/>
      <c r="P1890" s="5" t="e">
        <f t="shared" si="284"/>
        <v>#DIV/0!</v>
      </c>
      <c r="Q1890" s="5" t="e">
        <f t="shared" si="284"/>
        <v>#DIV/0!</v>
      </c>
      <c r="R1890" s="5" t="e">
        <f t="shared" si="284"/>
        <v>#DIV/0!</v>
      </c>
      <c r="S1890" s="5" t="e">
        <f t="shared" si="283"/>
        <v>#DIV/0!</v>
      </c>
      <c r="T1890" s="5" t="e">
        <f t="shared" si="283"/>
        <v>#DIV/0!</v>
      </c>
      <c r="U1890" s="5" t="e">
        <f t="shared" si="283"/>
        <v>#DIV/0!</v>
      </c>
      <c r="V1890" s="5" t="e">
        <f t="shared" si="283"/>
        <v>#DIV/0!</v>
      </c>
      <c r="W1890" s="5" t="e">
        <f t="shared" si="283"/>
        <v>#DIV/0!</v>
      </c>
      <c r="X1890" s="5" t="e">
        <f t="shared" si="283"/>
        <v>#DIV/0!</v>
      </c>
      <c r="Y1890" s="5" t="e">
        <f t="shared" si="277"/>
        <v>#DIV/0!</v>
      </c>
      <c r="Z1890" s="5" t="e">
        <f t="shared" si="278"/>
        <v>#DIV/0!</v>
      </c>
      <c r="AA1890" s="5" t="e">
        <f t="shared" si="278"/>
        <v>#DIV/0!</v>
      </c>
      <c r="AM1890" s="6"/>
      <c r="AN1890" s="6"/>
    </row>
    <row r="1891" spans="2:40" s="5" customFormat="1" ht="20.100000000000001" hidden="1" customHeight="1">
      <c r="B1891" s="23" t="s">
        <v>32</v>
      </c>
      <c r="C1891" s="24">
        <f>3.14/180*C1890</f>
        <v>0</v>
      </c>
      <c r="D1891" s="24">
        <v>329</v>
      </c>
      <c r="E1891" s="25"/>
      <c r="F1891" s="25"/>
      <c r="G1891" s="25"/>
      <c r="H1891" s="25"/>
      <c r="I1891" s="25"/>
      <c r="J1891" s="25"/>
      <c r="K1891" s="25">
        <f>(3.14/180)*K1890</f>
        <v>5.7392222222222227</v>
      </c>
      <c r="L1891" s="14"/>
      <c r="M1891" s="14" t="e">
        <f t="shared" si="281"/>
        <v>#DIV/0!</v>
      </c>
      <c r="N1891" s="49"/>
      <c r="O1891" s="238" t="e">
        <f t="shared" ref="O1891" si="292">+ABS(L1890-L1892)</f>
        <v>#DIV/0!</v>
      </c>
      <c r="P1891" s="5" t="e">
        <f t="shared" si="284"/>
        <v>#DIV/0!</v>
      </c>
      <c r="Q1891" s="5" t="e">
        <f t="shared" si="284"/>
        <v>#DIV/0!</v>
      </c>
      <c r="R1891" s="5" t="e">
        <f t="shared" si="284"/>
        <v>#DIV/0!</v>
      </c>
      <c r="S1891" s="5" t="e">
        <f t="shared" si="283"/>
        <v>#DIV/0!</v>
      </c>
      <c r="T1891" s="5" t="e">
        <f t="shared" si="283"/>
        <v>#DIV/0!</v>
      </c>
      <c r="U1891" s="5" t="e">
        <f t="shared" si="283"/>
        <v>#DIV/0!</v>
      </c>
      <c r="V1891" s="5" t="e">
        <f t="shared" si="283"/>
        <v>#DIV/0!</v>
      </c>
      <c r="W1891" s="5" t="e">
        <f t="shared" si="283"/>
        <v>#DIV/0!</v>
      </c>
      <c r="X1891" s="5" t="e">
        <f t="shared" si="283"/>
        <v>#DIV/0!</v>
      </c>
      <c r="Y1891" s="5" t="e">
        <f t="shared" si="277"/>
        <v>#DIV/0!</v>
      </c>
      <c r="Z1891" s="5" t="e">
        <f t="shared" si="278"/>
        <v>#DIV/0!</v>
      </c>
      <c r="AA1891" s="5" t="e">
        <f t="shared" si="278"/>
        <v>#DIV/0!</v>
      </c>
      <c r="AM1891" s="6"/>
      <c r="AN1891" s="6"/>
    </row>
    <row r="1892" spans="2:40" s="5" customFormat="1" ht="20.100000000000001" hidden="1" customHeight="1">
      <c r="B1892" s="22" t="str">
        <f>+$B$13</f>
        <v xml:space="preserve"> Β' ΠΛΑΝΗΤΗΣ</v>
      </c>
      <c r="C1892" s="15">
        <f>+$C$13</f>
        <v>0</v>
      </c>
      <c r="D1892" s="13">
        <f>+D1887+1</f>
        <v>329</v>
      </c>
      <c r="E1892" s="15">
        <f>+(H1892+I1892)/2</f>
        <v>0</v>
      </c>
      <c r="F1892" s="15">
        <f>+SQRT(E1892*E1892-G1892*G1892)</f>
        <v>0</v>
      </c>
      <c r="G1892" s="15">
        <f>+(-H1892+I1892)/2</f>
        <v>0</v>
      </c>
      <c r="H1892" s="15">
        <f>+$J$42</f>
        <v>0</v>
      </c>
      <c r="I1892" s="15">
        <f>+$J$41</f>
        <v>0</v>
      </c>
      <c r="J1892" s="15">
        <f>+$D$24</f>
        <v>0</v>
      </c>
      <c r="K1892" s="15">
        <f>+ABS( C1892-D1892)</f>
        <v>329</v>
      </c>
      <c r="L1892" s="15" t="e">
        <f>+F1892*F1892/E1892/( 1- J1892*COS(K1893))</f>
        <v>#DIV/0!</v>
      </c>
      <c r="M1892" s="14" t="e">
        <f t="shared" si="281"/>
        <v>#DIV/0!</v>
      </c>
      <c r="N1892" s="49"/>
      <c r="O1892" s="40"/>
      <c r="P1892" s="5" t="e">
        <f t="shared" si="284"/>
        <v>#DIV/0!</v>
      </c>
      <c r="Q1892" s="5" t="e">
        <f t="shared" si="284"/>
        <v>#DIV/0!</v>
      </c>
      <c r="R1892" s="5" t="e">
        <f t="shared" si="284"/>
        <v>#DIV/0!</v>
      </c>
      <c r="S1892" s="5" t="e">
        <f t="shared" si="283"/>
        <v>#DIV/0!</v>
      </c>
      <c r="T1892" s="5" t="e">
        <f t="shared" si="283"/>
        <v>#DIV/0!</v>
      </c>
      <c r="U1892" s="5" t="e">
        <f t="shared" si="283"/>
        <v>#DIV/0!</v>
      </c>
      <c r="V1892" s="5" t="e">
        <f t="shared" si="283"/>
        <v>#DIV/0!</v>
      </c>
      <c r="W1892" s="5" t="e">
        <f t="shared" si="283"/>
        <v>#DIV/0!</v>
      </c>
      <c r="X1892" s="5" t="e">
        <f t="shared" si="283"/>
        <v>#DIV/0!</v>
      </c>
      <c r="Y1892" s="5" t="e">
        <f t="shared" si="277"/>
        <v>#DIV/0!</v>
      </c>
      <c r="Z1892" s="5" t="e">
        <f t="shared" si="278"/>
        <v>#DIV/0!</v>
      </c>
      <c r="AA1892" s="5" t="e">
        <f t="shared" si="278"/>
        <v>#DIV/0!</v>
      </c>
      <c r="AM1892" s="6"/>
      <c r="AN1892" s="6"/>
    </row>
    <row r="1893" spans="2:40" s="5" customFormat="1" ht="20.100000000000001" hidden="1" customHeight="1">
      <c r="B1893" s="26"/>
      <c r="C1893" s="27">
        <f>3.14/180*C1892</f>
        <v>0</v>
      </c>
      <c r="D1893" s="27">
        <f>3.14/180*D1892</f>
        <v>5.7392222222222227</v>
      </c>
      <c r="E1893" s="28"/>
      <c r="F1893" s="28"/>
      <c r="G1893" s="28"/>
      <c r="H1893" s="28"/>
      <c r="I1893" s="28"/>
      <c r="J1893" s="28"/>
      <c r="K1893" s="28">
        <f>(3.14/180)*K1892</f>
        <v>5.7392222222222227</v>
      </c>
      <c r="L1893" s="14"/>
      <c r="M1893" s="14" t="e">
        <f t="shared" si="281"/>
        <v>#DIV/0!</v>
      </c>
      <c r="N1893" s="49"/>
      <c r="O1893" s="40"/>
      <c r="P1893" s="5" t="e">
        <f t="shared" si="284"/>
        <v>#DIV/0!</v>
      </c>
      <c r="Q1893" s="5" t="e">
        <f t="shared" si="284"/>
        <v>#DIV/0!</v>
      </c>
      <c r="R1893" s="5" t="e">
        <f t="shared" si="284"/>
        <v>#DIV/0!</v>
      </c>
      <c r="S1893" s="5" t="e">
        <f t="shared" si="283"/>
        <v>#DIV/0!</v>
      </c>
      <c r="T1893" s="5" t="e">
        <f t="shared" si="283"/>
        <v>#DIV/0!</v>
      </c>
      <c r="U1893" s="5" t="e">
        <f t="shared" si="283"/>
        <v>#DIV/0!</v>
      </c>
      <c r="V1893" s="5" t="e">
        <f t="shared" si="283"/>
        <v>#DIV/0!</v>
      </c>
      <c r="W1893" s="5" t="e">
        <f t="shared" si="283"/>
        <v>#DIV/0!</v>
      </c>
      <c r="X1893" s="5" t="e">
        <f t="shared" si="283"/>
        <v>#DIV/0!</v>
      </c>
      <c r="Y1893" s="5" t="e">
        <f t="shared" si="277"/>
        <v>#DIV/0!</v>
      </c>
      <c r="Z1893" s="5" t="e">
        <f t="shared" si="278"/>
        <v>#DIV/0!</v>
      </c>
      <c r="AA1893" s="5" t="e">
        <f t="shared" si="278"/>
        <v>#DIV/0!</v>
      </c>
      <c r="AM1893" s="6"/>
      <c r="AN1893" s="6"/>
    </row>
    <row r="1894" spans="2:40" s="5" customFormat="1" ht="20.100000000000001" hidden="1" customHeight="1">
      <c r="B1894" s="15"/>
      <c r="C1894" s="13"/>
      <c r="D1894" s="13"/>
      <c r="E1894" s="13"/>
      <c r="F1894" s="13"/>
      <c r="G1894" s="13"/>
      <c r="H1894" s="13"/>
      <c r="I1894" s="13"/>
      <c r="J1894" s="13"/>
      <c r="K1894" s="15"/>
      <c r="L1894" s="14"/>
      <c r="M1894" s="14" t="e">
        <f t="shared" si="281"/>
        <v>#DIV/0!</v>
      </c>
      <c r="N1894" s="49"/>
      <c r="O1894" s="40"/>
      <c r="P1894" s="5" t="e">
        <f t="shared" si="284"/>
        <v>#DIV/0!</v>
      </c>
      <c r="Q1894" s="5" t="e">
        <f t="shared" si="284"/>
        <v>#DIV/0!</v>
      </c>
      <c r="R1894" s="5" t="e">
        <f t="shared" si="284"/>
        <v>#DIV/0!</v>
      </c>
      <c r="S1894" s="5" t="e">
        <f t="shared" si="283"/>
        <v>#DIV/0!</v>
      </c>
      <c r="T1894" s="5" t="e">
        <f t="shared" si="283"/>
        <v>#DIV/0!</v>
      </c>
      <c r="U1894" s="5" t="e">
        <f t="shared" si="283"/>
        <v>#DIV/0!</v>
      </c>
      <c r="V1894" s="5" t="e">
        <f t="shared" si="283"/>
        <v>#DIV/0!</v>
      </c>
      <c r="W1894" s="5" t="e">
        <f t="shared" si="283"/>
        <v>#DIV/0!</v>
      </c>
      <c r="X1894" s="5" t="e">
        <f t="shared" si="283"/>
        <v>#DIV/0!</v>
      </c>
      <c r="Y1894" s="5" t="e">
        <f t="shared" si="277"/>
        <v>#DIV/0!</v>
      </c>
      <c r="Z1894" s="5" t="e">
        <f t="shared" si="278"/>
        <v>#DIV/0!</v>
      </c>
      <c r="AA1894" s="5" t="e">
        <f t="shared" si="278"/>
        <v>#DIV/0!</v>
      </c>
      <c r="AM1894" s="6"/>
      <c r="AN1894" s="6"/>
    </row>
    <row r="1895" spans="2:40" s="5" customFormat="1" ht="20.100000000000001" hidden="1" customHeight="1">
      <c r="B1895" s="22" t="str">
        <f>+$B$11</f>
        <v xml:space="preserve"> Α' ΠΛΑΝΗΤΗΣ</v>
      </c>
      <c r="C1895" s="15">
        <f>+$C$11</f>
        <v>0</v>
      </c>
      <c r="D1895" s="13">
        <f>+D1890+1</f>
        <v>330</v>
      </c>
      <c r="E1895" s="15">
        <f>+(H1895+I1895)/2</f>
        <v>0</v>
      </c>
      <c r="F1895" s="15">
        <f>+SQRT(E1895*E1895-G1895*G1895)</f>
        <v>0</v>
      </c>
      <c r="G1895" s="15">
        <f>+(-H1895+I1895)/2</f>
        <v>0</v>
      </c>
      <c r="H1895" s="15">
        <f>+$J$40</f>
        <v>0</v>
      </c>
      <c r="I1895" s="15">
        <f>+$J$39</f>
        <v>0</v>
      </c>
      <c r="J1895" s="15">
        <f>+$D$22</f>
        <v>0</v>
      </c>
      <c r="K1895" s="15">
        <f>+ABS( C1895-D1895)</f>
        <v>330</v>
      </c>
      <c r="L1895" s="15" t="e">
        <f>(+F1895*F1895/E1895)/( 1- J1895*COS(K1896))</f>
        <v>#DIV/0!</v>
      </c>
      <c r="M1895" s="14" t="e">
        <f t="shared" si="281"/>
        <v>#DIV/0!</v>
      </c>
      <c r="N1895" s="49"/>
      <c r="O1895" s="40"/>
      <c r="P1895" s="5" t="e">
        <f t="shared" si="284"/>
        <v>#DIV/0!</v>
      </c>
      <c r="Q1895" s="5" t="e">
        <f t="shared" si="284"/>
        <v>#DIV/0!</v>
      </c>
      <c r="R1895" s="5" t="e">
        <f t="shared" si="284"/>
        <v>#DIV/0!</v>
      </c>
      <c r="S1895" s="5" t="e">
        <f t="shared" si="283"/>
        <v>#DIV/0!</v>
      </c>
      <c r="T1895" s="5" t="e">
        <f t="shared" si="283"/>
        <v>#DIV/0!</v>
      </c>
      <c r="U1895" s="5" t="e">
        <f t="shared" si="283"/>
        <v>#DIV/0!</v>
      </c>
      <c r="V1895" s="5" t="e">
        <f t="shared" si="283"/>
        <v>#DIV/0!</v>
      </c>
      <c r="W1895" s="5" t="e">
        <f t="shared" si="283"/>
        <v>#DIV/0!</v>
      </c>
      <c r="X1895" s="5" t="e">
        <f t="shared" si="283"/>
        <v>#DIV/0!</v>
      </c>
      <c r="Y1895" s="5" t="e">
        <f t="shared" si="277"/>
        <v>#DIV/0!</v>
      </c>
      <c r="Z1895" s="5" t="e">
        <f t="shared" si="278"/>
        <v>#DIV/0!</v>
      </c>
      <c r="AA1895" s="5" t="e">
        <f t="shared" si="278"/>
        <v>#DIV/0!</v>
      </c>
      <c r="AM1895" s="6"/>
      <c r="AN1895" s="6"/>
    </row>
    <row r="1896" spans="2:40" s="5" customFormat="1" ht="20.100000000000001" hidden="1" customHeight="1">
      <c r="B1896" s="23" t="s">
        <v>32</v>
      </c>
      <c r="C1896" s="24">
        <f>3.14/180*C1895</f>
        <v>0</v>
      </c>
      <c r="D1896" s="24">
        <v>330</v>
      </c>
      <c r="E1896" s="25"/>
      <c r="F1896" s="25"/>
      <c r="G1896" s="25"/>
      <c r="H1896" s="25"/>
      <c r="I1896" s="25"/>
      <c r="J1896" s="25"/>
      <c r="K1896" s="25">
        <f>(3.14/180)*K1895</f>
        <v>5.7566666666666677</v>
      </c>
      <c r="L1896" s="14"/>
      <c r="M1896" s="14" t="e">
        <f t="shared" si="281"/>
        <v>#DIV/0!</v>
      </c>
      <c r="N1896" s="49"/>
      <c r="O1896" s="238" t="e">
        <f t="shared" ref="O1896" si="293">+ABS(L1895-L1897)</f>
        <v>#DIV/0!</v>
      </c>
      <c r="P1896" s="5" t="e">
        <f t="shared" si="284"/>
        <v>#DIV/0!</v>
      </c>
      <c r="Q1896" s="5" t="e">
        <f t="shared" si="284"/>
        <v>#DIV/0!</v>
      </c>
      <c r="R1896" s="5" t="e">
        <f t="shared" si="284"/>
        <v>#DIV/0!</v>
      </c>
      <c r="S1896" s="5" t="e">
        <f t="shared" si="283"/>
        <v>#DIV/0!</v>
      </c>
      <c r="T1896" s="5" t="e">
        <f t="shared" si="283"/>
        <v>#DIV/0!</v>
      </c>
      <c r="U1896" s="5" t="e">
        <f t="shared" si="283"/>
        <v>#DIV/0!</v>
      </c>
      <c r="V1896" s="5" t="e">
        <f t="shared" si="283"/>
        <v>#DIV/0!</v>
      </c>
      <c r="W1896" s="5" t="e">
        <f t="shared" si="283"/>
        <v>#DIV/0!</v>
      </c>
      <c r="X1896" s="5" t="e">
        <f t="shared" si="283"/>
        <v>#DIV/0!</v>
      </c>
      <c r="Y1896" s="5" t="e">
        <f t="shared" si="277"/>
        <v>#DIV/0!</v>
      </c>
      <c r="Z1896" s="5" t="e">
        <f t="shared" si="278"/>
        <v>#DIV/0!</v>
      </c>
      <c r="AA1896" s="5" t="e">
        <f t="shared" si="278"/>
        <v>#DIV/0!</v>
      </c>
      <c r="AM1896" s="6"/>
      <c r="AN1896" s="6"/>
    </row>
    <row r="1897" spans="2:40" s="5" customFormat="1" ht="20.100000000000001" hidden="1" customHeight="1">
      <c r="B1897" s="22" t="str">
        <f>+$B$13</f>
        <v xml:space="preserve"> Β' ΠΛΑΝΗΤΗΣ</v>
      </c>
      <c r="C1897" s="15">
        <f>+$C$13</f>
        <v>0</v>
      </c>
      <c r="D1897" s="13">
        <f>+D1892+1</f>
        <v>330</v>
      </c>
      <c r="E1897" s="15">
        <f>+(H1897+I1897)/2</f>
        <v>0</v>
      </c>
      <c r="F1897" s="15">
        <f>+SQRT(E1897*E1897-G1897*G1897)</f>
        <v>0</v>
      </c>
      <c r="G1897" s="15">
        <f>+(-H1897+I1897)/2</f>
        <v>0</v>
      </c>
      <c r="H1897" s="15">
        <f>+$J$42</f>
        <v>0</v>
      </c>
      <c r="I1897" s="15">
        <f>+$J$41</f>
        <v>0</v>
      </c>
      <c r="J1897" s="15">
        <f>+$D$24</f>
        <v>0</v>
      </c>
      <c r="K1897" s="15">
        <f>+ABS( C1897-D1897)</f>
        <v>330</v>
      </c>
      <c r="L1897" s="15" t="e">
        <f>+F1897*F1897/E1897/( 1- J1897*COS(K1898))</f>
        <v>#DIV/0!</v>
      </c>
      <c r="M1897" s="14" t="e">
        <f t="shared" si="281"/>
        <v>#DIV/0!</v>
      </c>
      <c r="N1897" s="49"/>
      <c r="O1897" s="40"/>
      <c r="P1897" s="5" t="e">
        <f t="shared" si="284"/>
        <v>#DIV/0!</v>
      </c>
      <c r="Q1897" s="5" t="e">
        <f t="shared" si="284"/>
        <v>#DIV/0!</v>
      </c>
      <c r="R1897" s="5" t="e">
        <f t="shared" si="284"/>
        <v>#DIV/0!</v>
      </c>
      <c r="S1897" s="5" t="e">
        <f t="shared" si="283"/>
        <v>#DIV/0!</v>
      </c>
      <c r="T1897" s="5" t="e">
        <f t="shared" si="283"/>
        <v>#DIV/0!</v>
      </c>
      <c r="U1897" s="5" t="e">
        <f t="shared" si="283"/>
        <v>#DIV/0!</v>
      </c>
      <c r="V1897" s="5" t="e">
        <f t="shared" si="283"/>
        <v>#DIV/0!</v>
      </c>
      <c r="W1897" s="5" t="e">
        <f t="shared" si="283"/>
        <v>#DIV/0!</v>
      </c>
      <c r="X1897" s="5" t="e">
        <f t="shared" si="283"/>
        <v>#DIV/0!</v>
      </c>
      <c r="Y1897" s="5" t="e">
        <f t="shared" si="277"/>
        <v>#DIV/0!</v>
      </c>
      <c r="Z1897" s="5" t="e">
        <f t="shared" si="278"/>
        <v>#DIV/0!</v>
      </c>
      <c r="AA1897" s="5" t="e">
        <f t="shared" si="278"/>
        <v>#DIV/0!</v>
      </c>
      <c r="AM1897" s="6"/>
      <c r="AN1897" s="6"/>
    </row>
    <row r="1898" spans="2:40" s="5" customFormat="1" ht="20.100000000000001" hidden="1" customHeight="1">
      <c r="B1898" s="26"/>
      <c r="C1898" s="27">
        <f>3.14/180*C1897</f>
        <v>0</v>
      </c>
      <c r="D1898" s="27">
        <f>3.14/180*D1897</f>
        <v>5.7566666666666677</v>
      </c>
      <c r="E1898" s="28"/>
      <c r="F1898" s="28"/>
      <c r="G1898" s="28"/>
      <c r="H1898" s="28"/>
      <c r="I1898" s="28"/>
      <c r="J1898" s="28"/>
      <c r="K1898" s="28">
        <f>(3.14/180)*K1897</f>
        <v>5.7566666666666677</v>
      </c>
      <c r="L1898" s="14"/>
      <c r="M1898" s="14" t="e">
        <f t="shared" si="281"/>
        <v>#DIV/0!</v>
      </c>
      <c r="N1898" s="49"/>
      <c r="O1898" s="40"/>
      <c r="P1898" s="5" t="e">
        <f t="shared" si="284"/>
        <v>#DIV/0!</v>
      </c>
      <c r="Q1898" s="5" t="e">
        <f t="shared" si="284"/>
        <v>#DIV/0!</v>
      </c>
      <c r="R1898" s="5" t="e">
        <f t="shared" si="284"/>
        <v>#DIV/0!</v>
      </c>
      <c r="S1898" s="5" t="e">
        <f t="shared" si="283"/>
        <v>#DIV/0!</v>
      </c>
      <c r="T1898" s="5" t="e">
        <f t="shared" si="283"/>
        <v>#DIV/0!</v>
      </c>
      <c r="U1898" s="5" t="e">
        <f t="shared" si="283"/>
        <v>#DIV/0!</v>
      </c>
      <c r="V1898" s="5" t="e">
        <f t="shared" si="283"/>
        <v>#DIV/0!</v>
      </c>
      <c r="W1898" s="5" t="e">
        <f t="shared" si="283"/>
        <v>#DIV/0!</v>
      </c>
      <c r="X1898" s="5" t="e">
        <f t="shared" si="283"/>
        <v>#DIV/0!</v>
      </c>
      <c r="Y1898" s="5" t="e">
        <f t="shared" si="277"/>
        <v>#DIV/0!</v>
      </c>
      <c r="Z1898" s="5" t="e">
        <f t="shared" si="278"/>
        <v>#DIV/0!</v>
      </c>
      <c r="AA1898" s="5" t="e">
        <f t="shared" si="278"/>
        <v>#DIV/0!</v>
      </c>
      <c r="AM1898" s="6"/>
      <c r="AN1898" s="6"/>
    </row>
    <row r="1899" spans="2:40" s="5" customFormat="1" ht="20.100000000000001" hidden="1" customHeight="1">
      <c r="B1899" s="15"/>
      <c r="C1899" s="13"/>
      <c r="D1899" s="13"/>
      <c r="E1899" s="13"/>
      <c r="F1899" s="13"/>
      <c r="G1899" s="13"/>
      <c r="H1899" s="13"/>
      <c r="I1899" s="13"/>
      <c r="J1899" s="13"/>
      <c r="K1899" s="15"/>
      <c r="L1899" s="14"/>
      <c r="M1899" s="14" t="e">
        <f t="shared" si="281"/>
        <v>#DIV/0!</v>
      </c>
      <c r="N1899" s="49"/>
      <c r="O1899" s="238"/>
      <c r="P1899" s="5" t="e">
        <f t="shared" si="284"/>
        <v>#DIV/0!</v>
      </c>
      <c r="Q1899" s="5" t="e">
        <f t="shared" si="284"/>
        <v>#DIV/0!</v>
      </c>
      <c r="R1899" s="5" t="e">
        <f t="shared" si="284"/>
        <v>#DIV/0!</v>
      </c>
      <c r="S1899" s="5" t="e">
        <f t="shared" si="284"/>
        <v>#DIV/0!</v>
      </c>
      <c r="T1899" s="5" t="e">
        <f t="shared" si="284"/>
        <v>#DIV/0!</v>
      </c>
      <c r="U1899" s="5" t="e">
        <f t="shared" si="284"/>
        <v>#DIV/0!</v>
      </c>
      <c r="V1899" s="5" t="e">
        <f t="shared" si="284"/>
        <v>#DIV/0!</v>
      </c>
      <c r="W1899" s="5" t="e">
        <f t="shared" si="284"/>
        <v>#DIV/0!</v>
      </c>
      <c r="X1899" s="5" t="e">
        <f t="shared" si="284"/>
        <v>#DIV/0!</v>
      </c>
      <c r="Y1899" s="5" t="e">
        <f t="shared" si="277"/>
        <v>#DIV/0!</v>
      </c>
      <c r="Z1899" s="5" t="e">
        <f t="shared" si="278"/>
        <v>#DIV/0!</v>
      </c>
      <c r="AA1899" s="5" t="e">
        <f t="shared" si="278"/>
        <v>#DIV/0!</v>
      </c>
      <c r="AM1899" s="6"/>
      <c r="AN1899" s="6"/>
    </row>
    <row r="1900" spans="2:40" s="5" customFormat="1" ht="20.100000000000001" hidden="1" customHeight="1">
      <c r="B1900" s="22" t="str">
        <f>+$B$11</f>
        <v xml:space="preserve"> Α' ΠΛΑΝΗΤΗΣ</v>
      </c>
      <c r="C1900" s="15">
        <f>+$C$11</f>
        <v>0</v>
      </c>
      <c r="D1900" s="13">
        <f>+D1895+1</f>
        <v>331</v>
      </c>
      <c r="E1900" s="15">
        <f>+(H1900+I1900)/2</f>
        <v>0</v>
      </c>
      <c r="F1900" s="15">
        <f>+SQRT(E1900*E1900-G1900*G1900)</f>
        <v>0</v>
      </c>
      <c r="G1900" s="15">
        <f>+(-H1900+I1900)/2</f>
        <v>0</v>
      </c>
      <c r="H1900" s="15">
        <f>+$J$40</f>
        <v>0</v>
      </c>
      <c r="I1900" s="15">
        <f>+$J$39</f>
        <v>0</v>
      </c>
      <c r="J1900" s="15">
        <f>+$D$22</f>
        <v>0</v>
      </c>
      <c r="K1900" s="15">
        <f>+ABS( C1900-D1900)</f>
        <v>331</v>
      </c>
      <c r="L1900" s="15" t="e">
        <f>(+F1900*F1900/E1900)/( 1- J1900*COS(K1901))</f>
        <v>#DIV/0!</v>
      </c>
      <c r="M1900" s="14" t="e">
        <f t="shared" si="281"/>
        <v>#DIV/0!</v>
      </c>
      <c r="N1900" s="49"/>
      <c r="O1900" s="40"/>
      <c r="P1900" s="5" t="e">
        <f t="shared" si="284"/>
        <v>#DIV/0!</v>
      </c>
      <c r="Q1900" s="5" t="e">
        <f t="shared" si="284"/>
        <v>#DIV/0!</v>
      </c>
      <c r="R1900" s="5" t="e">
        <f t="shared" si="284"/>
        <v>#DIV/0!</v>
      </c>
      <c r="S1900" s="5" t="e">
        <f t="shared" si="284"/>
        <v>#DIV/0!</v>
      </c>
      <c r="T1900" s="5" t="e">
        <f t="shared" si="284"/>
        <v>#DIV/0!</v>
      </c>
      <c r="U1900" s="5" t="e">
        <f t="shared" si="284"/>
        <v>#DIV/0!</v>
      </c>
      <c r="V1900" s="5" t="e">
        <f t="shared" si="284"/>
        <v>#DIV/0!</v>
      </c>
      <c r="W1900" s="5" t="e">
        <f t="shared" si="284"/>
        <v>#DIV/0!</v>
      </c>
      <c r="X1900" s="5" t="e">
        <f t="shared" si="284"/>
        <v>#DIV/0!</v>
      </c>
      <c r="Y1900" s="5" t="e">
        <f t="shared" si="277"/>
        <v>#DIV/0!</v>
      </c>
      <c r="Z1900" s="5" t="e">
        <f t="shared" si="278"/>
        <v>#DIV/0!</v>
      </c>
      <c r="AA1900" s="5" t="e">
        <f t="shared" si="278"/>
        <v>#DIV/0!</v>
      </c>
      <c r="AM1900" s="6"/>
      <c r="AN1900" s="6"/>
    </row>
    <row r="1901" spans="2:40" s="5" customFormat="1" ht="20.100000000000001" hidden="1" customHeight="1">
      <c r="B1901" s="23" t="s">
        <v>32</v>
      </c>
      <c r="C1901" s="24">
        <f>3.14/180*C1900</f>
        <v>0</v>
      </c>
      <c r="D1901" s="24">
        <v>331</v>
      </c>
      <c r="E1901" s="25"/>
      <c r="F1901" s="25"/>
      <c r="G1901" s="25"/>
      <c r="H1901" s="25"/>
      <c r="I1901" s="25"/>
      <c r="J1901" s="25"/>
      <c r="K1901" s="25">
        <f>(3.14/180)*K1900</f>
        <v>5.7741111111111119</v>
      </c>
      <c r="L1901" s="14"/>
      <c r="M1901" s="14" t="e">
        <f t="shared" si="281"/>
        <v>#DIV/0!</v>
      </c>
      <c r="N1901" s="49"/>
      <c r="O1901" s="238" t="e">
        <f t="shared" ref="O1901" si="294">+ABS(L1900-L1902)</f>
        <v>#DIV/0!</v>
      </c>
      <c r="P1901" s="5" t="e">
        <f t="shared" si="284"/>
        <v>#DIV/0!</v>
      </c>
      <c r="Q1901" s="5" t="e">
        <f t="shared" si="284"/>
        <v>#DIV/0!</v>
      </c>
      <c r="R1901" s="5" t="e">
        <f t="shared" si="284"/>
        <v>#DIV/0!</v>
      </c>
      <c r="S1901" s="5" t="e">
        <f t="shared" si="284"/>
        <v>#DIV/0!</v>
      </c>
      <c r="T1901" s="5" t="e">
        <f t="shared" si="284"/>
        <v>#DIV/0!</v>
      </c>
      <c r="U1901" s="5" t="e">
        <f t="shared" si="284"/>
        <v>#DIV/0!</v>
      </c>
      <c r="V1901" s="5" t="e">
        <f t="shared" si="284"/>
        <v>#DIV/0!</v>
      </c>
      <c r="W1901" s="5" t="e">
        <f t="shared" si="284"/>
        <v>#DIV/0!</v>
      </c>
      <c r="X1901" s="5" t="e">
        <f t="shared" si="284"/>
        <v>#DIV/0!</v>
      </c>
      <c r="Y1901" s="5" t="e">
        <f t="shared" ref="Y1901:Y1964" si="295">IF(AND(K1901=MIN($B1901:$M1901),K1901=MIN($O$176:$O$234)),AK1900,0)</f>
        <v>#DIV/0!</v>
      </c>
      <c r="Z1901" s="5" t="e">
        <f t="shared" ref="Z1901:AA1964" si="296">IF(AND(L1901=MIN($B1901:$M1901),L1901=MIN($O$176:$O$234)),AL1900,0)</f>
        <v>#DIV/0!</v>
      </c>
      <c r="AA1901" s="5" t="e">
        <f t="shared" si="296"/>
        <v>#DIV/0!</v>
      </c>
      <c r="AM1901" s="6"/>
      <c r="AN1901" s="6"/>
    </row>
    <row r="1902" spans="2:40" s="5" customFormat="1" ht="20.100000000000001" hidden="1" customHeight="1">
      <c r="B1902" s="22" t="str">
        <f>+$B$13</f>
        <v xml:space="preserve"> Β' ΠΛΑΝΗΤΗΣ</v>
      </c>
      <c r="C1902" s="15">
        <f>+$C$13</f>
        <v>0</v>
      </c>
      <c r="D1902" s="13">
        <f>+D1897+1</f>
        <v>331</v>
      </c>
      <c r="E1902" s="15">
        <f>+(H1902+I1902)/2</f>
        <v>0</v>
      </c>
      <c r="F1902" s="15">
        <f>+SQRT(E1902*E1902-G1902*G1902)</f>
        <v>0</v>
      </c>
      <c r="G1902" s="15">
        <f>+(-H1902+I1902)/2</f>
        <v>0</v>
      </c>
      <c r="H1902" s="15">
        <f>+$J$42</f>
        <v>0</v>
      </c>
      <c r="I1902" s="15">
        <f>+$J$41</f>
        <v>0</v>
      </c>
      <c r="J1902" s="15">
        <f>+$D$24</f>
        <v>0</v>
      </c>
      <c r="K1902" s="15">
        <f>+ABS( C1902-D1902)</f>
        <v>331</v>
      </c>
      <c r="L1902" s="15" t="e">
        <f>+F1902*F1902/E1902/( 1- J1902*COS(K1903))</f>
        <v>#DIV/0!</v>
      </c>
      <c r="M1902" s="14" t="e">
        <f t="shared" si="281"/>
        <v>#DIV/0!</v>
      </c>
      <c r="N1902" s="49"/>
      <c r="O1902" s="40"/>
      <c r="P1902" s="5" t="e">
        <f t="shared" si="284"/>
        <v>#DIV/0!</v>
      </c>
      <c r="Q1902" s="5" t="e">
        <f t="shared" si="284"/>
        <v>#DIV/0!</v>
      </c>
      <c r="R1902" s="5" t="e">
        <f t="shared" si="284"/>
        <v>#DIV/0!</v>
      </c>
      <c r="S1902" s="5" t="e">
        <f t="shared" si="284"/>
        <v>#DIV/0!</v>
      </c>
      <c r="T1902" s="5" t="e">
        <f t="shared" si="284"/>
        <v>#DIV/0!</v>
      </c>
      <c r="U1902" s="5" t="e">
        <f t="shared" si="284"/>
        <v>#DIV/0!</v>
      </c>
      <c r="V1902" s="5" t="e">
        <f t="shared" si="284"/>
        <v>#DIV/0!</v>
      </c>
      <c r="W1902" s="5" t="e">
        <f t="shared" si="284"/>
        <v>#DIV/0!</v>
      </c>
      <c r="X1902" s="5" t="e">
        <f t="shared" si="284"/>
        <v>#DIV/0!</v>
      </c>
      <c r="Y1902" s="5" t="e">
        <f t="shared" si="295"/>
        <v>#DIV/0!</v>
      </c>
      <c r="Z1902" s="5" t="e">
        <f t="shared" si="296"/>
        <v>#DIV/0!</v>
      </c>
      <c r="AA1902" s="5" t="e">
        <f t="shared" si="296"/>
        <v>#DIV/0!</v>
      </c>
      <c r="AM1902" s="6"/>
      <c r="AN1902" s="6"/>
    </row>
    <row r="1903" spans="2:40" s="5" customFormat="1" ht="20.100000000000001" hidden="1" customHeight="1">
      <c r="B1903" s="26"/>
      <c r="C1903" s="27">
        <f>3.14/180*C1902</f>
        <v>0</v>
      </c>
      <c r="D1903" s="27">
        <f>3.14/180*D1902</f>
        <v>5.7741111111111119</v>
      </c>
      <c r="E1903" s="28"/>
      <c r="F1903" s="28"/>
      <c r="G1903" s="28"/>
      <c r="H1903" s="28"/>
      <c r="I1903" s="28"/>
      <c r="J1903" s="28"/>
      <c r="K1903" s="28">
        <f>(3.14/180)*K1902</f>
        <v>5.7741111111111119</v>
      </c>
      <c r="L1903" s="14"/>
      <c r="M1903" s="14" t="e">
        <f t="shared" si="281"/>
        <v>#DIV/0!</v>
      </c>
      <c r="N1903" s="49"/>
      <c r="O1903" s="40"/>
      <c r="P1903" s="5" t="e">
        <f t="shared" si="284"/>
        <v>#DIV/0!</v>
      </c>
      <c r="Q1903" s="5" t="e">
        <f t="shared" si="284"/>
        <v>#DIV/0!</v>
      </c>
      <c r="R1903" s="5" t="e">
        <f t="shared" si="284"/>
        <v>#DIV/0!</v>
      </c>
      <c r="S1903" s="5" t="e">
        <f t="shared" si="284"/>
        <v>#DIV/0!</v>
      </c>
      <c r="T1903" s="5" t="e">
        <f t="shared" si="284"/>
        <v>#DIV/0!</v>
      </c>
      <c r="U1903" s="5" t="e">
        <f t="shared" si="284"/>
        <v>#DIV/0!</v>
      </c>
      <c r="V1903" s="5" t="e">
        <f t="shared" si="284"/>
        <v>#DIV/0!</v>
      </c>
      <c r="W1903" s="5" t="e">
        <f t="shared" si="284"/>
        <v>#DIV/0!</v>
      </c>
      <c r="X1903" s="5" t="e">
        <f t="shared" si="284"/>
        <v>#DIV/0!</v>
      </c>
      <c r="Y1903" s="5" t="e">
        <f t="shared" si="295"/>
        <v>#DIV/0!</v>
      </c>
      <c r="Z1903" s="5" t="e">
        <f t="shared" si="296"/>
        <v>#DIV/0!</v>
      </c>
      <c r="AA1903" s="5" t="e">
        <f t="shared" si="296"/>
        <v>#DIV/0!</v>
      </c>
      <c r="AM1903" s="6"/>
      <c r="AN1903" s="6"/>
    </row>
    <row r="1904" spans="2:40" s="5" customFormat="1" ht="20.100000000000001" hidden="1" customHeight="1">
      <c r="B1904" s="15"/>
      <c r="C1904" s="13"/>
      <c r="D1904" s="13"/>
      <c r="E1904" s="13"/>
      <c r="F1904" s="13"/>
      <c r="G1904" s="13"/>
      <c r="H1904" s="13"/>
      <c r="I1904" s="13"/>
      <c r="J1904" s="13"/>
      <c r="K1904" s="15"/>
      <c r="L1904" s="14"/>
      <c r="M1904" s="14" t="e">
        <f t="shared" si="281"/>
        <v>#DIV/0!</v>
      </c>
      <c r="N1904" s="49"/>
      <c r="O1904" s="40"/>
      <c r="P1904" s="5" t="e">
        <f t="shared" si="284"/>
        <v>#DIV/0!</v>
      </c>
      <c r="Q1904" s="5" t="e">
        <f t="shared" si="284"/>
        <v>#DIV/0!</v>
      </c>
      <c r="R1904" s="5" t="e">
        <f t="shared" si="284"/>
        <v>#DIV/0!</v>
      </c>
      <c r="S1904" s="5" t="e">
        <f t="shared" si="284"/>
        <v>#DIV/0!</v>
      </c>
      <c r="T1904" s="5" t="e">
        <f t="shared" si="284"/>
        <v>#DIV/0!</v>
      </c>
      <c r="U1904" s="5" t="e">
        <f t="shared" si="284"/>
        <v>#DIV/0!</v>
      </c>
      <c r="V1904" s="5" t="e">
        <f t="shared" si="284"/>
        <v>#DIV/0!</v>
      </c>
      <c r="W1904" s="5" t="e">
        <f t="shared" si="284"/>
        <v>#DIV/0!</v>
      </c>
      <c r="X1904" s="5" t="e">
        <f t="shared" si="284"/>
        <v>#DIV/0!</v>
      </c>
      <c r="Y1904" s="5" t="e">
        <f t="shared" si="295"/>
        <v>#DIV/0!</v>
      </c>
      <c r="Z1904" s="5" t="e">
        <f t="shared" si="296"/>
        <v>#DIV/0!</v>
      </c>
      <c r="AA1904" s="5" t="e">
        <f t="shared" si="296"/>
        <v>#DIV/0!</v>
      </c>
      <c r="AM1904" s="6"/>
      <c r="AN1904" s="6"/>
    </row>
    <row r="1905" spans="2:40" s="5" customFormat="1" ht="20.100000000000001" hidden="1" customHeight="1">
      <c r="B1905" s="22" t="str">
        <f>+$B$11</f>
        <v xml:space="preserve"> Α' ΠΛΑΝΗΤΗΣ</v>
      </c>
      <c r="C1905" s="15">
        <f>+$C$11</f>
        <v>0</v>
      </c>
      <c r="D1905" s="13">
        <f>+D1900+1</f>
        <v>332</v>
      </c>
      <c r="E1905" s="15">
        <f>+(H1905+I1905)/2</f>
        <v>0</v>
      </c>
      <c r="F1905" s="15">
        <f>+SQRT(E1905*E1905-G1905*G1905)</f>
        <v>0</v>
      </c>
      <c r="G1905" s="15">
        <f>+(-H1905+I1905)/2</f>
        <v>0</v>
      </c>
      <c r="H1905" s="15">
        <f>+$J$40</f>
        <v>0</v>
      </c>
      <c r="I1905" s="15">
        <f>+$J$39</f>
        <v>0</v>
      </c>
      <c r="J1905" s="15">
        <f>+$D$22</f>
        <v>0</v>
      </c>
      <c r="K1905" s="15">
        <f>+ABS( C1905-D1905)</f>
        <v>332</v>
      </c>
      <c r="L1905" s="15" t="e">
        <f>(+F1905*F1905/E1905)/( 1- J1905*COS(K1906))</f>
        <v>#DIV/0!</v>
      </c>
      <c r="M1905" s="14" t="e">
        <f t="shared" si="281"/>
        <v>#DIV/0!</v>
      </c>
      <c r="N1905" s="49"/>
      <c r="O1905" s="40"/>
      <c r="P1905" s="5" t="e">
        <f t="shared" si="284"/>
        <v>#DIV/0!</v>
      </c>
      <c r="Q1905" s="5" t="e">
        <f t="shared" si="284"/>
        <v>#DIV/0!</v>
      </c>
      <c r="R1905" s="5" t="e">
        <f t="shared" si="284"/>
        <v>#DIV/0!</v>
      </c>
      <c r="S1905" s="5" t="e">
        <f t="shared" si="284"/>
        <v>#DIV/0!</v>
      </c>
      <c r="T1905" s="5" t="e">
        <f t="shared" si="284"/>
        <v>#DIV/0!</v>
      </c>
      <c r="U1905" s="5" t="e">
        <f t="shared" si="284"/>
        <v>#DIV/0!</v>
      </c>
      <c r="V1905" s="5" t="e">
        <f t="shared" si="284"/>
        <v>#DIV/0!</v>
      </c>
      <c r="W1905" s="5" t="e">
        <f t="shared" si="284"/>
        <v>#DIV/0!</v>
      </c>
      <c r="X1905" s="5" t="e">
        <f t="shared" si="284"/>
        <v>#DIV/0!</v>
      </c>
      <c r="Y1905" s="5" t="e">
        <f t="shared" si="295"/>
        <v>#DIV/0!</v>
      </c>
      <c r="Z1905" s="5" t="e">
        <f t="shared" si="296"/>
        <v>#DIV/0!</v>
      </c>
      <c r="AA1905" s="5" t="e">
        <f t="shared" si="296"/>
        <v>#DIV/0!</v>
      </c>
      <c r="AM1905" s="6"/>
      <c r="AN1905" s="6"/>
    </row>
    <row r="1906" spans="2:40" s="5" customFormat="1" ht="20.100000000000001" hidden="1" customHeight="1">
      <c r="B1906" s="23" t="s">
        <v>32</v>
      </c>
      <c r="C1906" s="24">
        <f>3.14/180*C1905</f>
        <v>0</v>
      </c>
      <c r="D1906" s="24">
        <v>332</v>
      </c>
      <c r="E1906" s="25"/>
      <c r="F1906" s="25"/>
      <c r="G1906" s="25"/>
      <c r="H1906" s="25"/>
      <c r="I1906" s="25"/>
      <c r="J1906" s="25"/>
      <c r="K1906" s="25">
        <f>(3.14/180)*K1905</f>
        <v>5.791555555555556</v>
      </c>
      <c r="L1906" s="14"/>
      <c r="M1906" s="14" t="e">
        <f t="shared" si="281"/>
        <v>#DIV/0!</v>
      </c>
      <c r="N1906" s="49"/>
      <c r="O1906" s="238" t="e">
        <f t="shared" ref="O1906" si="297">+ABS(L1905-L1907)</f>
        <v>#DIV/0!</v>
      </c>
      <c r="P1906" s="5" t="e">
        <f t="shared" si="284"/>
        <v>#DIV/0!</v>
      </c>
      <c r="Q1906" s="5" t="e">
        <f t="shared" si="284"/>
        <v>#DIV/0!</v>
      </c>
      <c r="R1906" s="5" t="e">
        <f t="shared" si="284"/>
        <v>#DIV/0!</v>
      </c>
      <c r="S1906" s="5" t="e">
        <f t="shared" si="284"/>
        <v>#DIV/0!</v>
      </c>
      <c r="T1906" s="5" t="e">
        <f t="shared" si="284"/>
        <v>#DIV/0!</v>
      </c>
      <c r="U1906" s="5" t="e">
        <f t="shared" si="284"/>
        <v>#DIV/0!</v>
      </c>
      <c r="V1906" s="5" t="e">
        <f t="shared" si="284"/>
        <v>#DIV/0!</v>
      </c>
      <c r="W1906" s="5" t="e">
        <f t="shared" si="284"/>
        <v>#DIV/0!</v>
      </c>
      <c r="X1906" s="5" t="e">
        <f t="shared" si="284"/>
        <v>#DIV/0!</v>
      </c>
      <c r="Y1906" s="5" t="e">
        <f t="shared" si="295"/>
        <v>#DIV/0!</v>
      </c>
      <c r="Z1906" s="5" t="e">
        <f t="shared" si="296"/>
        <v>#DIV/0!</v>
      </c>
      <c r="AA1906" s="5" t="e">
        <f t="shared" si="296"/>
        <v>#DIV/0!</v>
      </c>
      <c r="AM1906" s="6"/>
      <c r="AN1906" s="6"/>
    </row>
    <row r="1907" spans="2:40" s="5" customFormat="1" ht="20.100000000000001" hidden="1" customHeight="1">
      <c r="B1907" s="22" t="str">
        <f>+$B$13</f>
        <v xml:space="preserve"> Β' ΠΛΑΝΗΤΗΣ</v>
      </c>
      <c r="C1907" s="15">
        <f>+$C$13</f>
        <v>0</v>
      </c>
      <c r="D1907" s="13">
        <f>+D1902+1</f>
        <v>332</v>
      </c>
      <c r="E1907" s="15">
        <f>+(H1907+I1907)/2</f>
        <v>0</v>
      </c>
      <c r="F1907" s="15">
        <f>+SQRT(E1907*E1907-G1907*G1907)</f>
        <v>0</v>
      </c>
      <c r="G1907" s="15">
        <f>+(-H1907+I1907)/2</f>
        <v>0</v>
      </c>
      <c r="H1907" s="15">
        <f>+$J$42</f>
        <v>0</v>
      </c>
      <c r="I1907" s="15">
        <f>+$J$41</f>
        <v>0</v>
      </c>
      <c r="J1907" s="15">
        <f>+$D$24</f>
        <v>0</v>
      </c>
      <c r="K1907" s="15">
        <f>+ABS( C1907-D1907)</f>
        <v>332</v>
      </c>
      <c r="L1907" s="15" t="e">
        <f>+F1907*F1907/E1907/( 1- J1907*COS(K1908))</f>
        <v>#DIV/0!</v>
      </c>
      <c r="M1907" s="14" t="e">
        <f t="shared" si="281"/>
        <v>#DIV/0!</v>
      </c>
      <c r="N1907" s="49"/>
      <c r="O1907" s="40"/>
      <c r="P1907" s="5" t="e">
        <f t="shared" si="284"/>
        <v>#DIV/0!</v>
      </c>
      <c r="Q1907" s="5" t="e">
        <f t="shared" si="284"/>
        <v>#DIV/0!</v>
      </c>
      <c r="R1907" s="5" t="e">
        <f t="shared" si="284"/>
        <v>#DIV/0!</v>
      </c>
      <c r="S1907" s="5" t="e">
        <f t="shared" si="284"/>
        <v>#DIV/0!</v>
      </c>
      <c r="T1907" s="5" t="e">
        <f t="shared" si="284"/>
        <v>#DIV/0!</v>
      </c>
      <c r="U1907" s="5" t="e">
        <f t="shared" si="284"/>
        <v>#DIV/0!</v>
      </c>
      <c r="V1907" s="5" t="e">
        <f t="shared" si="284"/>
        <v>#DIV/0!</v>
      </c>
      <c r="W1907" s="5" t="e">
        <f t="shared" si="284"/>
        <v>#DIV/0!</v>
      </c>
      <c r="X1907" s="5" t="e">
        <f t="shared" si="284"/>
        <v>#DIV/0!</v>
      </c>
      <c r="Y1907" s="5" t="e">
        <f t="shared" si="295"/>
        <v>#DIV/0!</v>
      </c>
      <c r="Z1907" s="5" t="e">
        <f t="shared" si="296"/>
        <v>#DIV/0!</v>
      </c>
      <c r="AA1907" s="5" t="e">
        <f t="shared" si="296"/>
        <v>#DIV/0!</v>
      </c>
      <c r="AM1907" s="6"/>
      <c r="AN1907" s="6"/>
    </row>
    <row r="1908" spans="2:40" s="5" customFormat="1" ht="20.100000000000001" hidden="1" customHeight="1">
      <c r="B1908" s="26"/>
      <c r="C1908" s="27">
        <f>3.14/180*C1907</f>
        <v>0</v>
      </c>
      <c r="D1908" s="27">
        <f>3.14/180*D1907</f>
        <v>5.791555555555556</v>
      </c>
      <c r="E1908" s="28"/>
      <c r="F1908" s="28"/>
      <c r="G1908" s="28"/>
      <c r="H1908" s="28"/>
      <c r="I1908" s="28"/>
      <c r="J1908" s="28"/>
      <c r="K1908" s="28">
        <f>(3.14/180)*K1907</f>
        <v>5.791555555555556</v>
      </c>
      <c r="L1908" s="14"/>
      <c r="M1908" s="14" t="e">
        <f t="shared" si="281"/>
        <v>#DIV/0!</v>
      </c>
      <c r="N1908" s="49"/>
      <c r="O1908" s="40"/>
      <c r="P1908" s="5" t="e">
        <f t="shared" si="284"/>
        <v>#DIV/0!</v>
      </c>
      <c r="Q1908" s="5" t="e">
        <f t="shared" si="284"/>
        <v>#DIV/0!</v>
      </c>
      <c r="R1908" s="5" t="e">
        <f t="shared" si="284"/>
        <v>#DIV/0!</v>
      </c>
      <c r="S1908" s="5" t="e">
        <f t="shared" si="284"/>
        <v>#DIV/0!</v>
      </c>
      <c r="T1908" s="5" t="e">
        <f t="shared" si="284"/>
        <v>#DIV/0!</v>
      </c>
      <c r="U1908" s="5" t="e">
        <f t="shared" si="284"/>
        <v>#DIV/0!</v>
      </c>
      <c r="V1908" s="5" t="e">
        <f t="shared" si="284"/>
        <v>#DIV/0!</v>
      </c>
      <c r="W1908" s="5" t="e">
        <f t="shared" si="284"/>
        <v>#DIV/0!</v>
      </c>
      <c r="X1908" s="5" t="e">
        <f t="shared" si="284"/>
        <v>#DIV/0!</v>
      </c>
      <c r="Y1908" s="5" t="e">
        <f t="shared" si="295"/>
        <v>#DIV/0!</v>
      </c>
      <c r="Z1908" s="5" t="e">
        <f t="shared" si="296"/>
        <v>#DIV/0!</v>
      </c>
      <c r="AA1908" s="5" t="e">
        <f t="shared" si="296"/>
        <v>#DIV/0!</v>
      </c>
      <c r="AM1908" s="6"/>
      <c r="AN1908" s="6"/>
    </row>
    <row r="1909" spans="2:40" s="5" customFormat="1" ht="20.100000000000001" hidden="1" customHeight="1">
      <c r="B1909" s="15"/>
      <c r="C1909" s="13"/>
      <c r="D1909" s="13"/>
      <c r="E1909" s="13"/>
      <c r="F1909" s="13"/>
      <c r="G1909" s="13"/>
      <c r="H1909" s="13"/>
      <c r="I1909" s="13"/>
      <c r="J1909" s="13"/>
      <c r="K1909" s="15"/>
      <c r="L1909" s="14"/>
      <c r="M1909" s="14" t="e">
        <f t="shared" si="281"/>
        <v>#DIV/0!</v>
      </c>
      <c r="N1909" s="49"/>
      <c r="O1909" s="40"/>
      <c r="P1909" s="5" t="e">
        <f t="shared" si="284"/>
        <v>#DIV/0!</v>
      </c>
      <c r="Q1909" s="5" t="e">
        <f t="shared" si="284"/>
        <v>#DIV/0!</v>
      </c>
      <c r="R1909" s="5" t="e">
        <f t="shared" si="284"/>
        <v>#DIV/0!</v>
      </c>
      <c r="S1909" s="5" t="e">
        <f t="shared" si="284"/>
        <v>#DIV/0!</v>
      </c>
      <c r="T1909" s="5" t="e">
        <f t="shared" si="284"/>
        <v>#DIV/0!</v>
      </c>
      <c r="U1909" s="5" t="e">
        <f t="shared" si="284"/>
        <v>#DIV/0!</v>
      </c>
      <c r="V1909" s="5" t="e">
        <f t="shared" si="284"/>
        <v>#DIV/0!</v>
      </c>
      <c r="W1909" s="5" t="e">
        <f t="shared" si="284"/>
        <v>#DIV/0!</v>
      </c>
      <c r="X1909" s="5" t="e">
        <f t="shared" si="284"/>
        <v>#DIV/0!</v>
      </c>
      <c r="Y1909" s="5" t="e">
        <f t="shared" si="295"/>
        <v>#DIV/0!</v>
      </c>
      <c r="Z1909" s="5" t="e">
        <f t="shared" si="296"/>
        <v>#DIV/0!</v>
      </c>
      <c r="AA1909" s="5" t="e">
        <f t="shared" si="296"/>
        <v>#DIV/0!</v>
      </c>
      <c r="AM1909" s="6"/>
      <c r="AN1909" s="6"/>
    </row>
    <row r="1910" spans="2:40" s="5" customFormat="1" ht="20.100000000000001" hidden="1" customHeight="1">
      <c r="B1910" s="22" t="str">
        <f>+$B$11</f>
        <v xml:space="preserve"> Α' ΠΛΑΝΗΤΗΣ</v>
      </c>
      <c r="C1910" s="15">
        <f>+$C$11</f>
        <v>0</v>
      </c>
      <c r="D1910" s="13">
        <f>+D1905+1</f>
        <v>333</v>
      </c>
      <c r="E1910" s="15">
        <f>+(H1910+I1910)/2</f>
        <v>0</v>
      </c>
      <c r="F1910" s="15">
        <f>+SQRT(E1910*E1910-G1910*G1910)</f>
        <v>0</v>
      </c>
      <c r="G1910" s="15">
        <f>+(-H1910+I1910)/2</f>
        <v>0</v>
      </c>
      <c r="H1910" s="15">
        <f>+$J$40</f>
        <v>0</v>
      </c>
      <c r="I1910" s="15">
        <f>+$J$39</f>
        <v>0</v>
      </c>
      <c r="J1910" s="15">
        <f>+$D$22</f>
        <v>0</v>
      </c>
      <c r="K1910" s="15">
        <f>+ABS( C1910-D1910)</f>
        <v>333</v>
      </c>
      <c r="L1910" s="15" t="e">
        <f>(+F1910*F1910/E1910)/( 1- J1910*COS(K1911))</f>
        <v>#DIV/0!</v>
      </c>
      <c r="M1910" s="14" t="e">
        <f t="shared" si="281"/>
        <v>#DIV/0!</v>
      </c>
      <c r="N1910" s="49"/>
      <c r="O1910" s="40"/>
      <c r="P1910" s="5" t="e">
        <f t="shared" si="284"/>
        <v>#DIV/0!</v>
      </c>
      <c r="Q1910" s="5" t="e">
        <f t="shared" si="284"/>
        <v>#DIV/0!</v>
      </c>
      <c r="R1910" s="5" t="e">
        <f t="shared" si="284"/>
        <v>#DIV/0!</v>
      </c>
      <c r="S1910" s="5" t="e">
        <f t="shared" si="284"/>
        <v>#DIV/0!</v>
      </c>
      <c r="T1910" s="5" t="e">
        <f t="shared" si="284"/>
        <v>#DIV/0!</v>
      </c>
      <c r="U1910" s="5" t="e">
        <f t="shared" si="284"/>
        <v>#DIV/0!</v>
      </c>
      <c r="V1910" s="5" t="e">
        <f t="shared" si="284"/>
        <v>#DIV/0!</v>
      </c>
      <c r="W1910" s="5" t="e">
        <f t="shared" si="284"/>
        <v>#DIV/0!</v>
      </c>
      <c r="X1910" s="5" t="e">
        <f t="shared" si="284"/>
        <v>#DIV/0!</v>
      </c>
      <c r="Y1910" s="5" t="e">
        <f t="shared" si="295"/>
        <v>#DIV/0!</v>
      </c>
      <c r="Z1910" s="5" t="e">
        <f t="shared" si="296"/>
        <v>#DIV/0!</v>
      </c>
      <c r="AA1910" s="5" t="e">
        <f t="shared" si="296"/>
        <v>#DIV/0!</v>
      </c>
      <c r="AM1910" s="6"/>
      <c r="AN1910" s="6"/>
    </row>
    <row r="1911" spans="2:40" s="5" customFormat="1" ht="20.100000000000001" hidden="1" customHeight="1">
      <c r="B1911" s="23" t="s">
        <v>32</v>
      </c>
      <c r="C1911" s="24">
        <f>3.14/180*C1910</f>
        <v>0</v>
      </c>
      <c r="D1911" s="24">
        <v>333</v>
      </c>
      <c r="E1911" s="25"/>
      <c r="F1911" s="25"/>
      <c r="G1911" s="25"/>
      <c r="H1911" s="25"/>
      <c r="I1911" s="25"/>
      <c r="J1911" s="25"/>
      <c r="K1911" s="25">
        <f>(3.14/180)*K1910</f>
        <v>5.8090000000000011</v>
      </c>
      <c r="L1911" s="14"/>
      <c r="M1911" s="14" t="e">
        <f t="shared" ref="M1911:M1974" si="298">IF(O1911=$O$2051,$D1910,0)</f>
        <v>#DIV/0!</v>
      </c>
      <c r="N1911" s="49"/>
      <c r="O1911" s="238" t="e">
        <f t="shared" ref="O1911" si="299">+ABS(L1910-L1912)</f>
        <v>#DIV/0!</v>
      </c>
      <c r="P1911" s="5" t="e">
        <f t="shared" si="284"/>
        <v>#DIV/0!</v>
      </c>
      <c r="Q1911" s="5" t="e">
        <f t="shared" si="284"/>
        <v>#DIV/0!</v>
      </c>
      <c r="R1911" s="5" t="e">
        <f t="shared" si="284"/>
        <v>#DIV/0!</v>
      </c>
      <c r="S1911" s="5" t="e">
        <f t="shared" si="284"/>
        <v>#DIV/0!</v>
      </c>
      <c r="T1911" s="5" t="e">
        <f t="shared" si="284"/>
        <v>#DIV/0!</v>
      </c>
      <c r="U1911" s="5" t="e">
        <f t="shared" si="284"/>
        <v>#DIV/0!</v>
      </c>
      <c r="V1911" s="5" t="e">
        <f t="shared" si="284"/>
        <v>#DIV/0!</v>
      </c>
      <c r="W1911" s="5" t="e">
        <f t="shared" si="284"/>
        <v>#DIV/0!</v>
      </c>
      <c r="X1911" s="5" t="e">
        <f t="shared" si="284"/>
        <v>#DIV/0!</v>
      </c>
      <c r="Y1911" s="5" t="e">
        <f t="shared" si="295"/>
        <v>#DIV/0!</v>
      </c>
      <c r="Z1911" s="5" t="e">
        <f t="shared" si="296"/>
        <v>#DIV/0!</v>
      </c>
      <c r="AA1911" s="5" t="e">
        <f t="shared" si="296"/>
        <v>#DIV/0!</v>
      </c>
      <c r="AM1911" s="6"/>
      <c r="AN1911" s="6"/>
    </row>
    <row r="1912" spans="2:40" s="5" customFormat="1" ht="20.100000000000001" hidden="1" customHeight="1">
      <c r="B1912" s="22" t="str">
        <f>+$B$13</f>
        <v xml:space="preserve"> Β' ΠΛΑΝΗΤΗΣ</v>
      </c>
      <c r="C1912" s="15">
        <f>+$C$13</f>
        <v>0</v>
      </c>
      <c r="D1912" s="13">
        <f>+D1907+1</f>
        <v>333</v>
      </c>
      <c r="E1912" s="15">
        <f>+(H1912+I1912)/2</f>
        <v>0</v>
      </c>
      <c r="F1912" s="15">
        <f>+SQRT(E1912*E1912-G1912*G1912)</f>
        <v>0</v>
      </c>
      <c r="G1912" s="15">
        <f>+(-H1912+I1912)/2</f>
        <v>0</v>
      </c>
      <c r="H1912" s="15">
        <f>+$J$42</f>
        <v>0</v>
      </c>
      <c r="I1912" s="15">
        <f>+$J$41</f>
        <v>0</v>
      </c>
      <c r="J1912" s="15">
        <f>+$D$24</f>
        <v>0</v>
      </c>
      <c r="K1912" s="15">
        <f>+ABS( C1912-D1912)</f>
        <v>333</v>
      </c>
      <c r="L1912" s="15" t="e">
        <f>+F1912*F1912/E1912/( 1- J1912*COS(K1913))</f>
        <v>#DIV/0!</v>
      </c>
      <c r="M1912" s="14" t="e">
        <f t="shared" si="298"/>
        <v>#DIV/0!</v>
      </c>
      <c r="N1912" s="49"/>
      <c r="O1912" s="40"/>
      <c r="P1912" s="5" t="e">
        <f t="shared" ref="P1912:X1940" si="300">IF(AND(B1912=MIN($B1912:$M1912),B1912=MIN($O$176:$O$234)),AB1911,0)</f>
        <v>#DIV/0!</v>
      </c>
      <c r="Q1912" s="5" t="e">
        <f t="shared" si="300"/>
        <v>#DIV/0!</v>
      </c>
      <c r="R1912" s="5" t="e">
        <f t="shared" si="300"/>
        <v>#DIV/0!</v>
      </c>
      <c r="S1912" s="5" t="e">
        <f t="shared" si="300"/>
        <v>#DIV/0!</v>
      </c>
      <c r="T1912" s="5" t="e">
        <f t="shared" si="300"/>
        <v>#DIV/0!</v>
      </c>
      <c r="U1912" s="5" t="e">
        <f t="shared" si="300"/>
        <v>#DIV/0!</v>
      </c>
      <c r="V1912" s="5" t="e">
        <f t="shared" si="300"/>
        <v>#DIV/0!</v>
      </c>
      <c r="W1912" s="5" t="e">
        <f t="shared" si="300"/>
        <v>#DIV/0!</v>
      </c>
      <c r="X1912" s="5" t="e">
        <f t="shared" si="300"/>
        <v>#DIV/0!</v>
      </c>
      <c r="Y1912" s="5" t="e">
        <f t="shared" si="295"/>
        <v>#DIV/0!</v>
      </c>
      <c r="Z1912" s="5" t="e">
        <f t="shared" si="296"/>
        <v>#DIV/0!</v>
      </c>
      <c r="AA1912" s="5" t="e">
        <f t="shared" si="296"/>
        <v>#DIV/0!</v>
      </c>
      <c r="AM1912" s="6"/>
      <c r="AN1912" s="6"/>
    </row>
    <row r="1913" spans="2:40" s="5" customFormat="1" ht="20.100000000000001" hidden="1" customHeight="1">
      <c r="B1913" s="26"/>
      <c r="C1913" s="27">
        <f>3.14/180*C1912</f>
        <v>0</v>
      </c>
      <c r="D1913" s="27">
        <f>3.14/180*D1912</f>
        <v>5.8090000000000011</v>
      </c>
      <c r="E1913" s="28"/>
      <c r="F1913" s="28"/>
      <c r="G1913" s="28"/>
      <c r="H1913" s="28"/>
      <c r="I1913" s="28"/>
      <c r="J1913" s="28"/>
      <c r="K1913" s="28">
        <f>(3.14/180)*K1912</f>
        <v>5.8090000000000011</v>
      </c>
      <c r="L1913" s="14"/>
      <c r="M1913" s="14" t="e">
        <f t="shared" si="298"/>
        <v>#DIV/0!</v>
      </c>
      <c r="N1913" s="49"/>
      <c r="O1913" s="40"/>
      <c r="P1913" s="5" t="e">
        <f t="shared" si="300"/>
        <v>#DIV/0!</v>
      </c>
      <c r="Q1913" s="5" t="e">
        <f t="shared" si="300"/>
        <v>#DIV/0!</v>
      </c>
      <c r="R1913" s="5" t="e">
        <f t="shared" si="300"/>
        <v>#DIV/0!</v>
      </c>
      <c r="S1913" s="5" t="e">
        <f t="shared" si="300"/>
        <v>#DIV/0!</v>
      </c>
      <c r="T1913" s="5" t="e">
        <f t="shared" si="300"/>
        <v>#DIV/0!</v>
      </c>
      <c r="U1913" s="5" t="e">
        <f t="shared" si="300"/>
        <v>#DIV/0!</v>
      </c>
      <c r="V1913" s="5" t="e">
        <f t="shared" si="300"/>
        <v>#DIV/0!</v>
      </c>
      <c r="W1913" s="5" t="e">
        <f t="shared" si="300"/>
        <v>#DIV/0!</v>
      </c>
      <c r="X1913" s="5" t="e">
        <f t="shared" si="300"/>
        <v>#DIV/0!</v>
      </c>
      <c r="Y1913" s="5" t="e">
        <f t="shared" si="295"/>
        <v>#DIV/0!</v>
      </c>
      <c r="Z1913" s="5" t="e">
        <f t="shared" si="296"/>
        <v>#DIV/0!</v>
      </c>
      <c r="AA1913" s="5" t="e">
        <f t="shared" si="296"/>
        <v>#DIV/0!</v>
      </c>
      <c r="AM1913" s="6"/>
      <c r="AN1913" s="6"/>
    </row>
    <row r="1914" spans="2:40" s="5" customFormat="1" ht="20.100000000000001" hidden="1" customHeight="1">
      <c r="B1914" s="15"/>
      <c r="C1914" s="13"/>
      <c r="D1914" s="13"/>
      <c r="E1914" s="13"/>
      <c r="F1914" s="13"/>
      <c r="G1914" s="13"/>
      <c r="H1914" s="13"/>
      <c r="I1914" s="13"/>
      <c r="J1914" s="13"/>
      <c r="K1914" s="15"/>
      <c r="L1914" s="14"/>
      <c r="M1914" s="14" t="e">
        <f t="shared" si="298"/>
        <v>#DIV/0!</v>
      </c>
      <c r="N1914" s="49"/>
      <c r="O1914" s="40"/>
      <c r="P1914" s="5" t="e">
        <f t="shared" si="300"/>
        <v>#DIV/0!</v>
      </c>
      <c r="Q1914" s="5" t="e">
        <f t="shared" si="300"/>
        <v>#DIV/0!</v>
      </c>
      <c r="R1914" s="5" t="e">
        <f t="shared" si="300"/>
        <v>#DIV/0!</v>
      </c>
      <c r="S1914" s="5" t="e">
        <f t="shared" si="300"/>
        <v>#DIV/0!</v>
      </c>
      <c r="T1914" s="5" t="e">
        <f t="shared" si="300"/>
        <v>#DIV/0!</v>
      </c>
      <c r="U1914" s="5" t="e">
        <f t="shared" si="300"/>
        <v>#DIV/0!</v>
      </c>
      <c r="V1914" s="5" t="e">
        <f t="shared" si="300"/>
        <v>#DIV/0!</v>
      </c>
      <c r="W1914" s="5" t="e">
        <f t="shared" si="300"/>
        <v>#DIV/0!</v>
      </c>
      <c r="X1914" s="5" t="e">
        <f t="shared" si="300"/>
        <v>#DIV/0!</v>
      </c>
      <c r="Y1914" s="5" t="e">
        <f t="shared" si="295"/>
        <v>#DIV/0!</v>
      </c>
      <c r="Z1914" s="5" t="e">
        <f t="shared" si="296"/>
        <v>#DIV/0!</v>
      </c>
      <c r="AA1914" s="5" t="e">
        <f t="shared" si="296"/>
        <v>#DIV/0!</v>
      </c>
      <c r="AM1914" s="6"/>
      <c r="AN1914" s="6"/>
    </row>
    <row r="1915" spans="2:40" s="5" customFormat="1" ht="20.100000000000001" hidden="1" customHeight="1">
      <c r="B1915" s="22" t="str">
        <f>+$B$11</f>
        <v xml:space="preserve"> Α' ΠΛΑΝΗΤΗΣ</v>
      </c>
      <c r="C1915" s="15">
        <f>+$C$11</f>
        <v>0</v>
      </c>
      <c r="D1915" s="13">
        <f>+D1910+1</f>
        <v>334</v>
      </c>
      <c r="E1915" s="15">
        <f>+(H1915+I1915)/2</f>
        <v>0</v>
      </c>
      <c r="F1915" s="15">
        <f>+SQRT(E1915*E1915-G1915*G1915)</f>
        <v>0</v>
      </c>
      <c r="G1915" s="15">
        <f>+(-H1915+I1915)/2</f>
        <v>0</v>
      </c>
      <c r="H1915" s="15">
        <f>+$J$40</f>
        <v>0</v>
      </c>
      <c r="I1915" s="15">
        <f>+$J$39</f>
        <v>0</v>
      </c>
      <c r="J1915" s="15">
        <f>+$D$22</f>
        <v>0</v>
      </c>
      <c r="K1915" s="15">
        <f>+ABS( C1915-D1915)</f>
        <v>334</v>
      </c>
      <c r="L1915" s="15" t="e">
        <f>(+F1915*F1915/E1915)/( 1- J1915*COS(K1916))</f>
        <v>#DIV/0!</v>
      </c>
      <c r="M1915" s="14" t="e">
        <f t="shared" si="298"/>
        <v>#DIV/0!</v>
      </c>
      <c r="N1915" s="49"/>
      <c r="O1915" s="40"/>
      <c r="P1915" s="5" t="e">
        <f t="shared" si="300"/>
        <v>#DIV/0!</v>
      </c>
      <c r="Q1915" s="5" t="e">
        <f t="shared" si="300"/>
        <v>#DIV/0!</v>
      </c>
      <c r="R1915" s="5" t="e">
        <f t="shared" si="300"/>
        <v>#DIV/0!</v>
      </c>
      <c r="S1915" s="5" t="e">
        <f t="shared" si="300"/>
        <v>#DIV/0!</v>
      </c>
      <c r="T1915" s="5" t="e">
        <f t="shared" si="300"/>
        <v>#DIV/0!</v>
      </c>
      <c r="U1915" s="5" t="e">
        <f t="shared" si="300"/>
        <v>#DIV/0!</v>
      </c>
      <c r="V1915" s="5" t="e">
        <f t="shared" si="300"/>
        <v>#DIV/0!</v>
      </c>
      <c r="W1915" s="5" t="e">
        <f t="shared" si="300"/>
        <v>#DIV/0!</v>
      </c>
      <c r="X1915" s="5" t="e">
        <f t="shared" si="300"/>
        <v>#DIV/0!</v>
      </c>
      <c r="Y1915" s="5" t="e">
        <f t="shared" si="295"/>
        <v>#DIV/0!</v>
      </c>
      <c r="Z1915" s="5" t="e">
        <f t="shared" si="296"/>
        <v>#DIV/0!</v>
      </c>
      <c r="AA1915" s="5" t="e">
        <f t="shared" si="296"/>
        <v>#DIV/0!</v>
      </c>
      <c r="AM1915" s="6"/>
      <c r="AN1915" s="6"/>
    </row>
    <row r="1916" spans="2:40" s="5" customFormat="1" ht="20.100000000000001" hidden="1" customHeight="1">
      <c r="B1916" s="23" t="s">
        <v>32</v>
      </c>
      <c r="C1916" s="24">
        <f>3.14/180*C1915</f>
        <v>0</v>
      </c>
      <c r="D1916" s="24">
        <v>334</v>
      </c>
      <c r="E1916" s="25"/>
      <c r="F1916" s="25"/>
      <c r="G1916" s="25"/>
      <c r="H1916" s="25"/>
      <c r="I1916" s="25"/>
      <c r="J1916" s="25"/>
      <c r="K1916" s="25">
        <f>(3.14/180)*K1915</f>
        <v>5.8264444444444452</v>
      </c>
      <c r="L1916" s="14"/>
      <c r="M1916" s="14" t="e">
        <f t="shared" si="298"/>
        <v>#DIV/0!</v>
      </c>
      <c r="N1916" s="49"/>
      <c r="O1916" s="238" t="e">
        <f t="shared" ref="O1916" si="301">+ABS(L1915-L1917)</f>
        <v>#DIV/0!</v>
      </c>
      <c r="P1916" s="5" t="e">
        <f t="shared" si="300"/>
        <v>#DIV/0!</v>
      </c>
      <c r="Q1916" s="5" t="e">
        <f t="shared" si="300"/>
        <v>#DIV/0!</v>
      </c>
      <c r="R1916" s="5" t="e">
        <f t="shared" si="300"/>
        <v>#DIV/0!</v>
      </c>
      <c r="S1916" s="5" t="e">
        <f t="shared" si="300"/>
        <v>#DIV/0!</v>
      </c>
      <c r="T1916" s="5" t="e">
        <f t="shared" si="300"/>
        <v>#DIV/0!</v>
      </c>
      <c r="U1916" s="5" t="e">
        <f t="shared" si="300"/>
        <v>#DIV/0!</v>
      </c>
      <c r="V1916" s="5" t="e">
        <f t="shared" si="300"/>
        <v>#DIV/0!</v>
      </c>
      <c r="W1916" s="5" t="e">
        <f t="shared" si="300"/>
        <v>#DIV/0!</v>
      </c>
      <c r="X1916" s="5" t="e">
        <f t="shared" si="300"/>
        <v>#DIV/0!</v>
      </c>
      <c r="Y1916" s="5" t="e">
        <f t="shared" si="295"/>
        <v>#DIV/0!</v>
      </c>
      <c r="Z1916" s="5" t="e">
        <f t="shared" si="296"/>
        <v>#DIV/0!</v>
      </c>
      <c r="AA1916" s="5" t="e">
        <f t="shared" si="296"/>
        <v>#DIV/0!</v>
      </c>
      <c r="AM1916" s="6"/>
      <c r="AN1916" s="6"/>
    </row>
    <row r="1917" spans="2:40" s="5" customFormat="1" ht="20.100000000000001" hidden="1" customHeight="1">
      <c r="B1917" s="22" t="str">
        <f>+$B$13</f>
        <v xml:space="preserve"> Β' ΠΛΑΝΗΤΗΣ</v>
      </c>
      <c r="C1917" s="15">
        <f>+$C$13</f>
        <v>0</v>
      </c>
      <c r="D1917" s="13">
        <f>+D1912+1</f>
        <v>334</v>
      </c>
      <c r="E1917" s="15">
        <f>+(H1917+I1917)/2</f>
        <v>0</v>
      </c>
      <c r="F1917" s="15">
        <f>+SQRT(E1917*E1917-G1917*G1917)</f>
        <v>0</v>
      </c>
      <c r="G1917" s="15">
        <f>+(-H1917+I1917)/2</f>
        <v>0</v>
      </c>
      <c r="H1917" s="15">
        <f>+$J$42</f>
        <v>0</v>
      </c>
      <c r="I1917" s="15">
        <f>+$J$41</f>
        <v>0</v>
      </c>
      <c r="J1917" s="15">
        <f>+$D$24</f>
        <v>0</v>
      </c>
      <c r="K1917" s="15">
        <f>+ABS( C1917-D1917)</f>
        <v>334</v>
      </c>
      <c r="L1917" s="15" t="e">
        <f>+F1917*F1917/E1917/( 1- J1917*COS(K1918))</f>
        <v>#DIV/0!</v>
      </c>
      <c r="M1917" s="14" t="e">
        <f t="shared" si="298"/>
        <v>#DIV/0!</v>
      </c>
      <c r="N1917" s="49"/>
      <c r="O1917" s="40"/>
      <c r="P1917" s="5" t="e">
        <f t="shared" si="300"/>
        <v>#DIV/0!</v>
      </c>
      <c r="Q1917" s="5" t="e">
        <f t="shared" si="300"/>
        <v>#DIV/0!</v>
      </c>
      <c r="R1917" s="5" t="e">
        <f t="shared" si="300"/>
        <v>#DIV/0!</v>
      </c>
      <c r="S1917" s="5" t="e">
        <f t="shared" si="300"/>
        <v>#DIV/0!</v>
      </c>
      <c r="T1917" s="5" t="e">
        <f t="shared" si="300"/>
        <v>#DIV/0!</v>
      </c>
      <c r="U1917" s="5" t="e">
        <f t="shared" si="300"/>
        <v>#DIV/0!</v>
      </c>
      <c r="V1917" s="5" t="e">
        <f t="shared" si="300"/>
        <v>#DIV/0!</v>
      </c>
      <c r="W1917" s="5" t="e">
        <f t="shared" si="300"/>
        <v>#DIV/0!</v>
      </c>
      <c r="X1917" s="5" t="e">
        <f t="shared" si="300"/>
        <v>#DIV/0!</v>
      </c>
      <c r="Y1917" s="5" t="e">
        <f t="shared" si="295"/>
        <v>#DIV/0!</v>
      </c>
      <c r="Z1917" s="5" t="e">
        <f t="shared" si="296"/>
        <v>#DIV/0!</v>
      </c>
      <c r="AA1917" s="5" t="e">
        <f t="shared" si="296"/>
        <v>#DIV/0!</v>
      </c>
      <c r="AM1917" s="6"/>
      <c r="AN1917" s="6"/>
    </row>
    <row r="1918" spans="2:40" s="5" customFormat="1" ht="20.100000000000001" hidden="1" customHeight="1">
      <c r="B1918" s="26"/>
      <c r="C1918" s="27">
        <f>3.14/180*C1917</f>
        <v>0</v>
      </c>
      <c r="D1918" s="27">
        <f>3.14/180*D1917</f>
        <v>5.8264444444444452</v>
      </c>
      <c r="E1918" s="28"/>
      <c r="F1918" s="28"/>
      <c r="G1918" s="28"/>
      <c r="H1918" s="28"/>
      <c r="I1918" s="28"/>
      <c r="J1918" s="28"/>
      <c r="K1918" s="28">
        <f>(3.14/180)*K1917</f>
        <v>5.8264444444444452</v>
      </c>
      <c r="L1918" s="14"/>
      <c r="M1918" s="14" t="e">
        <f t="shared" si="298"/>
        <v>#DIV/0!</v>
      </c>
      <c r="N1918" s="49"/>
      <c r="O1918" s="40"/>
      <c r="P1918" s="5" t="e">
        <f t="shared" si="300"/>
        <v>#DIV/0!</v>
      </c>
      <c r="Q1918" s="5" t="e">
        <f t="shared" si="300"/>
        <v>#DIV/0!</v>
      </c>
      <c r="R1918" s="5" t="e">
        <f t="shared" si="300"/>
        <v>#DIV/0!</v>
      </c>
      <c r="S1918" s="5" t="e">
        <f t="shared" si="300"/>
        <v>#DIV/0!</v>
      </c>
      <c r="T1918" s="5" t="e">
        <f t="shared" si="300"/>
        <v>#DIV/0!</v>
      </c>
      <c r="U1918" s="5" t="e">
        <f t="shared" si="300"/>
        <v>#DIV/0!</v>
      </c>
      <c r="V1918" s="5" t="e">
        <f t="shared" si="300"/>
        <v>#DIV/0!</v>
      </c>
      <c r="W1918" s="5" t="e">
        <f t="shared" si="300"/>
        <v>#DIV/0!</v>
      </c>
      <c r="X1918" s="5" t="e">
        <f t="shared" si="300"/>
        <v>#DIV/0!</v>
      </c>
      <c r="Y1918" s="5" t="e">
        <f t="shared" si="295"/>
        <v>#DIV/0!</v>
      </c>
      <c r="Z1918" s="5" t="e">
        <f t="shared" si="296"/>
        <v>#DIV/0!</v>
      </c>
      <c r="AA1918" s="5" t="e">
        <f t="shared" si="296"/>
        <v>#DIV/0!</v>
      </c>
      <c r="AM1918" s="6"/>
      <c r="AN1918" s="6"/>
    </row>
    <row r="1919" spans="2:40" s="5" customFormat="1" ht="20.100000000000001" hidden="1" customHeight="1">
      <c r="B1919" s="15"/>
      <c r="C1919" s="13"/>
      <c r="D1919" s="13"/>
      <c r="E1919" s="13"/>
      <c r="F1919" s="13"/>
      <c r="G1919" s="13"/>
      <c r="H1919" s="13"/>
      <c r="I1919" s="13"/>
      <c r="J1919" s="13"/>
      <c r="K1919" s="15"/>
      <c r="L1919" s="14"/>
      <c r="M1919" s="14" t="e">
        <f t="shared" si="298"/>
        <v>#DIV/0!</v>
      </c>
      <c r="N1919" s="49"/>
      <c r="O1919" s="238"/>
      <c r="P1919" s="5" t="e">
        <f t="shared" si="300"/>
        <v>#DIV/0!</v>
      </c>
      <c r="Q1919" s="5" t="e">
        <f t="shared" si="300"/>
        <v>#DIV/0!</v>
      </c>
      <c r="R1919" s="5" t="e">
        <f t="shared" si="300"/>
        <v>#DIV/0!</v>
      </c>
      <c r="S1919" s="5" t="e">
        <f t="shared" si="300"/>
        <v>#DIV/0!</v>
      </c>
      <c r="T1919" s="5" t="e">
        <f t="shared" si="300"/>
        <v>#DIV/0!</v>
      </c>
      <c r="U1919" s="5" t="e">
        <f t="shared" si="300"/>
        <v>#DIV/0!</v>
      </c>
      <c r="V1919" s="5" t="e">
        <f t="shared" si="300"/>
        <v>#DIV/0!</v>
      </c>
      <c r="W1919" s="5" t="e">
        <f t="shared" si="300"/>
        <v>#DIV/0!</v>
      </c>
      <c r="X1919" s="5" t="e">
        <f t="shared" si="300"/>
        <v>#DIV/0!</v>
      </c>
      <c r="Y1919" s="5" t="e">
        <f t="shared" si="295"/>
        <v>#DIV/0!</v>
      </c>
      <c r="Z1919" s="5" t="e">
        <f t="shared" si="296"/>
        <v>#DIV/0!</v>
      </c>
      <c r="AA1919" s="5" t="e">
        <f t="shared" si="296"/>
        <v>#DIV/0!</v>
      </c>
      <c r="AM1919" s="6"/>
      <c r="AN1919" s="6"/>
    </row>
    <row r="1920" spans="2:40" s="5" customFormat="1" ht="20.100000000000001" hidden="1" customHeight="1">
      <c r="B1920" s="22" t="str">
        <f>+$B$11</f>
        <v xml:space="preserve"> Α' ΠΛΑΝΗΤΗΣ</v>
      </c>
      <c r="C1920" s="15">
        <f>+$C$11</f>
        <v>0</v>
      </c>
      <c r="D1920" s="13">
        <f>+D1915+1</f>
        <v>335</v>
      </c>
      <c r="E1920" s="15">
        <f>+(H1920+I1920)/2</f>
        <v>0</v>
      </c>
      <c r="F1920" s="15">
        <f>+SQRT(E1920*E1920-G1920*G1920)</f>
        <v>0</v>
      </c>
      <c r="G1920" s="15">
        <f>+(-H1920+I1920)/2</f>
        <v>0</v>
      </c>
      <c r="H1920" s="15">
        <f>+$J$40</f>
        <v>0</v>
      </c>
      <c r="I1920" s="15">
        <f>+$J$39</f>
        <v>0</v>
      </c>
      <c r="J1920" s="15">
        <f>+$D$22</f>
        <v>0</v>
      </c>
      <c r="K1920" s="15">
        <f>+ABS( C1920-D1920)</f>
        <v>335</v>
      </c>
      <c r="L1920" s="15" t="e">
        <f>(+F1920*F1920/E1920)/( 1- J1920*COS(K1921))</f>
        <v>#DIV/0!</v>
      </c>
      <c r="M1920" s="14" t="e">
        <f t="shared" si="298"/>
        <v>#DIV/0!</v>
      </c>
      <c r="N1920" s="49"/>
      <c r="O1920" s="40"/>
      <c r="P1920" s="5" t="e">
        <f t="shared" si="300"/>
        <v>#DIV/0!</v>
      </c>
      <c r="Q1920" s="5" t="e">
        <f t="shared" si="300"/>
        <v>#DIV/0!</v>
      </c>
      <c r="R1920" s="5" t="e">
        <f t="shared" si="300"/>
        <v>#DIV/0!</v>
      </c>
      <c r="S1920" s="5" t="e">
        <f t="shared" si="300"/>
        <v>#DIV/0!</v>
      </c>
      <c r="T1920" s="5" t="e">
        <f t="shared" si="300"/>
        <v>#DIV/0!</v>
      </c>
      <c r="U1920" s="5" t="e">
        <f t="shared" si="300"/>
        <v>#DIV/0!</v>
      </c>
      <c r="V1920" s="5" t="e">
        <f t="shared" si="300"/>
        <v>#DIV/0!</v>
      </c>
      <c r="W1920" s="5" t="e">
        <f t="shared" si="300"/>
        <v>#DIV/0!</v>
      </c>
      <c r="X1920" s="5" t="e">
        <f t="shared" si="300"/>
        <v>#DIV/0!</v>
      </c>
      <c r="Y1920" s="5" t="e">
        <f t="shared" si="295"/>
        <v>#DIV/0!</v>
      </c>
      <c r="Z1920" s="5" t="e">
        <f t="shared" si="296"/>
        <v>#DIV/0!</v>
      </c>
      <c r="AA1920" s="5" t="e">
        <f t="shared" si="296"/>
        <v>#DIV/0!</v>
      </c>
      <c r="AM1920" s="6"/>
      <c r="AN1920" s="6"/>
    </row>
    <row r="1921" spans="2:40" s="5" customFormat="1" ht="20.100000000000001" hidden="1" customHeight="1">
      <c r="B1921" s="23" t="s">
        <v>32</v>
      </c>
      <c r="C1921" s="24">
        <f>3.14/180*C1920</f>
        <v>0</v>
      </c>
      <c r="D1921" s="24">
        <v>335</v>
      </c>
      <c r="E1921" s="25"/>
      <c r="F1921" s="25"/>
      <c r="G1921" s="25"/>
      <c r="H1921" s="25"/>
      <c r="I1921" s="25"/>
      <c r="J1921" s="25"/>
      <c r="K1921" s="25">
        <f>(3.14/180)*K1920</f>
        <v>5.8438888888888894</v>
      </c>
      <c r="L1921" s="14"/>
      <c r="M1921" s="14" t="e">
        <f t="shared" si="298"/>
        <v>#DIV/0!</v>
      </c>
      <c r="N1921" s="49"/>
      <c r="O1921" s="238" t="e">
        <f t="shared" ref="O1921" si="302">+ABS(L1920-L1922)</f>
        <v>#DIV/0!</v>
      </c>
      <c r="P1921" s="5" t="e">
        <f t="shared" si="300"/>
        <v>#DIV/0!</v>
      </c>
      <c r="Q1921" s="5" t="e">
        <f t="shared" si="300"/>
        <v>#DIV/0!</v>
      </c>
      <c r="R1921" s="5" t="e">
        <f t="shared" si="300"/>
        <v>#DIV/0!</v>
      </c>
      <c r="S1921" s="5" t="e">
        <f t="shared" si="300"/>
        <v>#DIV/0!</v>
      </c>
      <c r="T1921" s="5" t="e">
        <f t="shared" si="300"/>
        <v>#DIV/0!</v>
      </c>
      <c r="U1921" s="5" t="e">
        <f t="shared" si="300"/>
        <v>#DIV/0!</v>
      </c>
      <c r="V1921" s="5" t="e">
        <f t="shared" si="300"/>
        <v>#DIV/0!</v>
      </c>
      <c r="W1921" s="5" t="e">
        <f t="shared" si="300"/>
        <v>#DIV/0!</v>
      </c>
      <c r="X1921" s="5" t="e">
        <f t="shared" si="300"/>
        <v>#DIV/0!</v>
      </c>
      <c r="Y1921" s="5" t="e">
        <f t="shared" si="295"/>
        <v>#DIV/0!</v>
      </c>
      <c r="Z1921" s="5" t="e">
        <f t="shared" si="296"/>
        <v>#DIV/0!</v>
      </c>
      <c r="AA1921" s="5" t="e">
        <f t="shared" si="296"/>
        <v>#DIV/0!</v>
      </c>
      <c r="AM1921" s="6"/>
      <c r="AN1921" s="6"/>
    </row>
    <row r="1922" spans="2:40" s="5" customFormat="1" ht="20.100000000000001" hidden="1" customHeight="1">
      <c r="B1922" s="22" t="str">
        <f>+$B$13</f>
        <v xml:space="preserve"> Β' ΠΛΑΝΗΤΗΣ</v>
      </c>
      <c r="C1922" s="15">
        <f>+$C$13</f>
        <v>0</v>
      </c>
      <c r="D1922" s="13">
        <f>+D1917+1</f>
        <v>335</v>
      </c>
      <c r="E1922" s="15">
        <f>+(H1922+I1922)/2</f>
        <v>0</v>
      </c>
      <c r="F1922" s="15">
        <f>+SQRT(E1922*E1922-G1922*G1922)</f>
        <v>0</v>
      </c>
      <c r="G1922" s="15">
        <f>+(-H1922+I1922)/2</f>
        <v>0</v>
      </c>
      <c r="H1922" s="15">
        <f>+$J$42</f>
        <v>0</v>
      </c>
      <c r="I1922" s="15">
        <f>+$J$41</f>
        <v>0</v>
      </c>
      <c r="J1922" s="15">
        <f>+$D$24</f>
        <v>0</v>
      </c>
      <c r="K1922" s="15">
        <f>+ABS( C1922-D1922)</f>
        <v>335</v>
      </c>
      <c r="L1922" s="15" t="e">
        <f>+F1922*F1922/E1922/( 1- J1922*COS(K1923))</f>
        <v>#DIV/0!</v>
      </c>
      <c r="M1922" s="14" t="e">
        <f t="shared" si="298"/>
        <v>#DIV/0!</v>
      </c>
      <c r="N1922" s="49"/>
      <c r="O1922" s="40"/>
      <c r="P1922" s="5" t="e">
        <f t="shared" si="300"/>
        <v>#DIV/0!</v>
      </c>
      <c r="Q1922" s="5" t="e">
        <f t="shared" si="300"/>
        <v>#DIV/0!</v>
      </c>
      <c r="R1922" s="5" t="e">
        <f t="shared" si="300"/>
        <v>#DIV/0!</v>
      </c>
      <c r="S1922" s="5" t="e">
        <f t="shared" si="300"/>
        <v>#DIV/0!</v>
      </c>
      <c r="T1922" s="5" t="e">
        <f t="shared" si="300"/>
        <v>#DIV/0!</v>
      </c>
      <c r="U1922" s="5" t="e">
        <f t="shared" si="300"/>
        <v>#DIV/0!</v>
      </c>
      <c r="V1922" s="5" t="e">
        <f t="shared" si="300"/>
        <v>#DIV/0!</v>
      </c>
      <c r="W1922" s="5" t="e">
        <f t="shared" si="300"/>
        <v>#DIV/0!</v>
      </c>
      <c r="X1922" s="5" t="e">
        <f t="shared" si="300"/>
        <v>#DIV/0!</v>
      </c>
      <c r="Y1922" s="5" t="e">
        <f t="shared" si="295"/>
        <v>#DIV/0!</v>
      </c>
      <c r="Z1922" s="5" t="e">
        <f t="shared" si="296"/>
        <v>#DIV/0!</v>
      </c>
      <c r="AA1922" s="5" t="e">
        <f t="shared" si="296"/>
        <v>#DIV/0!</v>
      </c>
      <c r="AM1922" s="6"/>
      <c r="AN1922" s="6"/>
    </row>
    <row r="1923" spans="2:40" s="5" customFormat="1" ht="20.100000000000001" hidden="1" customHeight="1">
      <c r="B1923" s="26"/>
      <c r="C1923" s="27">
        <f>3.14/180*C1922</f>
        <v>0</v>
      </c>
      <c r="D1923" s="27">
        <f>3.14/180*D1922</f>
        <v>5.8438888888888894</v>
      </c>
      <c r="E1923" s="28"/>
      <c r="F1923" s="28"/>
      <c r="G1923" s="28"/>
      <c r="H1923" s="28"/>
      <c r="I1923" s="28"/>
      <c r="J1923" s="28"/>
      <c r="K1923" s="28">
        <f>(3.14/180)*K1922</f>
        <v>5.8438888888888894</v>
      </c>
      <c r="L1923" s="14"/>
      <c r="M1923" s="14" t="e">
        <f t="shared" si="298"/>
        <v>#DIV/0!</v>
      </c>
      <c r="N1923" s="49"/>
      <c r="O1923" s="40"/>
      <c r="P1923" s="5" t="e">
        <f t="shared" si="300"/>
        <v>#DIV/0!</v>
      </c>
      <c r="Q1923" s="5" t="e">
        <f t="shared" si="300"/>
        <v>#DIV/0!</v>
      </c>
      <c r="R1923" s="5" t="e">
        <f t="shared" si="300"/>
        <v>#DIV/0!</v>
      </c>
      <c r="S1923" s="5" t="e">
        <f t="shared" si="300"/>
        <v>#DIV/0!</v>
      </c>
      <c r="T1923" s="5" t="e">
        <f t="shared" si="300"/>
        <v>#DIV/0!</v>
      </c>
      <c r="U1923" s="5" t="e">
        <f t="shared" si="300"/>
        <v>#DIV/0!</v>
      </c>
      <c r="V1923" s="5" t="e">
        <f t="shared" si="300"/>
        <v>#DIV/0!</v>
      </c>
      <c r="W1923" s="5" t="e">
        <f t="shared" si="300"/>
        <v>#DIV/0!</v>
      </c>
      <c r="X1923" s="5" t="e">
        <f t="shared" si="300"/>
        <v>#DIV/0!</v>
      </c>
      <c r="Y1923" s="5" t="e">
        <f t="shared" si="295"/>
        <v>#DIV/0!</v>
      </c>
      <c r="Z1923" s="5" t="e">
        <f t="shared" si="296"/>
        <v>#DIV/0!</v>
      </c>
      <c r="AA1923" s="5" t="e">
        <f t="shared" si="296"/>
        <v>#DIV/0!</v>
      </c>
      <c r="AM1923" s="6"/>
      <c r="AN1923" s="6"/>
    </row>
    <row r="1924" spans="2:40" s="5" customFormat="1" ht="20.100000000000001" hidden="1" customHeight="1">
      <c r="B1924" s="15"/>
      <c r="C1924" s="13"/>
      <c r="D1924" s="13"/>
      <c r="E1924" s="13"/>
      <c r="F1924" s="13"/>
      <c r="G1924" s="13"/>
      <c r="H1924" s="13"/>
      <c r="I1924" s="13"/>
      <c r="J1924" s="13"/>
      <c r="K1924" s="15"/>
      <c r="L1924" s="14"/>
      <c r="M1924" s="14" t="e">
        <f t="shared" si="298"/>
        <v>#DIV/0!</v>
      </c>
      <c r="N1924" s="49"/>
      <c r="O1924" s="40"/>
      <c r="P1924" s="5" t="e">
        <f t="shared" si="300"/>
        <v>#DIV/0!</v>
      </c>
      <c r="Q1924" s="5" t="e">
        <f t="shared" si="300"/>
        <v>#DIV/0!</v>
      </c>
      <c r="R1924" s="5" t="e">
        <f t="shared" si="300"/>
        <v>#DIV/0!</v>
      </c>
      <c r="S1924" s="5" t="e">
        <f t="shared" si="300"/>
        <v>#DIV/0!</v>
      </c>
      <c r="T1924" s="5" t="e">
        <f t="shared" si="300"/>
        <v>#DIV/0!</v>
      </c>
      <c r="U1924" s="5" t="e">
        <f t="shared" si="300"/>
        <v>#DIV/0!</v>
      </c>
      <c r="V1924" s="5" t="e">
        <f t="shared" si="300"/>
        <v>#DIV/0!</v>
      </c>
      <c r="W1924" s="5" t="e">
        <f t="shared" si="300"/>
        <v>#DIV/0!</v>
      </c>
      <c r="X1924" s="5" t="e">
        <f t="shared" si="300"/>
        <v>#DIV/0!</v>
      </c>
      <c r="Y1924" s="5" t="e">
        <f t="shared" si="295"/>
        <v>#DIV/0!</v>
      </c>
      <c r="Z1924" s="5" t="e">
        <f t="shared" si="296"/>
        <v>#DIV/0!</v>
      </c>
      <c r="AA1924" s="5" t="e">
        <f t="shared" si="296"/>
        <v>#DIV/0!</v>
      </c>
      <c r="AM1924" s="6"/>
      <c r="AN1924" s="6"/>
    </row>
    <row r="1925" spans="2:40" s="5" customFormat="1" ht="20.100000000000001" hidden="1" customHeight="1">
      <c r="B1925" s="22" t="str">
        <f>+$B$11</f>
        <v xml:space="preserve"> Α' ΠΛΑΝΗΤΗΣ</v>
      </c>
      <c r="C1925" s="15">
        <f>+$C$11</f>
        <v>0</v>
      </c>
      <c r="D1925" s="13">
        <f>+D1920+1</f>
        <v>336</v>
      </c>
      <c r="E1925" s="15">
        <f>+(H1925+I1925)/2</f>
        <v>0</v>
      </c>
      <c r="F1925" s="15">
        <f>+SQRT(E1925*E1925-G1925*G1925)</f>
        <v>0</v>
      </c>
      <c r="G1925" s="15">
        <f>+(-H1925+I1925)/2</f>
        <v>0</v>
      </c>
      <c r="H1925" s="15">
        <f>+$J$40</f>
        <v>0</v>
      </c>
      <c r="I1925" s="15">
        <f>+$J$39</f>
        <v>0</v>
      </c>
      <c r="J1925" s="15">
        <f>+$D$22</f>
        <v>0</v>
      </c>
      <c r="K1925" s="15">
        <f>+ABS( C1925-D1925)</f>
        <v>336</v>
      </c>
      <c r="L1925" s="15" t="e">
        <f>(+F1925*F1925/E1925)/( 1- J1925*COS(K1926))</f>
        <v>#DIV/0!</v>
      </c>
      <c r="M1925" s="14" t="e">
        <f t="shared" si="298"/>
        <v>#DIV/0!</v>
      </c>
      <c r="N1925" s="49"/>
      <c r="O1925" s="40"/>
      <c r="P1925" s="5" t="e">
        <f t="shared" si="300"/>
        <v>#DIV/0!</v>
      </c>
      <c r="Q1925" s="5" t="e">
        <f t="shared" si="300"/>
        <v>#DIV/0!</v>
      </c>
      <c r="R1925" s="5" t="e">
        <f t="shared" si="300"/>
        <v>#DIV/0!</v>
      </c>
      <c r="S1925" s="5" t="e">
        <f t="shared" si="300"/>
        <v>#DIV/0!</v>
      </c>
      <c r="T1925" s="5" t="e">
        <f t="shared" si="300"/>
        <v>#DIV/0!</v>
      </c>
      <c r="U1925" s="5" t="e">
        <f t="shared" si="300"/>
        <v>#DIV/0!</v>
      </c>
      <c r="V1925" s="5" t="e">
        <f t="shared" si="300"/>
        <v>#DIV/0!</v>
      </c>
      <c r="W1925" s="5" t="e">
        <f t="shared" si="300"/>
        <v>#DIV/0!</v>
      </c>
      <c r="X1925" s="5" t="e">
        <f t="shared" si="300"/>
        <v>#DIV/0!</v>
      </c>
      <c r="Y1925" s="5" t="e">
        <f t="shared" si="295"/>
        <v>#DIV/0!</v>
      </c>
      <c r="Z1925" s="5" t="e">
        <f t="shared" si="296"/>
        <v>#DIV/0!</v>
      </c>
      <c r="AA1925" s="5" t="e">
        <f t="shared" si="296"/>
        <v>#DIV/0!</v>
      </c>
      <c r="AM1925" s="6"/>
      <c r="AN1925" s="6"/>
    </row>
    <row r="1926" spans="2:40" s="5" customFormat="1" ht="20.100000000000001" hidden="1" customHeight="1">
      <c r="B1926" s="23" t="s">
        <v>32</v>
      </c>
      <c r="C1926" s="24">
        <f>3.14/180*C1925</f>
        <v>0</v>
      </c>
      <c r="D1926" s="24">
        <v>336</v>
      </c>
      <c r="E1926" s="25"/>
      <c r="F1926" s="25"/>
      <c r="G1926" s="25"/>
      <c r="H1926" s="25"/>
      <c r="I1926" s="25"/>
      <c r="J1926" s="25"/>
      <c r="K1926" s="25">
        <f>(3.14/180)*K1925</f>
        <v>5.8613333333333344</v>
      </c>
      <c r="L1926" s="14"/>
      <c r="M1926" s="14" t="e">
        <f t="shared" si="298"/>
        <v>#DIV/0!</v>
      </c>
      <c r="N1926" s="49"/>
      <c r="O1926" s="238" t="e">
        <f t="shared" ref="O1926" si="303">+ABS(L1925-L1927)</f>
        <v>#DIV/0!</v>
      </c>
      <c r="P1926" s="5" t="e">
        <f t="shared" si="300"/>
        <v>#DIV/0!</v>
      </c>
      <c r="Q1926" s="5" t="e">
        <f t="shared" si="300"/>
        <v>#DIV/0!</v>
      </c>
      <c r="R1926" s="5" t="e">
        <f t="shared" si="300"/>
        <v>#DIV/0!</v>
      </c>
      <c r="S1926" s="5" t="e">
        <f t="shared" si="300"/>
        <v>#DIV/0!</v>
      </c>
      <c r="T1926" s="5" t="e">
        <f t="shared" si="300"/>
        <v>#DIV/0!</v>
      </c>
      <c r="U1926" s="5" t="e">
        <f t="shared" si="300"/>
        <v>#DIV/0!</v>
      </c>
      <c r="V1926" s="5" t="e">
        <f t="shared" si="300"/>
        <v>#DIV/0!</v>
      </c>
      <c r="W1926" s="5" t="e">
        <f t="shared" si="300"/>
        <v>#DIV/0!</v>
      </c>
      <c r="X1926" s="5" t="e">
        <f t="shared" si="300"/>
        <v>#DIV/0!</v>
      </c>
      <c r="Y1926" s="5" t="e">
        <f t="shared" si="295"/>
        <v>#DIV/0!</v>
      </c>
      <c r="Z1926" s="5" t="e">
        <f t="shared" si="296"/>
        <v>#DIV/0!</v>
      </c>
      <c r="AA1926" s="5" t="e">
        <f t="shared" si="296"/>
        <v>#DIV/0!</v>
      </c>
      <c r="AM1926" s="6"/>
      <c r="AN1926" s="6"/>
    </row>
    <row r="1927" spans="2:40" s="5" customFormat="1" ht="20.100000000000001" hidden="1" customHeight="1">
      <c r="B1927" s="22" t="str">
        <f>+$B$13</f>
        <v xml:space="preserve"> Β' ΠΛΑΝΗΤΗΣ</v>
      </c>
      <c r="C1927" s="15">
        <f>+$C$13</f>
        <v>0</v>
      </c>
      <c r="D1927" s="13">
        <f>+D1922+1</f>
        <v>336</v>
      </c>
      <c r="E1927" s="15">
        <f>+(H1927+I1927)/2</f>
        <v>0</v>
      </c>
      <c r="F1927" s="15">
        <f>+SQRT(E1927*E1927-G1927*G1927)</f>
        <v>0</v>
      </c>
      <c r="G1927" s="15">
        <f>+(-H1927+I1927)/2</f>
        <v>0</v>
      </c>
      <c r="H1927" s="15">
        <f>+$J$42</f>
        <v>0</v>
      </c>
      <c r="I1927" s="15">
        <f>+$J$41</f>
        <v>0</v>
      </c>
      <c r="J1927" s="15">
        <f>+$D$24</f>
        <v>0</v>
      </c>
      <c r="K1927" s="15">
        <f>+ABS( C1927-D1927)</f>
        <v>336</v>
      </c>
      <c r="L1927" s="15" t="e">
        <f>+F1927*F1927/E1927/( 1- J1927*COS(K1928))</f>
        <v>#DIV/0!</v>
      </c>
      <c r="M1927" s="14" t="e">
        <f t="shared" si="298"/>
        <v>#DIV/0!</v>
      </c>
      <c r="N1927" s="49"/>
      <c r="O1927" s="238"/>
      <c r="P1927" s="5" t="e">
        <f t="shared" si="300"/>
        <v>#DIV/0!</v>
      </c>
      <c r="Q1927" s="5" t="e">
        <f t="shared" si="300"/>
        <v>#DIV/0!</v>
      </c>
      <c r="R1927" s="5" t="e">
        <f t="shared" si="300"/>
        <v>#DIV/0!</v>
      </c>
      <c r="S1927" s="5" t="e">
        <f t="shared" si="300"/>
        <v>#DIV/0!</v>
      </c>
      <c r="T1927" s="5" t="e">
        <f t="shared" si="300"/>
        <v>#DIV/0!</v>
      </c>
      <c r="U1927" s="5" t="e">
        <f t="shared" si="300"/>
        <v>#DIV/0!</v>
      </c>
      <c r="V1927" s="5" t="e">
        <f t="shared" si="300"/>
        <v>#DIV/0!</v>
      </c>
      <c r="W1927" s="5" t="e">
        <f t="shared" si="300"/>
        <v>#DIV/0!</v>
      </c>
      <c r="X1927" s="5" t="e">
        <f t="shared" si="300"/>
        <v>#DIV/0!</v>
      </c>
      <c r="Y1927" s="5" t="e">
        <f t="shared" si="295"/>
        <v>#DIV/0!</v>
      </c>
      <c r="Z1927" s="5" t="e">
        <f t="shared" si="296"/>
        <v>#DIV/0!</v>
      </c>
      <c r="AA1927" s="5" t="e">
        <f t="shared" si="296"/>
        <v>#DIV/0!</v>
      </c>
      <c r="AM1927" s="6"/>
      <c r="AN1927" s="6"/>
    </row>
    <row r="1928" spans="2:40" s="5" customFormat="1" ht="20.100000000000001" hidden="1" customHeight="1">
      <c r="B1928" s="26"/>
      <c r="C1928" s="27">
        <f>3.14/180*C1927</f>
        <v>0</v>
      </c>
      <c r="D1928" s="27">
        <f>3.14/180*D1927</f>
        <v>5.8613333333333344</v>
      </c>
      <c r="E1928" s="28"/>
      <c r="F1928" s="28"/>
      <c r="G1928" s="28"/>
      <c r="H1928" s="28"/>
      <c r="I1928" s="28"/>
      <c r="J1928" s="28"/>
      <c r="K1928" s="28">
        <f>(3.14/180)*K1927</f>
        <v>5.8613333333333344</v>
      </c>
      <c r="L1928" s="14"/>
      <c r="M1928" s="14" t="e">
        <f t="shared" si="298"/>
        <v>#DIV/0!</v>
      </c>
      <c r="N1928" s="49"/>
      <c r="O1928" s="238"/>
      <c r="P1928" s="5" t="e">
        <f t="shared" si="300"/>
        <v>#DIV/0!</v>
      </c>
      <c r="Q1928" s="5" t="e">
        <f t="shared" si="300"/>
        <v>#DIV/0!</v>
      </c>
      <c r="R1928" s="5" t="e">
        <f t="shared" si="300"/>
        <v>#DIV/0!</v>
      </c>
      <c r="S1928" s="5" t="e">
        <f t="shared" si="300"/>
        <v>#DIV/0!</v>
      </c>
      <c r="T1928" s="5" t="e">
        <f t="shared" si="300"/>
        <v>#DIV/0!</v>
      </c>
      <c r="U1928" s="5" t="e">
        <f t="shared" si="300"/>
        <v>#DIV/0!</v>
      </c>
      <c r="V1928" s="5" t="e">
        <f t="shared" si="300"/>
        <v>#DIV/0!</v>
      </c>
      <c r="W1928" s="5" t="e">
        <f t="shared" si="300"/>
        <v>#DIV/0!</v>
      </c>
      <c r="X1928" s="5" t="e">
        <f t="shared" si="300"/>
        <v>#DIV/0!</v>
      </c>
      <c r="Y1928" s="5" t="e">
        <f t="shared" si="295"/>
        <v>#DIV/0!</v>
      </c>
      <c r="Z1928" s="5" t="e">
        <f t="shared" si="296"/>
        <v>#DIV/0!</v>
      </c>
      <c r="AA1928" s="5" t="e">
        <f t="shared" si="296"/>
        <v>#DIV/0!</v>
      </c>
      <c r="AM1928" s="6"/>
      <c r="AN1928" s="6"/>
    </row>
    <row r="1929" spans="2:40" s="5" customFormat="1" ht="20.100000000000001" hidden="1" customHeight="1">
      <c r="B1929" s="15"/>
      <c r="C1929" s="13"/>
      <c r="D1929" s="13"/>
      <c r="E1929" s="13"/>
      <c r="F1929" s="13"/>
      <c r="G1929" s="13"/>
      <c r="H1929" s="13"/>
      <c r="I1929" s="13"/>
      <c r="J1929" s="13"/>
      <c r="K1929" s="15"/>
      <c r="L1929" s="14"/>
      <c r="M1929" s="14" t="e">
        <f t="shared" si="298"/>
        <v>#DIV/0!</v>
      </c>
      <c r="N1929" s="49"/>
      <c r="O1929" s="238"/>
      <c r="P1929" s="5" t="e">
        <f t="shared" si="300"/>
        <v>#DIV/0!</v>
      </c>
      <c r="Q1929" s="5" t="e">
        <f t="shared" si="300"/>
        <v>#DIV/0!</v>
      </c>
      <c r="R1929" s="5" t="e">
        <f t="shared" si="300"/>
        <v>#DIV/0!</v>
      </c>
      <c r="S1929" s="5" t="e">
        <f t="shared" si="300"/>
        <v>#DIV/0!</v>
      </c>
      <c r="T1929" s="5" t="e">
        <f t="shared" si="300"/>
        <v>#DIV/0!</v>
      </c>
      <c r="U1929" s="5" t="e">
        <f t="shared" si="300"/>
        <v>#DIV/0!</v>
      </c>
      <c r="V1929" s="5" t="e">
        <f t="shared" si="300"/>
        <v>#DIV/0!</v>
      </c>
      <c r="W1929" s="5" t="e">
        <f t="shared" si="300"/>
        <v>#DIV/0!</v>
      </c>
      <c r="X1929" s="5" t="e">
        <f t="shared" si="300"/>
        <v>#DIV/0!</v>
      </c>
      <c r="Y1929" s="5" t="e">
        <f t="shared" si="295"/>
        <v>#DIV/0!</v>
      </c>
      <c r="Z1929" s="5" t="e">
        <f t="shared" si="296"/>
        <v>#DIV/0!</v>
      </c>
      <c r="AA1929" s="5" t="e">
        <f t="shared" si="296"/>
        <v>#DIV/0!</v>
      </c>
      <c r="AM1929" s="6"/>
      <c r="AN1929" s="6"/>
    </row>
    <row r="1930" spans="2:40" s="5" customFormat="1" ht="20.100000000000001" hidden="1" customHeight="1">
      <c r="B1930" s="22" t="str">
        <f>+$B$11</f>
        <v xml:space="preserve"> Α' ΠΛΑΝΗΤΗΣ</v>
      </c>
      <c r="C1930" s="15">
        <f>+$C$11</f>
        <v>0</v>
      </c>
      <c r="D1930" s="13">
        <f>+D1925+1</f>
        <v>337</v>
      </c>
      <c r="E1930" s="15">
        <f>+(H1930+I1930)/2</f>
        <v>0</v>
      </c>
      <c r="F1930" s="15">
        <f>+SQRT(E1930*E1930-G1930*G1930)</f>
        <v>0</v>
      </c>
      <c r="G1930" s="15">
        <f>+(-H1930+I1930)/2</f>
        <v>0</v>
      </c>
      <c r="H1930" s="15">
        <f>+$J$40</f>
        <v>0</v>
      </c>
      <c r="I1930" s="15">
        <f>+$J$39</f>
        <v>0</v>
      </c>
      <c r="J1930" s="15">
        <f>+$D$22</f>
        <v>0</v>
      </c>
      <c r="K1930" s="15">
        <f>+ABS( C1930-D1930)</f>
        <v>337</v>
      </c>
      <c r="L1930" s="15" t="e">
        <f>(+F1930*F1930/E1930)/( 1- J1930*COS(K1931))</f>
        <v>#DIV/0!</v>
      </c>
      <c r="M1930" s="14" t="e">
        <f t="shared" si="298"/>
        <v>#DIV/0!</v>
      </c>
      <c r="N1930" s="49"/>
      <c r="O1930" s="238"/>
      <c r="P1930" s="5" t="e">
        <f t="shared" si="300"/>
        <v>#DIV/0!</v>
      </c>
      <c r="Q1930" s="5" t="e">
        <f t="shared" si="300"/>
        <v>#DIV/0!</v>
      </c>
      <c r="R1930" s="5" t="e">
        <f t="shared" si="300"/>
        <v>#DIV/0!</v>
      </c>
      <c r="S1930" s="5" t="e">
        <f t="shared" si="300"/>
        <v>#DIV/0!</v>
      </c>
      <c r="T1930" s="5" t="e">
        <f t="shared" si="300"/>
        <v>#DIV/0!</v>
      </c>
      <c r="U1930" s="5" t="e">
        <f t="shared" si="300"/>
        <v>#DIV/0!</v>
      </c>
      <c r="V1930" s="5" t="e">
        <f t="shared" si="300"/>
        <v>#DIV/0!</v>
      </c>
      <c r="W1930" s="5" t="e">
        <f t="shared" si="300"/>
        <v>#DIV/0!</v>
      </c>
      <c r="X1930" s="5" t="e">
        <f t="shared" si="300"/>
        <v>#DIV/0!</v>
      </c>
      <c r="Y1930" s="5" t="e">
        <f t="shared" si="295"/>
        <v>#DIV/0!</v>
      </c>
      <c r="Z1930" s="5" t="e">
        <f t="shared" si="296"/>
        <v>#DIV/0!</v>
      </c>
      <c r="AA1930" s="5" t="e">
        <f t="shared" si="296"/>
        <v>#DIV/0!</v>
      </c>
      <c r="AM1930" s="6"/>
      <c r="AN1930" s="6"/>
    </row>
    <row r="1931" spans="2:40" s="5" customFormat="1" ht="20.100000000000001" hidden="1" customHeight="1">
      <c r="B1931" s="23" t="s">
        <v>32</v>
      </c>
      <c r="C1931" s="24">
        <f>3.14/180*C1930</f>
        <v>0</v>
      </c>
      <c r="D1931" s="24">
        <v>337</v>
      </c>
      <c r="E1931" s="25"/>
      <c r="F1931" s="25"/>
      <c r="G1931" s="25"/>
      <c r="H1931" s="25"/>
      <c r="I1931" s="25"/>
      <c r="J1931" s="25"/>
      <c r="K1931" s="25">
        <f>(3.14/180)*K1930</f>
        <v>5.8787777777777785</v>
      </c>
      <c r="L1931" s="14"/>
      <c r="M1931" s="14" t="e">
        <f t="shared" si="298"/>
        <v>#DIV/0!</v>
      </c>
      <c r="N1931" s="49"/>
      <c r="O1931" s="238" t="e">
        <f t="shared" ref="O1931" si="304">+ABS(L1930-L1932)</f>
        <v>#DIV/0!</v>
      </c>
      <c r="P1931" s="5" t="e">
        <f t="shared" si="300"/>
        <v>#DIV/0!</v>
      </c>
      <c r="Q1931" s="5" t="e">
        <f t="shared" si="300"/>
        <v>#DIV/0!</v>
      </c>
      <c r="R1931" s="5" t="e">
        <f t="shared" si="300"/>
        <v>#DIV/0!</v>
      </c>
      <c r="S1931" s="5" t="e">
        <f t="shared" si="300"/>
        <v>#DIV/0!</v>
      </c>
      <c r="T1931" s="5" t="e">
        <f t="shared" si="300"/>
        <v>#DIV/0!</v>
      </c>
      <c r="U1931" s="5" t="e">
        <f t="shared" si="300"/>
        <v>#DIV/0!</v>
      </c>
      <c r="V1931" s="5" t="e">
        <f t="shared" si="300"/>
        <v>#DIV/0!</v>
      </c>
      <c r="W1931" s="5" t="e">
        <f t="shared" si="300"/>
        <v>#DIV/0!</v>
      </c>
      <c r="X1931" s="5" t="e">
        <f t="shared" si="300"/>
        <v>#DIV/0!</v>
      </c>
      <c r="Y1931" s="5" t="e">
        <f t="shared" si="295"/>
        <v>#DIV/0!</v>
      </c>
      <c r="Z1931" s="5" t="e">
        <f t="shared" si="296"/>
        <v>#DIV/0!</v>
      </c>
      <c r="AA1931" s="5" t="e">
        <f t="shared" si="296"/>
        <v>#DIV/0!</v>
      </c>
      <c r="AM1931" s="6"/>
      <c r="AN1931" s="6"/>
    </row>
    <row r="1932" spans="2:40" s="5" customFormat="1" ht="20.100000000000001" hidden="1" customHeight="1">
      <c r="B1932" s="22" t="str">
        <f>+$B$13</f>
        <v xml:space="preserve"> Β' ΠΛΑΝΗΤΗΣ</v>
      </c>
      <c r="C1932" s="15">
        <f>+$C$13</f>
        <v>0</v>
      </c>
      <c r="D1932" s="13">
        <f>+D1927+1</f>
        <v>337</v>
      </c>
      <c r="E1932" s="15">
        <f>+(H1932+I1932)/2</f>
        <v>0</v>
      </c>
      <c r="F1932" s="15">
        <f>+SQRT(E1932*E1932-G1932*G1932)</f>
        <v>0</v>
      </c>
      <c r="G1932" s="15">
        <f>+(-H1932+I1932)/2</f>
        <v>0</v>
      </c>
      <c r="H1932" s="15">
        <f>+$J$42</f>
        <v>0</v>
      </c>
      <c r="I1932" s="15">
        <f>+$J$41</f>
        <v>0</v>
      </c>
      <c r="J1932" s="15">
        <f>+$D$24</f>
        <v>0</v>
      </c>
      <c r="K1932" s="15">
        <f>+ABS( C1932-D1932)</f>
        <v>337</v>
      </c>
      <c r="L1932" s="15" t="e">
        <f>+F1932*F1932/E1932/( 1- J1932*COS(K1933))</f>
        <v>#DIV/0!</v>
      </c>
      <c r="M1932" s="14" t="e">
        <f t="shared" si="298"/>
        <v>#DIV/0!</v>
      </c>
      <c r="N1932" s="49"/>
      <c r="O1932" s="40"/>
      <c r="P1932" s="5" t="e">
        <f t="shared" si="300"/>
        <v>#DIV/0!</v>
      </c>
      <c r="Q1932" s="5" t="e">
        <f t="shared" si="300"/>
        <v>#DIV/0!</v>
      </c>
      <c r="R1932" s="5" t="e">
        <f t="shared" si="300"/>
        <v>#DIV/0!</v>
      </c>
      <c r="S1932" s="5" t="e">
        <f t="shared" si="300"/>
        <v>#DIV/0!</v>
      </c>
      <c r="T1932" s="5" t="e">
        <f t="shared" si="300"/>
        <v>#DIV/0!</v>
      </c>
      <c r="U1932" s="5" t="e">
        <f t="shared" si="300"/>
        <v>#DIV/0!</v>
      </c>
      <c r="V1932" s="5" t="e">
        <f t="shared" si="300"/>
        <v>#DIV/0!</v>
      </c>
      <c r="W1932" s="5" t="e">
        <f t="shared" si="300"/>
        <v>#DIV/0!</v>
      </c>
      <c r="X1932" s="5" t="e">
        <f t="shared" si="300"/>
        <v>#DIV/0!</v>
      </c>
      <c r="Y1932" s="5" t="e">
        <f t="shared" si="295"/>
        <v>#DIV/0!</v>
      </c>
      <c r="Z1932" s="5" t="e">
        <f t="shared" si="296"/>
        <v>#DIV/0!</v>
      </c>
      <c r="AA1932" s="5" t="e">
        <f t="shared" si="296"/>
        <v>#DIV/0!</v>
      </c>
      <c r="AM1932" s="6"/>
      <c r="AN1932" s="6"/>
    </row>
    <row r="1933" spans="2:40" s="5" customFormat="1" ht="20.100000000000001" hidden="1" customHeight="1">
      <c r="B1933" s="26"/>
      <c r="C1933" s="27">
        <f>3.14/180*C1932</f>
        <v>0</v>
      </c>
      <c r="D1933" s="27">
        <f>3.14/180*D1932</f>
        <v>5.8787777777777785</v>
      </c>
      <c r="E1933" s="28"/>
      <c r="F1933" s="28"/>
      <c r="G1933" s="28"/>
      <c r="H1933" s="28"/>
      <c r="I1933" s="28"/>
      <c r="J1933" s="28"/>
      <c r="K1933" s="28">
        <f>(3.14/180)*K1932</f>
        <v>5.8787777777777785</v>
      </c>
      <c r="L1933" s="14"/>
      <c r="M1933" s="14" t="e">
        <f t="shared" si="298"/>
        <v>#DIV/0!</v>
      </c>
      <c r="N1933" s="49"/>
      <c r="O1933" s="40"/>
      <c r="P1933" s="5" t="e">
        <f t="shared" si="300"/>
        <v>#DIV/0!</v>
      </c>
      <c r="Q1933" s="5" t="e">
        <f t="shared" si="300"/>
        <v>#DIV/0!</v>
      </c>
      <c r="R1933" s="5" t="e">
        <f t="shared" si="300"/>
        <v>#DIV/0!</v>
      </c>
      <c r="S1933" s="5" t="e">
        <f t="shared" si="300"/>
        <v>#DIV/0!</v>
      </c>
      <c r="T1933" s="5" t="e">
        <f t="shared" si="300"/>
        <v>#DIV/0!</v>
      </c>
      <c r="U1933" s="5" t="e">
        <f t="shared" si="300"/>
        <v>#DIV/0!</v>
      </c>
      <c r="V1933" s="5" t="e">
        <f t="shared" si="300"/>
        <v>#DIV/0!</v>
      </c>
      <c r="W1933" s="5" t="e">
        <f t="shared" si="300"/>
        <v>#DIV/0!</v>
      </c>
      <c r="X1933" s="5" t="e">
        <f t="shared" si="300"/>
        <v>#DIV/0!</v>
      </c>
      <c r="Y1933" s="5" t="e">
        <f t="shared" si="295"/>
        <v>#DIV/0!</v>
      </c>
      <c r="Z1933" s="5" t="e">
        <f t="shared" si="296"/>
        <v>#DIV/0!</v>
      </c>
      <c r="AA1933" s="5" t="e">
        <f t="shared" si="296"/>
        <v>#DIV/0!</v>
      </c>
      <c r="AM1933" s="6"/>
      <c r="AN1933" s="6"/>
    </row>
    <row r="1934" spans="2:40" s="5" customFormat="1" ht="20.100000000000001" hidden="1" customHeight="1">
      <c r="B1934" s="15"/>
      <c r="C1934" s="13"/>
      <c r="D1934" s="13"/>
      <c r="E1934" s="13"/>
      <c r="F1934" s="13"/>
      <c r="G1934" s="13"/>
      <c r="H1934" s="13"/>
      <c r="I1934" s="13"/>
      <c r="J1934" s="13"/>
      <c r="K1934" s="15"/>
      <c r="L1934" s="14"/>
      <c r="M1934" s="14" t="e">
        <f t="shared" si="298"/>
        <v>#DIV/0!</v>
      </c>
      <c r="N1934" s="49"/>
      <c r="O1934" s="40"/>
      <c r="P1934" s="5" t="e">
        <f t="shared" si="300"/>
        <v>#DIV/0!</v>
      </c>
      <c r="Q1934" s="5" t="e">
        <f t="shared" si="300"/>
        <v>#DIV/0!</v>
      </c>
      <c r="R1934" s="5" t="e">
        <f t="shared" si="300"/>
        <v>#DIV/0!</v>
      </c>
      <c r="S1934" s="5" t="e">
        <f t="shared" si="300"/>
        <v>#DIV/0!</v>
      </c>
      <c r="T1934" s="5" t="e">
        <f t="shared" si="300"/>
        <v>#DIV/0!</v>
      </c>
      <c r="U1934" s="5" t="e">
        <f t="shared" si="300"/>
        <v>#DIV/0!</v>
      </c>
      <c r="V1934" s="5" t="e">
        <f t="shared" si="300"/>
        <v>#DIV/0!</v>
      </c>
      <c r="W1934" s="5" t="e">
        <f t="shared" si="300"/>
        <v>#DIV/0!</v>
      </c>
      <c r="X1934" s="5" t="e">
        <f t="shared" si="300"/>
        <v>#DIV/0!</v>
      </c>
      <c r="Y1934" s="5" t="e">
        <f t="shared" si="295"/>
        <v>#DIV/0!</v>
      </c>
      <c r="Z1934" s="5" t="e">
        <f t="shared" si="296"/>
        <v>#DIV/0!</v>
      </c>
      <c r="AA1934" s="5" t="e">
        <f t="shared" si="296"/>
        <v>#DIV/0!</v>
      </c>
      <c r="AM1934" s="6"/>
      <c r="AN1934" s="6"/>
    </row>
    <row r="1935" spans="2:40" s="5" customFormat="1" ht="20.100000000000001" hidden="1" customHeight="1">
      <c r="B1935" s="22" t="str">
        <f>+$B$11</f>
        <v xml:space="preserve"> Α' ΠΛΑΝΗΤΗΣ</v>
      </c>
      <c r="C1935" s="15">
        <f>+$C$11</f>
        <v>0</v>
      </c>
      <c r="D1935" s="13">
        <f>+D1930+1</f>
        <v>338</v>
      </c>
      <c r="E1935" s="15">
        <f>+(H1935+I1935)/2</f>
        <v>0</v>
      </c>
      <c r="F1935" s="15">
        <f>+SQRT(E1935*E1935-G1935*G1935)</f>
        <v>0</v>
      </c>
      <c r="G1935" s="15">
        <f>+(-H1935+I1935)/2</f>
        <v>0</v>
      </c>
      <c r="H1935" s="15">
        <f>+$J$40</f>
        <v>0</v>
      </c>
      <c r="I1935" s="15">
        <f>+$J$39</f>
        <v>0</v>
      </c>
      <c r="J1935" s="15">
        <f>+$D$22</f>
        <v>0</v>
      </c>
      <c r="K1935" s="15">
        <f>+ABS( C1935-D1935)</f>
        <v>338</v>
      </c>
      <c r="L1935" s="15" t="e">
        <f>(+F1935*F1935/E1935)/( 1- J1935*COS(K1936))</f>
        <v>#DIV/0!</v>
      </c>
      <c r="M1935" s="14" t="e">
        <f t="shared" si="298"/>
        <v>#DIV/0!</v>
      </c>
      <c r="N1935" s="49"/>
      <c r="O1935" s="40"/>
      <c r="P1935" s="5" t="e">
        <f t="shared" si="300"/>
        <v>#DIV/0!</v>
      </c>
      <c r="Q1935" s="5" t="e">
        <f t="shared" si="300"/>
        <v>#DIV/0!</v>
      </c>
      <c r="R1935" s="5" t="e">
        <f t="shared" si="300"/>
        <v>#DIV/0!</v>
      </c>
      <c r="S1935" s="5" t="e">
        <f t="shared" si="300"/>
        <v>#DIV/0!</v>
      </c>
      <c r="T1935" s="5" t="e">
        <f t="shared" si="300"/>
        <v>#DIV/0!</v>
      </c>
      <c r="U1935" s="5" t="e">
        <f t="shared" si="300"/>
        <v>#DIV/0!</v>
      </c>
      <c r="V1935" s="5" t="e">
        <f t="shared" si="300"/>
        <v>#DIV/0!</v>
      </c>
      <c r="W1935" s="5" t="e">
        <f t="shared" si="300"/>
        <v>#DIV/0!</v>
      </c>
      <c r="X1935" s="5" t="e">
        <f t="shared" si="300"/>
        <v>#DIV/0!</v>
      </c>
      <c r="Y1935" s="5" t="e">
        <f t="shared" si="295"/>
        <v>#DIV/0!</v>
      </c>
      <c r="Z1935" s="5" t="e">
        <f t="shared" si="296"/>
        <v>#DIV/0!</v>
      </c>
      <c r="AA1935" s="5" t="e">
        <f t="shared" si="296"/>
        <v>#DIV/0!</v>
      </c>
      <c r="AM1935" s="6"/>
      <c r="AN1935" s="6"/>
    </row>
    <row r="1936" spans="2:40" s="5" customFormat="1" ht="20.100000000000001" hidden="1" customHeight="1">
      <c r="B1936" s="23" t="s">
        <v>32</v>
      </c>
      <c r="C1936" s="24">
        <f>3.14/180*C1935</f>
        <v>0</v>
      </c>
      <c r="D1936" s="24">
        <v>338</v>
      </c>
      <c r="E1936" s="25"/>
      <c r="F1936" s="25"/>
      <c r="G1936" s="25"/>
      <c r="H1936" s="25"/>
      <c r="I1936" s="25"/>
      <c r="J1936" s="25"/>
      <c r="K1936" s="25">
        <f>(3.14/180)*K1935</f>
        <v>5.8962222222222227</v>
      </c>
      <c r="L1936" s="14"/>
      <c r="M1936" s="14" t="e">
        <f t="shared" si="298"/>
        <v>#DIV/0!</v>
      </c>
      <c r="N1936" s="49"/>
      <c r="O1936" s="238" t="e">
        <f t="shared" ref="O1936" si="305">+ABS(L1935-L1937)</f>
        <v>#DIV/0!</v>
      </c>
      <c r="P1936" s="5" t="e">
        <f t="shared" si="300"/>
        <v>#DIV/0!</v>
      </c>
      <c r="Q1936" s="5" t="e">
        <f t="shared" si="300"/>
        <v>#DIV/0!</v>
      </c>
      <c r="R1936" s="5" t="e">
        <f t="shared" si="300"/>
        <v>#DIV/0!</v>
      </c>
      <c r="S1936" s="5" t="e">
        <f t="shared" si="300"/>
        <v>#DIV/0!</v>
      </c>
      <c r="T1936" s="5" t="e">
        <f t="shared" si="300"/>
        <v>#DIV/0!</v>
      </c>
      <c r="U1936" s="5" t="e">
        <f t="shared" si="300"/>
        <v>#DIV/0!</v>
      </c>
      <c r="V1936" s="5" t="e">
        <f t="shared" si="300"/>
        <v>#DIV/0!</v>
      </c>
      <c r="W1936" s="5" t="e">
        <f t="shared" si="300"/>
        <v>#DIV/0!</v>
      </c>
      <c r="X1936" s="5" t="e">
        <f t="shared" si="300"/>
        <v>#DIV/0!</v>
      </c>
      <c r="Y1936" s="5" t="e">
        <f t="shared" si="295"/>
        <v>#DIV/0!</v>
      </c>
      <c r="Z1936" s="5" t="e">
        <f t="shared" si="296"/>
        <v>#DIV/0!</v>
      </c>
      <c r="AA1936" s="5" t="e">
        <f t="shared" si="296"/>
        <v>#DIV/0!</v>
      </c>
      <c r="AM1936" s="6"/>
      <c r="AN1936" s="6"/>
    </row>
    <row r="1937" spans="2:40" s="5" customFormat="1" ht="20.100000000000001" hidden="1" customHeight="1">
      <c r="B1937" s="22" t="str">
        <f>+$B$13</f>
        <v xml:space="preserve"> Β' ΠΛΑΝΗΤΗΣ</v>
      </c>
      <c r="C1937" s="15">
        <f>+$C$13</f>
        <v>0</v>
      </c>
      <c r="D1937" s="13">
        <f>+D1932+1</f>
        <v>338</v>
      </c>
      <c r="E1937" s="15">
        <f>+(H1937+I1937)/2</f>
        <v>0</v>
      </c>
      <c r="F1937" s="15">
        <f>+SQRT(E1937*E1937-G1937*G1937)</f>
        <v>0</v>
      </c>
      <c r="G1937" s="15">
        <f>+(-H1937+I1937)/2</f>
        <v>0</v>
      </c>
      <c r="H1937" s="15">
        <f>+$J$42</f>
        <v>0</v>
      </c>
      <c r="I1937" s="15">
        <f>+$J$41</f>
        <v>0</v>
      </c>
      <c r="J1937" s="15">
        <f>+$D$24</f>
        <v>0</v>
      </c>
      <c r="K1937" s="15">
        <f>+ABS( C1937-D1937)</f>
        <v>338</v>
      </c>
      <c r="L1937" s="15" t="e">
        <f>+F1937*F1937/E1937/( 1- J1937*COS(K1938))</f>
        <v>#DIV/0!</v>
      </c>
      <c r="M1937" s="14" t="e">
        <f t="shared" si="298"/>
        <v>#DIV/0!</v>
      </c>
      <c r="N1937" s="49"/>
      <c r="O1937" s="40"/>
      <c r="P1937" s="5" t="e">
        <f t="shared" si="300"/>
        <v>#DIV/0!</v>
      </c>
      <c r="Q1937" s="5" t="e">
        <f t="shared" si="300"/>
        <v>#DIV/0!</v>
      </c>
      <c r="R1937" s="5" t="e">
        <f t="shared" si="300"/>
        <v>#DIV/0!</v>
      </c>
      <c r="S1937" s="5" t="e">
        <f t="shared" si="300"/>
        <v>#DIV/0!</v>
      </c>
      <c r="T1937" s="5" t="e">
        <f t="shared" si="300"/>
        <v>#DIV/0!</v>
      </c>
      <c r="U1937" s="5" t="e">
        <f t="shared" si="300"/>
        <v>#DIV/0!</v>
      </c>
      <c r="V1937" s="5" t="e">
        <f t="shared" si="300"/>
        <v>#DIV/0!</v>
      </c>
      <c r="W1937" s="5" t="e">
        <f t="shared" si="300"/>
        <v>#DIV/0!</v>
      </c>
      <c r="X1937" s="5" t="e">
        <f t="shared" si="300"/>
        <v>#DIV/0!</v>
      </c>
      <c r="Y1937" s="5" t="e">
        <f t="shared" si="295"/>
        <v>#DIV/0!</v>
      </c>
      <c r="Z1937" s="5" t="e">
        <f t="shared" si="296"/>
        <v>#DIV/0!</v>
      </c>
      <c r="AA1937" s="5" t="e">
        <f t="shared" si="296"/>
        <v>#DIV/0!</v>
      </c>
      <c r="AM1937" s="6"/>
      <c r="AN1937" s="6"/>
    </row>
    <row r="1938" spans="2:40" s="5" customFormat="1" ht="20.100000000000001" hidden="1" customHeight="1">
      <c r="B1938" s="26"/>
      <c r="C1938" s="27">
        <f>3.14/180*C1937</f>
        <v>0</v>
      </c>
      <c r="D1938" s="27">
        <f>3.14/180*D1937</f>
        <v>5.8962222222222227</v>
      </c>
      <c r="E1938" s="28"/>
      <c r="F1938" s="28"/>
      <c r="G1938" s="28"/>
      <c r="H1938" s="28"/>
      <c r="I1938" s="28"/>
      <c r="J1938" s="28"/>
      <c r="K1938" s="28">
        <f>(3.14/180)*K1937</f>
        <v>5.8962222222222227</v>
      </c>
      <c r="L1938" s="14"/>
      <c r="M1938" s="14" t="e">
        <f t="shared" si="298"/>
        <v>#DIV/0!</v>
      </c>
      <c r="N1938" s="49"/>
      <c r="O1938" s="40"/>
      <c r="P1938" s="5" t="e">
        <f t="shared" si="300"/>
        <v>#DIV/0!</v>
      </c>
      <c r="Q1938" s="5" t="e">
        <f t="shared" si="300"/>
        <v>#DIV/0!</v>
      </c>
      <c r="R1938" s="5" t="e">
        <f t="shared" si="300"/>
        <v>#DIV/0!</v>
      </c>
      <c r="S1938" s="5" t="e">
        <f t="shared" si="300"/>
        <v>#DIV/0!</v>
      </c>
      <c r="T1938" s="5" t="e">
        <f t="shared" si="300"/>
        <v>#DIV/0!</v>
      </c>
      <c r="U1938" s="5" t="e">
        <f t="shared" si="300"/>
        <v>#DIV/0!</v>
      </c>
      <c r="V1938" s="5" t="e">
        <f t="shared" si="300"/>
        <v>#DIV/0!</v>
      </c>
      <c r="W1938" s="5" t="e">
        <f t="shared" si="300"/>
        <v>#DIV/0!</v>
      </c>
      <c r="X1938" s="5" t="e">
        <f t="shared" si="300"/>
        <v>#DIV/0!</v>
      </c>
      <c r="Y1938" s="5" t="e">
        <f t="shared" si="295"/>
        <v>#DIV/0!</v>
      </c>
      <c r="Z1938" s="5" t="e">
        <f t="shared" si="296"/>
        <v>#DIV/0!</v>
      </c>
      <c r="AA1938" s="5" t="e">
        <f t="shared" si="296"/>
        <v>#DIV/0!</v>
      </c>
      <c r="AM1938" s="6"/>
      <c r="AN1938" s="6"/>
    </row>
    <row r="1939" spans="2:40" s="5" customFormat="1" ht="20.100000000000001" hidden="1" customHeight="1">
      <c r="B1939" s="15"/>
      <c r="C1939" s="13"/>
      <c r="D1939" s="13"/>
      <c r="E1939" s="13"/>
      <c r="F1939" s="13"/>
      <c r="G1939" s="13"/>
      <c r="H1939" s="13"/>
      <c r="I1939" s="13"/>
      <c r="J1939" s="13"/>
      <c r="K1939" s="15"/>
      <c r="L1939" s="14"/>
      <c r="M1939" s="14" t="e">
        <f t="shared" si="298"/>
        <v>#DIV/0!</v>
      </c>
      <c r="N1939" s="49"/>
      <c r="O1939" s="238"/>
      <c r="P1939" s="5" t="e">
        <f t="shared" si="300"/>
        <v>#DIV/0!</v>
      </c>
      <c r="Q1939" s="5" t="e">
        <f t="shared" si="300"/>
        <v>#DIV/0!</v>
      </c>
      <c r="R1939" s="5" t="e">
        <f t="shared" si="300"/>
        <v>#DIV/0!</v>
      </c>
      <c r="S1939" s="5" t="e">
        <f t="shared" si="300"/>
        <v>#DIV/0!</v>
      </c>
      <c r="T1939" s="5" t="e">
        <f t="shared" si="300"/>
        <v>#DIV/0!</v>
      </c>
      <c r="U1939" s="5" t="e">
        <f t="shared" si="300"/>
        <v>#DIV/0!</v>
      </c>
      <c r="V1939" s="5" t="e">
        <f t="shared" si="300"/>
        <v>#DIV/0!</v>
      </c>
      <c r="W1939" s="5" t="e">
        <f t="shared" si="300"/>
        <v>#DIV/0!</v>
      </c>
      <c r="X1939" s="5" t="e">
        <f t="shared" si="300"/>
        <v>#DIV/0!</v>
      </c>
      <c r="Y1939" s="5" t="e">
        <f t="shared" si="295"/>
        <v>#DIV/0!</v>
      </c>
      <c r="Z1939" s="5" t="e">
        <f t="shared" si="296"/>
        <v>#DIV/0!</v>
      </c>
      <c r="AA1939" s="5" t="e">
        <f t="shared" si="296"/>
        <v>#DIV/0!</v>
      </c>
      <c r="AM1939" s="6"/>
      <c r="AN1939" s="6"/>
    </row>
    <row r="1940" spans="2:40" s="5" customFormat="1" ht="20.100000000000001" hidden="1" customHeight="1">
      <c r="B1940" s="22" t="str">
        <f>+$B$11</f>
        <v xml:space="preserve"> Α' ΠΛΑΝΗΤΗΣ</v>
      </c>
      <c r="C1940" s="15">
        <f>+$C$11</f>
        <v>0</v>
      </c>
      <c r="D1940" s="13">
        <f>+D1935+1</f>
        <v>339</v>
      </c>
      <c r="E1940" s="15">
        <f>+(H1940+I1940)/2</f>
        <v>0</v>
      </c>
      <c r="F1940" s="15">
        <f>+SQRT(E1940*E1940-G1940*G1940)</f>
        <v>0</v>
      </c>
      <c r="G1940" s="15">
        <f>+(-H1940+I1940)/2</f>
        <v>0</v>
      </c>
      <c r="H1940" s="15">
        <f>+$J$40</f>
        <v>0</v>
      </c>
      <c r="I1940" s="15">
        <f>+$J$39</f>
        <v>0</v>
      </c>
      <c r="J1940" s="15">
        <f>+$D$22</f>
        <v>0</v>
      </c>
      <c r="K1940" s="15">
        <f>+ABS( C1940-D1940)</f>
        <v>339</v>
      </c>
      <c r="L1940" s="15" t="e">
        <f>(+F1940*F1940/E1940)/( 1- J1940*COS(K1941))</f>
        <v>#DIV/0!</v>
      </c>
      <c r="M1940" s="14" t="e">
        <f t="shared" si="298"/>
        <v>#DIV/0!</v>
      </c>
      <c r="N1940" s="49"/>
      <c r="O1940" s="40"/>
      <c r="P1940" s="5" t="e">
        <f t="shared" si="300"/>
        <v>#DIV/0!</v>
      </c>
      <c r="Q1940" s="5" t="e">
        <f t="shared" si="300"/>
        <v>#DIV/0!</v>
      </c>
      <c r="R1940" s="5" t="e">
        <f t="shared" si="300"/>
        <v>#DIV/0!</v>
      </c>
      <c r="S1940" s="5" t="e">
        <f t="shared" ref="S1940:X1982" si="306">IF(AND(E1940=MIN($B1940:$M1940),E1940=MIN($O$176:$O$234)),AE1939,0)</f>
        <v>#DIV/0!</v>
      </c>
      <c r="T1940" s="5" t="e">
        <f t="shared" si="306"/>
        <v>#DIV/0!</v>
      </c>
      <c r="U1940" s="5" t="e">
        <f t="shared" si="306"/>
        <v>#DIV/0!</v>
      </c>
      <c r="V1940" s="5" t="e">
        <f t="shared" si="306"/>
        <v>#DIV/0!</v>
      </c>
      <c r="W1940" s="5" t="e">
        <f t="shared" si="306"/>
        <v>#DIV/0!</v>
      </c>
      <c r="X1940" s="5" t="e">
        <f t="shared" si="306"/>
        <v>#DIV/0!</v>
      </c>
      <c r="Y1940" s="5" t="e">
        <f t="shared" si="295"/>
        <v>#DIV/0!</v>
      </c>
      <c r="Z1940" s="5" t="e">
        <f t="shared" si="296"/>
        <v>#DIV/0!</v>
      </c>
      <c r="AA1940" s="5" t="e">
        <f t="shared" si="296"/>
        <v>#DIV/0!</v>
      </c>
      <c r="AM1940" s="6"/>
      <c r="AN1940" s="6"/>
    </row>
    <row r="1941" spans="2:40" s="5" customFormat="1" ht="20.100000000000001" hidden="1" customHeight="1">
      <c r="B1941" s="23" t="s">
        <v>32</v>
      </c>
      <c r="C1941" s="24">
        <f>3.14/180*C1940</f>
        <v>0</v>
      </c>
      <c r="D1941" s="24">
        <v>339</v>
      </c>
      <c r="E1941" s="25"/>
      <c r="F1941" s="25"/>
      <c r="G1941" s="25"/>
      <c r="H1941" s="25"/>
      <c r="I1941" s="25"/>
      <c r="J1941" s="25"/>
      <c r="K1941" s="25">
        <f>(3.14/180)*K1940</f>
        <v>5.9136666666666677</v>
      </c>
      <c r="L1941" s="14"/>
      <c r="M1941" s="14" t="e">
        <f t="shared" si="298"/>
        <v>#DIV/0!</v>
      </c>
      <c r="N1941" s="49"/>
      <c r="O1941" s="238" t="e">
        <f t="shared" ref="O1941" si="307">+ABS(L1940-L1942)</f>
        <v>#DIV/0!</v>
      </c>
      <c r="P1941" s="5" t="e">
        <f t="shared" ref="P1941:U2004" si="308">IF(AND(B1941=MIN($B1941:$M1941),B1941=MIN($O$176:$O$234)),AB1940,0)</f>
        <v>#DIV/0!</v>
      </c>
      <c r="Q1941" s="5" t="e">
        <f t="shared" si="308"/>
        <v>#DIV/0!</v>
      </c>
      <c r="R1941" s="5" t="e">
        <f t="shared" si="308"/>
        <v>#DIV/0!</v>
      </c>
      <c r="S1941" s="5" t="e">
        <f t="shared" si="306"/>
        <v>#DIV/0!</v>
      </c>
      <c r="T1941" s="5" t="e">
        <f t="shared" si="306"/>
        <v>#DIV/0!</v>
      </c>
      <c r="U1941" s="5" t="e">
        <f t="shared" si="306"/>
        <v>#DIV/0!</v>
      </c>
      <c r="V1941" s="5" t="e">
        <f t="shared" si="306"/>
        <v>#DIV/0!</v>
      </c>
      <c r="W1941" s="5" t="e">
        <f t="shared" si="306"/>
        <v>#DIV/0!</v>
      </c>
      <c r="X1941" s="5" t="e">
        <f t="shared" si="306"/>
        <v>#DIV/0!</v>
      </c>
      <c r="Y1941" s="5" t="e">
        <f t="shared" si="295"/>
        <v>#DIV/0!</v>
      </c>
      <c r="Z1941" s="5" t="e">
        <f t="shared" si="296"/>
        <v>#DIV/0!</v>
      </c>
      <c r="AA1941" s="5" t="e">
        <f t="shared" si="296"/>
        <v>#DIV/0!</v>
      </c>
      <c r="AM1941" s="6"/>
      <c r="AN1941" s="6"/>
    </row>
    <row r="1942" spans="2:40" s="5" customFormat="1" ht="20.100000000000001" hidden="1" customHeight="1">
      <c r="B1942" s="22" t="str">
        <f>+$B$13</f>
        <v xml:space="preserve"> Β' ΠΛΑΝΗΤΗΣ</v>
      </c>
      <c r="C1942" s="15">
        <f>+$C$13</f>
        <v>0</v>
      </c>
      <c r="D1942" s="13">
        <f>+D1937+1</f>
        <v>339</v>
      </c>
      <c r="E1942" s="15">
        <f>+(H1942+I1942)/2</f>
        <v>0</v>
      </c>
      <c r="F1942" s="15">
        <f>+SQRT(E1942*E1942-G1942*G1942)</f>
        <v>0</v>
      </c>
      <c r="G1942" s="15">
        <f>+(-H1942+I1942)/2</f>
        <v>0</v>
      </c>
      <c r="H1942" s="15">
        <f>+$J$42</f>
        <v>0</v>
      </c>
      <c r="I1942" s="15">
        <f>+$J$41</f>
        <v>0</v>
      </c>
      <c r="J1942" s="15">
        <f>+$D$24</f>
        <v>0</v>
      </c>
      <c r="K1942" s="15">
        <f>+ABS( C1942-D1942)</f>
        <v>339</v>
      </c>
      <c r="L1942" s="15" t="e">
        <f>+F1942*F1942/E1942/( 1- J1942*COS(K1943))</f>
        <v>#DIV/0!</v>
      </c>
      <c r="M1942" s="14" t="e">
        <f t="shared" si="298"/>
        <v>#DIV/0!</v>
      </c>
      <c r="N1942" s="49"/>
      <c r="O1942" s="40"/>
      <c r="P1942" s="5" t="e">
        <f t="shared" si="308"/>
        <v>#DIV/0!</v>
      </c>
      <c r="Q1942" s="5" t="e">
        <f t="shared" si="308"/>
        <v>#DIV/0!</v>
      </c>
      <c r="R1942" s="5" t="e">
        <f t="shared" si="308"/>
        <v>#DIV/0!</v>
      </c>
      <c r="S1942" s="5" t="e">
        <f t="shared" si="306"/>
        <v>#DIV/0!</v>
      </c>
      <c r="T1942" s="5" t="e">
        <f t="shared" si="306"/>
        <v>#DIV/0!</v>
      </c>
      <c r="U1942" s="5" t="e">
        <f t="shared" si="306"/>
        <v>#DIV/0!</v>
      </c>
      <c r="V1942" s="5" t="e">
        <f t="shared" si="306"/>
        <v>#DIV/0!</v>
      </c>
      <c r="W1942" s="5" t="e">
        <f t="shared" si="306"/>
        <v>#DIV/0!</v>
      </c>
      <c r="X1942" s="5" t="e">
        <f t="shared" si="306"/>
        <v>#DIV/0!</v>
      </c>
      <c r="Y1942" s="5" t="e">
        <f t="shared" si="295"/>
        <v>#DIV/0!</v>
      </c>
      <c r="Z1942" s="5" t="e">
        <f t="shared" si="296"/>
        <v>#DIV/0!</v>
      </c>
      <c r="AA1942" s="5" t="e">
        <f t="shared" si="296"/>
        <v>#DIV/0!</v>
      </c>
      <c r="AM1942" s="6"/>
      <c r="AN1942" s="6"/>
    </row>
    <row r="1943" spans="2:40" s="5" customFormat="1" ht="20.100000000000001" hidden="1" customHeight="1">
      <c r="B1943" s="26"/>
      <c r="C1943" s="27">
        <f>3.14/180*C1942</f>
        <v>0</v>
      </c>
      <c r="D1943" s="27">
        <f>3.14/180*D1942</f>
        <v>5.9136666666666677</v>
      </c>
      <c r="E1943" s="28"/>
      <c r="F1943" s="28"/>
      <c r="G1943" s="28"/>
      <c r="H1943" s="28"/>
      <c r="I1943" s="28"/>
      <c r="J1943" s="28"/>
      <c r="K1943" s="28">
        <f>(3.14/180)*K1942</f>
        <v>5.9136666666666677</v>
      </c>
      <c r="L1943" s="14"/>
      <c r="M1943" s="14" t="e">
        <f t="shared" si="298"/>
        <v>#DIV/0!</v>
      </c>
      <c r="N1943" s="49"/>
      <c r="O1943" s="40"/>
      <c r="P1943" s="5" t="e">
        <f t="shared" si="308"/>
        <v>#DIV/0!</v>
      </c>
      <c r="Q1943" s="5" t="e">
        <f t="shared" si="308"/>
        <v>#DIV/0!</v>
      </c>
      <c r="R1943" s="5" t="e">
        <f t="shared" si="308"/>
        <v>#DIV/0!</v>
      </c>
      <c r="S1943" s="5" t="e">
        <f t="shared" si="306"/>
        <v>#DIV/0!</v>
      </c>
      <c r="T1943" s="5" t="e">
        <f t="shared" si="306"/>
        <v>#DIV/0!</v>
      </c>
      <c r="U1943" s="5" t="e">
        <f t="shared" si="306"/>
        <v>#DIV/0!</v>
      </c>
      <c r="V1943" s="5" t="e">
        <f t="shared" si="306"/>
        <v>#DIV/0!</v>
      </c>
      <c r="W1943" s="5" t="e">
        <f t="shared" si="306"/>
        <v>#DIV/0!</v>
      </c>
      <c r="X1943" s="5" t="e">
        <f t="shared" si="306"/>
        <v>#DIV/0!</v>
      </c>
      <c r="Y1943" s="5" t="e">
        <f t="shared" si="295"/>
        <v>#DIV/0!</v>
      </c>
      <c r="Z1943" s="5" t="e">
        <f t="shared" si="296"/>
        <v>#DIV/0!</v>
      </c>
      <c r="AA1943" s="5" t="e">
        <f t="shared" si="296"/>
        <v>#DIV/0!</v>
      </c>
      <c r="AM1943" s="6"/>
      <c r="AN1943" s="6"/>
    </row>
    <row r="1944" spans="2:40" s="5" customFormat="1" ht="20.100000000000001" hidden="1" customHeight="1">
      <c r="B1944" s="15"/>
      <c r="C1944" s="13"/>
      <c r="D1944" s="13"/>
      <c r="E1944" s="13"/>
      <c r="F1944" s="13"/>
      <c r="G1944" s="13"/>
      <c r="H1944" s="13"/>
      <c r="I1944" s="13"/>
      <c r="J1944" s="13"/>
      <c r="K1944" s="15"/>
      <c r="L1944" s="14"/>
      <c r="M1944" s="14" t="e">
        <f t="shared" si="298"/>
        <v>#DIV/0!</v>
      </c>
      <c r="N1944" s="49"/>
      <c r="O1944" s="40"/>
      <c r="P1944" s="5" t="e">
        <f t="shared" si="308"/>
        <v>#DIV/0!</v>
      </c>
      <c r="Q1944" s="5" t="e">
        <f t="shared" si="308"/>
        <v>#DIV/0!</v>
      </c>
      <c r="R1944" s="5" t="e">
        <f t="shared" si="308"/>
        <v>#DIV/0!</v>
      </c>
      <c r="S1944" s="5" t="e">
        <f t="shared" si="306"/>
        <v>#DIV/0!</v>
      </c>
      <c r="T1944" s="5" t="e">
        <f t="shared" si="306"/>
        <v>#DIV/0!</v>
      </c>
      <c r="U1944" s="5" t="e">
        <f t="shared" si="306"/>
        <v>#DIV/0!</v>
      </c>
      <c r="V1944" s="5" t="e">
        <f t="shared" si="306"/>
        <v>#DIV/0!</v>
      </c>
      <c r="W1944" s="5" t="e">
        <f t="shared" si="306"/>
        <v>#DIV/0!</v>
      </c>
      <c r="X1944" s="5" t="e">
        <f t="shared" si="306"/>
        <v>#DIV/0!</v>
      </c>
      <c r="Y1944" s="5" t="e">
        <f t="shared" si="295"/>
        <v>#DIV/0!</v>
      </c>
      <c r="Z1944" s="5" t="e">
        <f t="shared" si="296"/>
        <v>#DIV/0!</v>
      </c>
      <c r="AA1944" s="5" t="e">
        <f t="shared" si="296"/>
        <v>#DIV/0!</v>
      </c>
      <c r="AM1944" s="6"/>
      <c r="AN1944" s="6"/>
    </row>
    <row r="1945" spans="2:40" s="5" customFormat="1" ht="20.100000000000001" hidden="1" customHeight="1">
      <c r="B1945" s="22" t="str">
        <f>+$B$11</f>
        <v xml:space="preserve"> Α' ΠΛΑΝΗΤΗΣ</v>
      </c>
      <c r="C1945" s="15">
        <f>+$C$11</f>
        <v>0</v>
      </c>
      <c r="D1945" s="13">
        <f>+D1940+1</f>
        <v>340</v>
      </c>
      <c r="E1945" s="15">
        <f>+(H1945+I1945)/2</f>
        <v>0</v>
      </c>
      <c r="F1945" s="15">
        <f>+SQRT(E1945*E1945-G1945*G1945)</f>
        <v>0</v>
      </c>
      <c r="G1945" s="15">
        <f>+(-H1945+I1945)/2</f>
        <v>0</v>
      </c>
      <c r="H1945" s="15">
        <f>+$J$40</f>
        <v>0</v>
      </c>
      <c r="I1945" s="15">
        <f>+$J$39</f>
        <v>0</v>
      </c>
      <c r="J1945" s="15">
        <f>+$D$22</f>
        <v>0</v>
      </c>
      <c r="K1945" s="15">
        <f>+ABS( C1945-D1945)</f>
        <v>340</v>
      </c>
      <c r="L1945" s="15" t="e">
        <f>(+F1945*F1945/E1945)/( 1- J1945*COS(K1946))</f>
        <v>#DIV/0!</v>
      </c>
      <c r="M1945" s="14" t="e">
        <f t="shared" si="298"/>
        <v>#DIV/0!</v>
      </c>
      <c r="N1945" s="49"/>
      <c r="O1945" s="40"/>
      <c r="P1945" s="5" t="e">
        <f t="shared" si="308"/>
        <v>#DIV/0!</v>
      </c>
      <c r="Q1945" s="5" t="e">
        <f t="shared" si="308"/>
        <v>#DIV/0!</v>
      </c>
      <c r="R1945" s="5" t="e">
        <f t="shared" si="308"/>
        <v>#DIV/0!</v>
      </c>
      <c r="S1945" s="5" t="e">
        <f t="shared" si="306"/>
        <v>#DIV/0!</v>
      </c>
      <c r="T1945" s="5" t="e">
        <f t="shared" si="306"/>
        <v>#DIV/0!</v>
      </c>
      <c r="U1945" s="5" t="e">
        <f t="shared" si="306"/>
        <v>#DIV/0!</v>
      </c>
      <c r="V1945" s="5" t="e">
        <f t="shared" si="306"/>
        <v>#DIV/0!</v>
      </c>
      <c r="W1945" s="5" t="e">
        <f t="shared" si="306"/>
        <v>#DIV/0!</v>
      </c>
      <c r="X1945" s="5" t="e">
        <f t="shared" si="306"/>
        <v>#DIV/0!</v>
      </c>
      <c r="Y1945" s="5" t="e">
        <f t="shared" si="295"/>
        <v>#DIV/0!</v>
      </c>
      <c r="Z1945" s="5" t="e">
        <f t="shared" si="296"/>
        <v>#DIV/0!</v>
      </c>
      <c r="AA1945" s="5" t="e">
        <f t="shared" si="296"/>
        <v>#DIV/0!</v>
      </c>
      <c r="AM1945" s="6"/>
      <c r="AN1945" s="6"/>
    </row>
    <row r="1946" spans="2:40" s="5" customFormat="1" ht="20.100000000000001" hidden="1" customHeight="1">
      <c r="B1946" s="23" t="s">
        <v>32</v>
      </c>
      <c r="C1946" s="24">
        <f>3.14/180*C1945</f>
        <v>0</v>
      </c>
      <c r="D1946" s="24">
        <v>340</v>
      </c>
      <c r="E1946" s="25"/>
      <c r="F1946" s="25"/>
      <c r="G1946" s="25"/>
      <c r="H1946" s="25"/>
      <c r="I1946" s="25"/>
      <c r="J1946" s="25"/>
      <c r="K1946" s="25">
        <f>(3.14/180)*K1945</f>
        <v>5.9311111111111119</v>
      </c>
      <c r="L1946" s="14"/>
      <c r="M1946" s="14" t="e">
        <f t="shared" si="298"/>
        <v>#DIV/0!</v>
      </c>
      <c r="N1946" s="49"/>
      <c r="O1946" s="238" t="e">
        <f t="shared" ref="O1946" si="309">+ABS(L1945-L1947)</f>
        <v>#DIV/0!</v>
      </c>
      <c r="P1946" s="5" t="e">
        <f t="shared" si="308"/>
        <v>#DIV/0!</v>
      </c>
      <c r="Q1946" s="5" t="e">
        <f t="shared" si="308"/>
        <v>#DIV/0!</v>
      </c>
      <c r="R1946" s="5" t="e">
        <f t="shared" si="308"/>
        <v>#DIV/0!</v>
      </c>
      <c r="S1946" s="5" t="e">
        <f t="shared" si="306"/>
        <v>#DIV/0!</v>
      </c>
      <c r="T1946" s="5" t="e">
        <f t="shared" si="306"/>
        <v>#DIV/0!</v>
      </c>
      <c r="U1946" s="5" t="e">
        <f t="shared" si="306"/>
        <v>#DIV/0!</v>
      </c>
      <c r="V1946" s="5" t="e">
        <f t="shared" si="306"/>
        <v>#DIV/0!</v>
      </c>
      <c r="W1946" s="5" t="e">
        <f t="shared" si="306"/>
        <v>#DIV/0!</v>
      </c>
      <c r="X1946" s="5" t="e">
        <f t="shared" si="306"/>
        <v>#DIV/0!</v>
      </c>
      <c r="Y1946" s="5" t="e">
        <f t="shared" si="295"/>
        <v>#DIV/0!</v>
      </c>
      <c r="Z1946" s="5" t="e">
        <f t="shared" si="296"/>
        <v>#DIV/0!</v>
      </c>
      <c r="AA1946" s="5" t="e">
        <f t="shared" si="296"/>
        <v>#DIV/0!</v>
      </c>
      <c r="AM1946" s="6"/>
      <c r="AN1946" s="6"/>
    </row>
    <row r="1947" spans="2:40" s="5" customFormat="1" ht="20.100000000000001" hidden="1" customHeight="1">
      <c r="B1947" s="22" t="str">
        <f>+$B$13</f>
        <v xml:space="preserve"> Β' ΠΛΑΝΗΤΗΣ</v>
      </c>
      <c r="C1947" s="15">
        <f>+$C$13</f>
        <v>0</v>
      </c>
      <c r="D1947" s="13">
        <f>+D1942+1</f>
        <v>340</v>
      </c>
      <c r="E1947" s="15">
        <f>+(H1947+I1947)/2</f>
        <v>0</v>
      </c>
      <c r="F1947" s="15">
        <f>+SQRT(E1947*E1947-G1947*G1947)</f>
        <v>0</v>
      </c>
      <c r="G1947" s="15">
        <f>+(-H1947+I1947)/2</f>
        <v>0</v>
      </c>
      <c r="H1947" s="15">
        <f>+$J$42</f>
        <v>0</v>
      </c>
      <c r="I1947" s="15">
        <f>+$J$41</f>
        <v>0</v>
      </c>
      <c r="J1947" s="15">
        <f>+$D$24</f>
        <v>0</v>
      </c>
      <c r="K1947" s="15">
        <f>+ABS( C1947-D1947)</f>
        <v>340</v>
      </c>
      <c r="L1947" s="15" t="e">
        <f>+F1947*F1947/E1947/( 1- J1947*COS(K1948))</f>
        <v>#DIV/0!</v>
      </c>
      <c r="M1947" s="14" t="e">
        <f t="shared" si="298"/>
        <v>#DIV/0!</v>
      </c>
      <c r="N1947" s="49"/>
      <c r="O1947" s="238"/>
      <c r="P1947" s="5" t="e">
        <f t="shared" si="308"/>
        <v>#DIV/0!</v>
      </c>
      <c r="Q1947" s="5" t="e">
        <f t="shared" si="308"/>
        <v>#DIV/0!</v>
      </c>
      <c r="R1947" s="5" t="e">
        <f t="shared" si="308"/>
        <v>#DIV/0!</v>
      </c>
      <c r="S1947" s="5" t="e">
        <f t="shared" si="306"/>
        <v>#DIV/0!</v>
      </c>
      <c r="T1947" s="5" t="e">
        <f t="shared" si="306"/>
        <v>#DIV/0!</v>
      </c>
      <c r="U1947" s="5" t="e">
        <f t="shared" si="306"/>
        <v>#DIV/0!</v>
      </c>
      <c r="V1947" s="5" t="e">
        <f t="shared" si="306"/>
        <v>#DIV/0!</v>
      </c>
      <c r="W1947" s="5" t="e">
        <f t="shared" si="306"/>
        <v>#DIV/0!</v>
      </c>
      <c r="X1947" s="5" t="e">
        <f t="shared" si="306"/>
        <v>#DIV/0!</v>
      </c>
      <c r="Y1947" s="5" t="e">
        <f t="shared" si="295"/>
        <v>#DIV/0!</v>
      </c>
      <c r="Z1947" s="5" t="e">
        <f t="shared" si="296"/>
        <v>#DIV/0!</v>
      </c>
      <c r="AA1947" s="5" t="e">
        <f t="shared" si="296"/>
        <v>#DIV/0!</v>
      </c>
      <c r="AM1947" s="6"/>
      <c r="AN1947" s="6"/>
    </row>
    <row r="1948" spans="2:40" s="5" customFormat="1" ht="20.100000000000001" hidden="1" customHeight="1">
      <c r="B1948" s="26"/>
      <c r="C1948" s="27">
        <f>3.14/180*C1947</f>
        <v>0</v>
      </c>
      <c r="D1948" s="27">
        <f>3.14/180*D1947</f>
        <v>5.9311111111111119</v>
      </c>
      <c r="E1948" s="28"/>
      <c r="F1948" s="28"/>
      <c r="G1948" s="28"/>
      <c r="H1948" s="28"/>
      <c r="I1948" s="28"/>
      <c r="J1948" s="28"/>
      <c r="K1948" s="28">
        <f>(3.14/180)*K1947</f>
        <v>5.9311111111111119</v>
      </c>
      <c r="L1948" s="14"/>
      <c r="M1948" s="14" t="e">
        <f t="shared" si="298"/>
        <v>#DIV/0!</v>
      </c>
      <c r="N1948" s="49"/>
      <c r="O1948" s="238"/>
      <c r="P1948" s="5" t="e">
        <f t="shared" si="308"/>
        <v>#DIV/0!</v>
      </c>
      <c r="Q1948" s="5" t="e">
        <f t="shared" si="308"/>
        <v>#DIV/0!</v>
      </c>
      <c r="R1948" s="5" t="e">
        <f t="shared" si="308"/>
        <v>#DIV/0!</v>
      </c>
      <c r="S1948" s="5" t="e">
        <f t="shared" si="306"/>
        <v>#DIV/0!</v>
      </c>
      <c r="T1948" s="5" t="e">
        <f t="shared" si="306"/>
        <v>#DIV/0!</v>
      </c>
      <c r="U1948" s="5" t="e">
        <f t="shared" si="306"/>
        <v>#DIV/0!</v>
      </c>
      <c r="V1948" s="5" t="e">
        <f t="shared" si="306"/>
        <v>#DIV/0!</v>
      </c>
      <c r="W1948" s="5" t="e">
        <f t="shared" si="306"/>
        <v>#DIV/0!</v>
      </c>
      <c r="X1948" s="5" t="e">
        <f t="shared" si="306"/>
        <v>#DIV/0!</v>
      </c>
      <c r="Y1948" s="5" t="e">
        <f t="shared" si="295"/>
        <v>#DIV/0!</v>
      </c>
      <c r="Z1948" s="5" t="e">
        <f t="shared" si="296"/>
        <v>#DIV/0!</v>
      </c>
      <c r="AA1948" s="5" t="e">
        <f t="shared" si="296"/>
        <v>#DIV/0!</v>
      </c>
      <c r="AM1948" s="6"/>
      <c r="AN1948" s="6"/>
    </row>
    <row r="1949" spans="2:40" s="5" customFormat="1" ht="20.100000000000001" hidden="1" customHeight="1">
      <c r="B1949" s="15"/>
      <c r="C1949" s="13"/>
      <c r="D1949" s="13"/>
      <c r="E1949" s="13"/>
      <c r="F1949" s="13"/>
      <c r="G1949" s="13"/>
      <c r="H1949" s="13"/>
      <c r="I1949" s="13"/>
      <c r="J1949" s="13"/>
      <c r="K1949" s="15"/>
      <c r="L1949" s="14"/>
      <c r="M1949" s="14" t="e">
        <f t="shared" si="298"/>
        <v>#DIV/0!</v>
      </c>
      <c r="N1949" s="49"/>
      <c r="O1949" s="238"/>
      <c r="P1949" s="5" t="e">
        <f t="shared" si="308"/>
        <v>#DIV/0!</v>
      </c>
      <c r="Q1949" s="5" t="e">
        <f t="shared" si="308"/>
        <v>#DIV/0!</v>
      </c>
      <c r="R1949" s="5" t="e">
        <f t="shared" si="308"/>
        <v>#DIV/0!</v>
      </c>
      <c r="S1949" s="5" t="e">
        <f t="shared" si="306"/>
        <v>#DIV/0!</v>
      </c>
      <c r="T1949" s="5" t="e">
        <f t="shared" si="306"/>
        <v>#DIV/0!</v>
      </c>
      <c r="U1949" s="5" t="e">
        <f t="shared" si="306"/>
        <v>#DIV/0!</v>
      </c>
      <c r="V1949" s="5" t="e">
        <f t="shared" si="306"/>
        <v>#DIV/0!</v>
      </c>
      <c r="W1949" s="5" t="e">
        <f t="shared" si="306"/>
        <v>#DIV/0!</v>
      </c>
      <c r="X1949" s="5" t="e">
        <f t="shared" si="306"/>
        <v>#DIV/0!</v>
      </c>
      <c r="Y1949" s="5" t="e">
        <f t="shared" si="295"/>
        <v>#DIV/0!</v>
      </c>
      <c r="Z1949" s="5" t="e">
        <f t="shared" si="296"/>
        <v>#DIV/0!</v>
      </c>
      <c r="AA1949" s="5" t="e">
        <f t="shared" si="296"/>
        <v>#DIV/0!</v>
      </c>
      <c r="AM1949" s="6"/>
      <c r="AN1949" s="6"/>
    </row>
    <row r="1950" spans="2:40" s="5" customFormat="1" ht="20.100000000000001" hidden="1" customHeight="1">
      <c r="B1950" s="22" t="str">
        <f>+$B$11</f>
        <v xml:space="preserve"> Α' ΠΛΑΝΗΤΗΣ</v>
      </c>
      <c r="C1950" s="15">
        <f>+$C$11</f>
        <v>0</v>
      </c>
      <c r="D1950" s="13">
        <f>+D1945+1</f>
        <v>341</v>
      </c>
      <c r="E1950" s="15">
        <f>+(H1950+I1950)/2</f>
        <v>0</v>
      </c>
      <c r="F1950" s="15">
        <f>+SQRT(E1950*E1950-G1950*G1950)</f>
        <v>0</v>
      </c>
      <c r="G1950" s="15">
        <f>+(-H1950+I1950)/2</f>
        <v>0</v>
      </c>
      <c r="H1950" s="15">
        <f>+$J$40</f>
        <v>0</v>
      </c>
      <c r="I1950" s="15">
        <f>+$J$39</f>
        <v>0</v>
      </c>
      <c r="J1950" s="15">
        <f>+$D$22</f>
        <v>0</v>
      </c>
      <c r="K1950" s="15">
        <f>+ABS( C1950-D1950)</f>
        <v>341</v>
      </c>
      <c r="L1950" s="15" t="e">
        <f>(+F1950*F1950/E1950)/( 1- J1950*COS(K1951))</f>
        <v>#DIV/0!</v>
      </c>
      <c r="M1950" s="14" t="e">
        <f t="shared" si="298"/>
        <v>#DIV/0!</v>
      </c>
      <c r="N1950" s="49"/>
      <c r="O1950" s="238"/>
      <c r="P1950" s="5" t="e">
        <f t="shared" si="308"/>
        <v>#DIV/0!</v>
      </c>
      <c r="Q1950" s="5" t="e">
        <f t="shared" si="308"/>
        <v>#DIV/0!</v>
      </c>
      <c r="R1950" s="5" t="e">
        <f t="shared" si="308"/>
        <v>#DIV/0!</v>
      </c>
      <c r="S1950" s="5" t="e">
        <f t="shared" si="306"/>
        <v>#DIV/0!</v>
      </c>
      <c r="T1950" s="5" t="e">
        <f t="shared" si="306"/>
        <v>#DIV/0!</v>
      </c>
      <c r="U1950" s="5" t="e">
        <f t="shared" si="306"/>
        <v>#DIV/0!</v>
      </c>
      <c r="V1950" s="5" t="e">
        <f t="shared" si="306"/>
        <v>#DIV/0!</v>
      </c>
      <c r="W1950" s="5" t="e">
        <f t="shared" si="306"/>
        <v>#DIV/0!</v>
      </c>
      <c r="X1950" s="5" t="e">
        <f t="shared" si="306"/>
        <v>#DIV/0!</v>
      </c>
      <c r="Y1950" s="5" t="e">
        <f t="shared" si="295"/>
        <v>#DIV/0!</v>
      </c>
      <c r="Z1950" s="5" t="e">
        <f t="shared" si="296"/>
        <v>#DIV/0!</v>
      </c>
      <c r="AA1950" s="5" t="e">
        <f t="shared" si="296"/>
        <v>#DIV/0!</v>
      </c>
      <c r="AM1950" s="6"/>
      <c r="AN1950" s="6"/>
    </row>
    <row r="1951" spans="2:40" s="5" customFormat="1" ht="20.100000000000001" hidden="1" customHeight="1">
      <c r="B1951" s="23" t="s">
        <v>32</v>
      </c>
      <c r="C1951" s="24">
        <f>3.14/180*C1950</f>
        <v>0</v>
      </c>
      <c r="D1951" s="24">
        <v>341</v>
      </c>
      <c r="E1951" s="25"/>
      <c r="F1951" s="25"/>
      <c r="G1951" s="25"/>
      <c r="H1951" s="25"/>
      <c r="I1951" s="25"/>
      <c r="J1951" s="25"/>
      <c r="K1951" s="25">
        <f>(3.14/180)*K1950</f>
        <v>5.948555555555556</v>
      </c>
      <c r="L1951" s="14"/>
      <c r="M1951" s="14" t="e">
        <f t="shared" si="298"/>
        <v>#DIV/0!</v>
      </c>
      <c r="N1951" s="49"/>
      <c r="O1951" s="238" t="e">
        <f t="shared" ref="O1951" si="310">+ABS(L1950-L1952)</f>
        <v>#DIV/0!</v>
      </c>
      <c r="P1951" s="5" t="e">
        <f t="shared" si="308"/>
        <v>#DIV/0!</v>
      </c>
      <c r="Q1951" s="5" t="e">
        <f t="shared" si="308"/>
        <v>#DIV/0!</v>
      </c>
      <c r="R1951" s="5" t="e">
        <f t="shared" si="308"/>
        <v>#DIV/0!</v>
      </c>
      <c r="S1951" s="5" t="e">
        <f t="shared" si="306"/>
        <v>#DIV/0!</v>
      </c>
      <c r="T1951" s="5" t="e">
        <f t="shared" si="306"/>
        <v>#DIV/0!</v>
      </c>
      <c r="U1951" s="5" t="e">
        <f t="shared" si="306"/>
        <v>#DIV/0!</v>
      </c>
      <c r="V1951" s="5" t="e">
        <f t="shared" si="306"/>
        <v>#DIV/0!</v>
      </c>
      <c r="W1951" s="5" t="e">
        <f t="shared" si="306"/>
        <v>#DIV/0!</v>
      </c>
      <c r="X1951" s="5" t="e">
        <f t="shared" si="306"/>
        <v>#DIV/0!</v>
      </c>
      <c r="Y1951" s="5" t="e">
        <f t="shared" si="295"/>
        <v>#DIV/0!</v>
      </c>
      <c r="Z1951" s="5" t="e">
        <f t="shared" si="296"/>
        <v>#DIV/0!</v>
      </c>
      <c r="AA1951" s="5" t="e">
        <f t="shared" si="296"/>
        <v>#DIV/0!</v>
      </c>
      <c r="AM1951" s="6"/>
      <c r="AN1951" s="6"/>
    </row>
    <row r="1952" spans="2:40" s="5" customFormat="1" ht="20.100000000000001" hidden="1" customHeight="1">
      <c r="B1952" s="22" t="str">
        <f>+$B$13</f>
        <v xml:space="preserve"> Β' ΠΛΑΝΗΤΗΣ</v>
      </c>
      <c r="C1952" s="15">
        <f>+$C$13</f>
        <v>0</v>
      </c>
      <c r="D1952" s="13">
        <f>+D1947+1</f>
        <v>341</v>
      </c>
      <c r="E1952" s="15">
        <f>+(H1952+I1952)/2</f>
        <v>0</v>
      </c>
      <c r="F1952" s="15">
        <f>+SQRT(E1952*E1952-G1952*G1952)</f>
        <v>0</v>
      </c>
      <c r="G1952" s="15">
        <f>+(-H1952+I1952)/2</f>
        <v>0</v>
      </c>
      <c r="H1952" s="15">
        <f>+$J$42</f>
        <v>0</v>
      </c>
      <c r="I1952" s="15">
        <f>+$J$41</f>
        <v>0</v>
      </c>
      <c r="J1952" s="15">
        <f>+$D$24</f>
        <v>0</v>
      </c>
      <c r="K1952" s="15">
        <f>+ABS( C1952-D1952)</f>
        <v>341</v>
      </c>
      <c r="L1952" s="15" t="e">
        <f>+F1952*F1952/E1952/( 1- J1952*COS(K1953))</f>
        <v>#DIV/0!</v>
      </c>
      <c r="M1952" s="14" t="e">
        <f t="shared" si="298"/>
        <v>#DIV/0!</v>
      </c>
      <c r="N1952" s="49"/>
      <c r="O1952" s="40"/>
      <c r="P1952" s="5" t="e">
        <f t="shared" si="308"/>
        <v>#DIV/0!</v>
      </c>
      <c r="Q1952" s="5" t="e">
        <f t="shared" si="308"/>
        <v>#DIV/0!</v>
      </c>
      <c r="R1952" s="5" t="e">
        <f t="shared" si="308"/>
        <v>#DIV/0!</v>
      </c>
      <c r="S1952" s="5" t="e">
        <f t="shared" si="306"/>
        <v>#DIV/0!</v>
      </c>
      <c r="T1952" s="5" t="e">
        <f t="shared" si="306"/>
        <v>#DIV/0!</v>
      </c>
      <c r="U1952" s="5" t="e">
        <f t="shared" si="306"/>
        <v>#DIV/0!</v>
      </c>
      <c r="V1952" s="5" t="e">
        <f t="shared" si="306"/>
        <v>#DIV/0!</v>
      </c>
      <c r="W1952" s="5" t="e">
        <f t="shared" si="306"/>
        <v>#DIV/0!</v>
      </c>
      <c r="X1952" s="5" t="e">
        <f t="shared" si="306"/>
        <v>#DIV/0!</v>
      </c>
      <c r="Y1952" s="5" t="e">
        <f t="shared" si="295"/>
        <v>#DIV/0!</v>
      </c>
      <c r="Z1952" s="5" t="e">
        <f t="shared" si="296"/>
        <v>#DIV/0!</v>
      </c>
      <c r="AA1952" s="5" t="e">
        <f t="shared" si="296"/>
        <v>#DIV/0!</v>
      </c>
      <c r="AM1952" s="6"/>
      <c r="AN1952" s="6"/>
    </row>
    <row r="1953" spans="2:40" s="5" customFormat="1" ht="20.100000000000001" hidden="1" customHeight="1">
      <c r="B1953" s="26"/>
      <c r="C1953" s="27">
        <f>3.14/180*C1952</f>
        <v>0</v>
      </c>
      <c r="D1953" s="27">
        <f>3.14/180*D1952</f>
        <v>5.948555555555556</v>
      </c>
      <c r="E1953" s="28"/>
      <c r="F1953" s="28"/>
      <c r="G1953" s="28"/>
      <c r="H1953" s="28"/>
      <c r="I1953" s="28"/>
      <c r="J1953" s="28"/>
      <c r="K1953" s="28">
        <f>(3.14/180)*K1952</f>
        <v>5.948555555555556</v>
      </c>
      <c r="L1953" s="14"/>
      <c r="M1953" s="14" t="e">
        <f t="shared" si="298"/>
        <v>#DIV/0!</v>
      </c>
      <c r="N1953" s="49"/>
      <c r="O1953" s="40"/>
      <c r="P1953" s="5" t="e">
        <f t="shared" si="308"/>
        <v>#DIV/0!</v>
      </c>
      <c r="Q1953" s="5" t="e">
        <f t="shared" si="308"/>
        <v>#DIV/0!</v>
      </c>
      <c r="R1953" s="5" t="e">
        <f t="shared" si="308"/>
        <v>#DIV/0!</v>
      </c>
      <c r="S1953" s="5" t="e">
        <f t="shared" si="306"/>
        <v>#DIV/0!</v>
      </c>
      <c r="T1953" s="5" t="e">
        <f t="shared" si="306"/>
        <v>#DIV/0!</v>
      </c>
      <c r="U1953" s="5" t="e">
        <f t="shared" si="306"/>
        <v>#DIV/0!</v>
      </c>
      <c r="V1953" s="5" t="e">
        <f t="shared" si="306"/>
        <v>#DIV/0!</v>
      </c>
      <c r="W1953" s="5" t="e">
        <f t="shared" si="306"/>
        <v>#DIV/0!</v>
      </c>
      <c r="X1953" s="5" t="e">
        <f t="shared" si="306"/>
        <v>#DIV/0!</v>
      </c>
      <c r="Y1953" s="5" t="e">
        <f t="shared" si="295"/>
        <v>#DIV/0!</v>
      </c>
      <c r="Z1953" s="5" t="e">
        <f t="shared" si="296"/>
        <v>#DIV/0!</v>
      </c>
      <c r="AA1953" s="5" t="e">
        <f t="shared" si="296"/>
        <v>#DIV/0!</v>
      </c>
      <c r="AM1953" s="6"/>
      <c r="AN1953" s="6"/>
    </row>
    <row r="1954" spans="2:40" s="5" customFormat="1" ht="20.100000000000001" hidden="1" customHeight="1">
      <c r="B1954" s="15"/>
      <c r="C1954" s="13"/>
      <c r="D1954" s="13"/>
      <c r="E1954" s="13"/>
      <c r="F1954" s="13"/>
      <c r="G1954" s="13"/>
      <c r="H1954" s="13"/>
      <c r="I1954" s="13"/>
      <c r="J1954" s="13"/>
      <c r="K1954" s="15"/>
      <c r="L1954" s="14"/>
      <c r="M1954" s="14" t="e">
        <f t="shared" si="298"/>
        <v>#DIV/0!</v>
      </c>
      <c r="N1954" s="49"/>
      <c r="O1954" s="40"/>
      <c r="P1954" s="5" t="e">
        <f t="shared" si="308"/>
        <v>#DIV/0!</v>
      </c>
      <c r="Q1954" s="5" t="e">
        <f t="shared" si="308"/>
        <v>#DIV/0!</v>
      </c>
      <c r="R1954" s="5" t="e">
        <f t="shared" si="308"/>
        <v>#DIV/0!</v>
      </c>
      <c r="S1954" s="5" t="e">
        <f t="shared" si="306"/>
        <v>#DIV/0!</v>
      </c>
      <c r="T1954" s="5" t="e">
        <f t="shared" si="306"/>
        <v>#DIV/0!</v>
      </c>
      <c r="U1954" s="5" t="e">
        <f t="shared" si="306"/>
        <v>#DIV/0!</v>
      </c>
      <c r="V1954" s="5" t="e">
        <f t="shared" si="306"/>
        <v>#DIV/0!</v>
      </c>
      <c r="W1954" s="5" t="e">
        <f t="shared" si="306"/>
        <v>#DIV/0!</v>
      </c>
      <c r="X1954" s="5" t="e">
        <f t="shared" si="306"/>
        <v>#DIV/0!</v>
      </c>
      <c r="Y1954" s="5" t="e">
        <f t="shared" si="295"/>
        <v>#DIV/0!</v>
      </c>
      <c r="Z1954" s="5" t="e">
        <f t="shared" si="296"/>
        <v>#DIV/0!</v>
      </c>
      <c r="AA1954" s="5" t="e">
        <f t="shared" si="296"/>
        <v>#DIV/0!</v>
      </c>
      <c r="AM1954" s="6"/>
      <c r="AN1954" s="6"/>
    </row>
    <row r="1955" spans="2:40" s="5" customFormat="1" ht="20.100000000000001" hidden="1" customHeight="1">
      <c r="B1955" s="22" t="str">
        <f>+$B$11</f>
        <v xml:space="preserve"> Α' ΠΛΑΝΗΤΗΣ</v>
      </c>
      <c r="C1955" s="15">
        <f>+$C$11</f>
        <v>0</v>
      </c>
      <c r="D1955" s="13">
        <f>+D1950+1</f>
        <v>342</v>
      </c>
      <c r="E1955" s="15">
        <f>+(H1955+I1955)/2</f>
        <v>0</v>
      </c>
      <c r="F1955" s="15">
        <f>+SQRT(E1955*E1955-G1955*G1955)</f>
        <v>0</v>
      </c>
      <c r="G1955" s="15">
        <f>+(-H1955+I1955)/2</f>
        <v>0</v>
      </c>
      <c r="H1955" s="15">
        <f>+$J$40</f>
        <v>0</v>
      </c>
      <c r="I1955" s="15">
        <f>+$J$39</f>
        <v>0</v>
      </c>
      <c r="J1955" s="15">
        <f>+$D$22</f>
        <v>0</v>
      </c>
      <c r="K1955" s="15">
        <f>+ABS( C1955-D1955)</f>
        <v>342</v>
      </c>
      <c r="L1955" s="15" t="e">
        <f>(+F1955*F1955/E1955)/( 1- J1955*COS(K1956))</f>
        <v>#DIV/0!</v>
      </c>
      <c r="M1955" s="14" t="e">
        <f t="shared" si="298"/>
        <v>#DIV/0!</v>
      </c>
      <c r="N1955" s="49"/>
      <c r="O1955" s="40"/>
      <c r="P1955" s="5" t="e">
        <f t="shared" si="308"/>
        <v>#DIV/0!</v>
      </c>
      <c r="Q1955" s="5" t="e">
        <f t="shared" si="308"/>
        <v>#DIV/0!</v>
      </c>
      <c r="R1955" s="5" t="e">
        <f t="shared" si="308"/>
        <v>#DIV/0!</v>
      </c>
      <c r="S1955" s="5" t="e">
        <f t="shared" si="306"/>
        <v>#DIV/0!</v>
      </c>
      <c r="T1955" s="5" t="e">
        <f t="shared" si="306"/>
        <v>#DIV/0!</v>
      </c>
      <c r="U1955" s="5" t="e">
        <f t="shared" si="306"/>
        <v>#DIV/0!</v>
      </c>
      <c r="V1955" s="5" t="e">
        <f t="shared" si="306"/>
        <v>#DIV/0!</v>
      </c>
      <c r="W1955" s="5" t="e">
        <f t="shared" si="306"/>
        <v>#DIV/0!</v>
      </c>
      <c r="X1955" s="5" t="e">
        <f t="shared" si="306"/>
        <v>#DIV/0!</v>
      </c>
      <c r="Y1955" s="5" t="e">
        <f t="shared" si="295"/>
        <v>#DIV/0!</v>
      </c>
      <c r="Z1955" s="5" t="e">
        <f t="shared" si="296"/>
        <v>#DIV/0!</v>
      </c>
      <c r="AA1955" s="5" t="e">
        <f t="shared" si="296"/>
        <v>#DIV/0!</v>
      </c>
      <c r="AM1955" s="6"/>
      <c r="AN1955" s="6"/>
    </row>
    <row r="1956" spans="2:40" s="5" customFormat="1" ht="20.100000000000001" hidden="1" customHeight="1">
      <c r="B1956" s="23" t="s">
        <v>32</v>
      </c>
      <c r="C1956" s="24">
        <f>3.14/180*C1955</f>
        <v>0</v>
      </c>
      <c r="D1956" s="24">
        <v>342</v>
      </c>
      <c r="E1956" s="25"/>
      <c r="F1956" s="25"/>
      <c r="G1956" s="25"/>
      <c r="H1956" s="25"/>
      <c r="I1956" s="25"/>
      <c r="J1956" s="25"/>
      <c r="K1956" s="25">
        <f>(3.14/180)*K1955</f>
        <v>5.9660000000000011</v>
      </c>
      <c r="L1956" s="14"/>
      <c r="M1956" s="14" t="e">
        <f t="shared" si="298"/>
        <v>#DIV/0!</v>
      </c>
      <c r="N1956" s="49"/>
      <c r="O1956" s="238" t="e">
        <f t="shared" ref="O1956" si="311">+ABS(L1955-L1957)</f>
        <v>#DIV/0!</v>
      </c>
      <c r="P1956" s="5" t="e">
        <f t="shared" si="308"/>
        <v>#DIV/0!</v>
      </c>
      <c r="Q1956" s="5" t="e">
        <f t="shared" si="308"/>
        <v>#DIV/0!</v>
      </c>
      <c r="R1956" s="5" t="e">
        <f t="shared" si="308"/>
        <v>#DIV/0!</v>
      </c>
      <c r="S1956" s="5" t="e">
        <f t="shared" si="306"/>
        <v>#DIV/0!</v>
      </c>
      <c r="T1956" s="5" t="e">
        <f t="shared" si="306"/>
        <v>#DIV/0!</v>
      </c>
      <c r="U1956" s="5" t="e">
        <f t="shared" si="306"/>
        <v>#DIV/0!</v>
      </c>
      <c r="V1956" s="5" t="e">
        <f t="shared" si="306"/>
        <v>#DIV/0!</v>
      </c>
      <c r="W1956" s="5" t="e">
        <f t="shared" si="306"/>
        <v>#DIV/0!</v>
      </c>
      <c r="X1956" s="5" t="e">
        <f t="shared" si="306"/>
        <v>#DIV/0!</v>
      </c>
      <c r="Y1956" s="5" t="e">
        <f t="shared" si="295"/>
        <v>#DIV/0!</v>
      </c>
      <c r="Z1956" s="5" t="e">
        <f t="shared" si="296"/>
        <v>#DIV/0!</v>
      </c>
      <c r="AA1956" s="5" t="e">
        <f t="shared" si="296"/>
        <v>#DIV/0!</v>
      </c>
      <c r="AM1956" s="6"/>
      <c r="AN1956" s="6"/>
    </row>
    <row r="1957" spans="2:40" s="5" customFormat="1" ht="20.100000000000001" hidden="1" customHeight="1">
      <c r="B1957" s="22" t="str">
        <f>+$B$13</f>
        <v xml:space="preserve"> Β' ΠΛΑΝΗΤΗΣ</v>
      </c>
      <c r="C1957" s="15">
        <f>+$C$13</f>
        <v>0</v>
      </c>
      <c r="D1957" s="13">
        <f>+D1952+1</f>
        <v>342</v>
      </c>
      <c r="E1957" s="15">
        <f>+(H1957+I1957)/2</f>
        <v>0</v>
      </c>
      <c r="F1957" s="15">
        <f>+SQRT(E1957*E1957-G1957*G1957)</f>
        <v>0</v>
      </c>
      <c r="G1957" s="15">
        <f>+(-H1957+I1957)/2</f>
        <v>0</v>
      </c>
      <c r="H1957" s="15">
        <f>+$J$42</f>
        <v>0</v>
      </c>
      <c r="I1957" s="15">
        <f>+$J$41</f>
        <v>0</v>
      </c>
      <c r="J1957" s="15">
        <f>+$D$24</f>
        <v>0</v>
      </c>
      <c r="K1957" s="15">
        <f>+ABS( C1957-D1957)</f>
        <v>342</v>
      </c>
      <c r="L1957" s="15" t="e">
        <f>+F1957*F1957/E1957/( 1- J1957*COS(K1958))</f>
        <v>#DIV/0!</v>
      </c>
      <c r="M1957" s="14" t="e">
        <f t="shared" si="298"/>
        <v>#DIV/0!</v>
      </c>
      <c r="N1957" s="49"/>
      <c r="O1957" s="40"/>
      <c r="P1957" s="5" t="e">
        <f t="shared" si="308"/>
        <v>#DIV/0!</v>
      </c>
      <c r="Q1957" s="5" t="e">
        <f t="shared" si="308"/>
        <v>#DIV/0!</v>
      </c>
      <c r="R1957" s="5" t="e">
        <f t="shared" si="308"/>
        <v>#DIV/0!</v>
      </c>
      <c r="S1957" s="5" t="e">
        <f t="shared" si="306"/>
        <v>#DIV/0!</v>
      </c>
      <c r="T1957" s="5" t="e">
        <f t="shared" si="306"/>
        <v>#DIV/0!</v>
      </c>
      <c r="U1957" s="5" t="e">
        <f t="shared" si="306"/>
        <v>#DIV/0!</v>
      </c>
      <c r="V1957" s="5" t="e">
        <f t="shared" si="306"/>
        <v>#DIV/0!</v>
      </c>
      <c r="W1957" s="5" t="e">
        <f t="shared" si="306"/>
        <v>#DIV/0!</v>
      </c>
      <c r="X1957" s="5" t="e">
        <f t="shared" si="306"/>
        <v>#DIV/0!</v>
      </c>
      <c r="Y1957" s="5" t="e">
        <f t="shared" si="295"/>
        <v>#DIV/0!</v>
      </c>
      <c r="Z1957" s="5" t="e">
        <f t="shared" si="296"/>
        <v>#DIV/0!</v>
      </c>
      <c r="AA1957" s="5" t="e">
        <f t="shared" si="296"/>
        <v>#DIV/0!</v>
      </c>
      <c r="AM1957" s="6"/>
      <c r="AN1957" s="6"/>
    </row>
    <row r="1958" spans="2:40" s="5" customFormat="1" ht="20.100000000000001" hidden="1" customHeight="1">
      <c r="B1958" s="26"/>
      <c r="C1958" s="27">
        <f>3.14/180*C1957</f>
        <v>0</v>
      </c>
      <c r="D1958" s="27">
        <f>3.14/180*D1957</f>
        <v>5.9660000000000011</v>
      </c>
      <c r="E1958" s="28"/>
      <c r="F1958" s="28"/>
      <c r="G1958" s="28"/>
      <c r="H1958" s="28"/>
      <c r="I1958" s="28"/>
      <c r="J1958" s="28"/>
      <c r="K1958" s="28">
        <f>(3.14/180)*K1957</f>
        <v>5.9660000000000011</v>
      </c>
      <c r="L1958" s="14"/>
      <c r="M1958" s="14" t="e">
        <f t="shared" si="298"/>
        <v>#DIV/0!</v>
      </c>
      <c r="N1958" s="49"/>
      <c r="O1958" s="40"/>
      <c r="P1958" s="5" t="e">
        <f t="shared" si="308"/>
        <v>#DIV/0!</v>
      </c>
      <c r="Q1958" s="5" t="e">
        <f t="shared" si="308"/>
        <v>#DIV/0!</v>
      </c>
      <c r="R1958" s="5" t="e">
        <f t="shared" si="308"/>
        <v>#DIV/0!</v>
      </c>
      <c r="S1958" s="5" t="e">
        <f t="shared" si="306"/>
        <v>#DIV/0!</v>
      </c>
      <c r="T1958" s="5" t="e">
        <f t="shared" si="306"/>
        <v>#DIV/0!</v>
      </c>
      <c r="U1958" s="5" t="e">
        <f t="shared" si="306"/>
        <v>#DIV/0!</v>
      </c>
      <c r="V1958" s="5" t="e">
        <f t="shared" si="306"/>
        <v>#DIV/0!</v>
      </c>
      <c r="W1958" s="5" t="e">
        <f t="shared" si="306"/>
        <v>#DIV/0!</v>
      </c>
      <c r="X1958" s="5" t="e">
        <f t="shared" si="306"/>
        <v>#DIV/0!</v>
      </c>
      <c r="Y1958" s="5" t="e">
        <f t="shared" si="295"/>
        <v>#DIV/0!</v>
      </c>
      <c r="Z1958" s="5" t="e">
        <f t="shared" si="296"/>
        <v>#DIV/0!</v>
      </c>
      <c r="AA1958" s="5" t="e">
        <f t="shared" si="296"/>
        <v>#DIV/0!</v>
      </c>
      <c r="AM1958" s="6"/>
      <c r="AN1958" s="6"/>
    </row>
    <row r="1959" spans="2:40" s="5" customFormat="1" ht="20.100000000000001" hidden="1" customHeight="1">
      <c r="B1959" s="15"/>
      <c r="C1959" s="13"/>
      <c r="D1959" s="13"/>
      <c r="E1959" s="13"/>
      <c r="F1959" s="13"/>
      <c r="G1959" s="13"/>
      <c r="H1959" s="13"/>
      <c r="I1959" s="13"/>
      <c r="J1959" s="13"/>
      <c r="K1959" s="15"/>
      <c r="L1959" s="14"/>
      <c r="M1959" s="14" t="e">
        <f t="shared" si="298"/>
        <v>#DIV/0!</v>
      </c>
      <c r="N1959" s="49"/>
      <c r="O1959" s="238"/>
      <c r="P1959" s="5" t="e">
        <f t="shared" si="308"/>
        <v>#DIV/0!</v>
      </c>
      <c r="Q1959" s="5" t="e">
        <f t="shared" si="308"/>
        <v>#DIV/0!</v>
      </c>
      <c r="R1959" s="5" t="e">
        <f t="shared" si="308"/>
        <v>#DIV/0!</v>
      </c>
      <c r="S1959" s="5" t="e">
        <f t="shared" si="306"/>
        <v>#DIV/0!</v>
      </c>
      <c r="T1959" s="5" t="e">
        <f t="shared" si="306"/>
        <v>#DIV/0!</v>
      </c>
      <c r="U1959" s="5" t="e">
        <f t="shared" si="306"/>
        <v>#DIV/0!</v>
      </c>
      <c r="V1959" s="5" t="e">
        <f t="shared" si="306"/>
        <v>#DIV/0!</v>
      </c>
      <c r="W1959" s="5" t="e">
        <f t="shared" si="306"/>
        <v>#DIV/0!</v>
      </c>
      <c r="X1959" s="5" t="e">
        <f t="shared" si="306"/>
        <v>#DIV/0!</v>
      </c>
      <c r="Y1959" s="5" t="e">
        <f t="shared" si="295"/>
        <v>#DIV/0!</v>
      </c>
      <c r="Z1959" s="5" t="e">
        <f t="shared" si="296"/>
        <v>#DIV/0!</v>
      </c>
      <c r="AA1959" s="5" t="e">
        <f t="shared" si="296"/>
        <v>#DIV/0!</v>
      </c>
      <c r="AM1959" s="6"/>
      <c r="AN1959" s="6"/>
    </row>
    <row r="1960" spans="2:40" s="5" customFormat="1" ht="20.100000000000001" hidden="1" customHeight="1">
      <c r="B1960" s="22" t="str">
        <f>+$B$11</f>
        <v xml:space="preserve"> Α' ΠΛΑΝΗΤΗΣ</v>
      </c>
      <c r="C1960" s="15">
        <f>+$C$11</f>
        <v>0</v>
      </c>
      <c r="D1960" s="13">
        <f>+D1955+1</f>
        <v>343</v>
      </c>
      <c r="E1960" s="15">
        <f>+(H1960+I1960)/2</f>
        <v>0</v>
      </c>
      <c r="F1960" s="15">
        <f>+SQRT(E1960*E1960-G1960*G1960)</f>
        <v>0</v>
      </c>
      <c r="G1960" s="15">
        <f>+(-H1960+I1960)/2</f>
        <v>0</v>
      </c>
      <c r="H1960" s="15">
        <f>+$J$40</f>
        <v>0</v>
      </c>
      <c r="I1960" s="15">
        <f>+$J$39</f>
        <v>0</v>
      </c>
      <c r="J1960" s="15">
        <f>+$D$22</f>
        <v>0</v>
      </c>
      <c r="K1960" s="15">
        <f>+ABS( C1960-D1960)</f>
        <v>343</v>
      </c>
      <c r="L1960" s="15" t="e">
        <f>(+F1960*F1960/E1960)/( 1- J1960*COS(K1961))</f>
        <v>#DIV/0!</v>
      </c>
      <c r="M1960" s="14" t="e">
        <f t="shared" si="298"/>
        <v>#DIV/0!</v>
      </c>
      <c r="N1960" s="49"/>
      <c r="O1960" s="40"/>
      <c r="P1960" s="5" t="e">
        <f t="shared" si="308"/>
        <v>#DIV/0!</v>
      </c>
      <c r="Q1960" s="5" t="e">
        <f t="shared" si="308"/>
        <v>#DIV/0!</v>
      </c>
      <c r="R1960" s="5" t="e">
        <f t="shared" si="308"/>
        <v>#DIV/0!</v>
      </c>
      <c r="S1960" s="5" t="e">
        <f t="shared" si="306"/>
        <v>#DIV/0!</v>
      </c>
      <c r="T1960" s="5" t="e">
        <f t="shared" si="306"/>
        <v>#DIV/0!</v>
      </c>
      <c r="U1960" s="5" t="e">
        <f t="shared" si="306"/>
        <v>#DIV/0!</v>
      </c>
      <c r="V1960" s="5" t="e">
        <f t="shared" si="306"/>
        <v>#DIV/0!</v>
      </c>
      <c r="W1960" s="5" t="e">
        <f t="shared" si="306"/>
        <v>#DIV/0!</v>
      </c>
      <c r="X1960" s="5" t="e">
        <f t="shared" si="306"/>
        <v>#DIV/0!</v>
      </c>
      <c r="Y1960" s="5" t="e">
        <f t="shared" si="295"/>
        <v>#DIV/0!</v>
      </c>
      <c r="Z1960" s="5" t="e">
        <f t="shared" si="296"/>
        <v>#DIV/0!</v>
      </c>
      <c r="AA1960" s="5" t="e">
        <f t="shared" si="296"/>
        <v>#DIV/0!</v>
      </c>
      <c r="AM1960" s="6"/>
      <c r="AN1960" s="6"/>
    </row>
    <row r="1961" spans="2:40" s="5" customFormat="1" ht="20.100000000000001" hidden="1" customHeight="1">
      <c r="B1961" s="23" t="s">
        <v>32</v>
      </c>
      <c r="C1961" s="24">
        <f>3.14/180*C1960</f>
        <v>0</v>
      </c>
      <c r="D1961" s="24">
        <v>343</v>
      </c>
      <c r="E1961" s="25"/>
      <c r="F1961" s="25"/>
      <c r="G1961" s="25"/>
      <c r="H1961" s="25"/>
      <c r="I1961" s="25"/>
      <c r="J1961" s="25"/>
      <c r="K1961" s="25">
        <f>(3.14/180)*K1960</f>
        <v>5.9834444444444452</v>
      </c>
      <c r="L1961" s="14"/>
      <c r="M1961" s="14" t="e">
        <f t="shared" si="298"/>
        <v>#DIV/0!</v>
      </c>
      <c r="N1961" s="49"/>
      <c r="O1961" s="238" t="e">
        <f t="shared" ref="O1961" si="312">+ABS(L1960-L1962)</f>
        <v>#DIV/0!</v>
      </c>
      <c r="P1961" s="5" t="e">
        <f t="shared" si="308"/>
        <v>#DIV/0!</v>
      </c>
      <c r="Q1961" s="5" t="e">
        <f t="shared" si="308"/>
        <v>#DIV/0!</v>
      </c>
      <c r="R1961" s="5" t="e">
        <f t="shared" si="308"/>
        <v>#DIV/0!</v>
      </c>
      <c r="S1961" s="5" t="e">
        <f t="shared" si="306"/>
        <v>#DIV/0!</v>
      </c>
      <c r="T1961" s="5" t="e">
        <f t="shared" si="306"/>
        <v>#DIV/0!</v>
      </c>
      <c r="U1961" s="5" t="e">
        <f t="shared" si="306"/>
        <v>#DIV/0!</v>
      </c>
      <c r="V1961" s="5" t="e">
        <f t="shared" si="306"/>
        <v>#DIV/0!</v>
      </c>
      <c r="W1961" s="5" t="e">
        <f t="shared" si="306"/>
        <v>#DIV/0!</v>
      </c>
      <c r="X1961" s="5" t="e">
        <f t="shared" si="306"/>
        <v>#DIV/0!</v>
      </c>
      <c r="Y1961" s="5" t="e">
        <f t="shared" si="295"/>
        <v>#DIV/0!</v>
      </c>
      <c r="Z1961" s="5" t="e">
        <f t="shared" si="296"/>
        <v>#DIV/0!</v>
      </c>
      <c r="AA1961" s="5" t="e">
        <f t="shared" si="296"/>
        <v>#DIV/0!</v>
      </c>
      <c r="AM1961" s="6"/>
      <c r="AN1961" s="6"/>
    </row>
    <row r="1962" spans="2:40" s="5" customFormat="1" ht="20.100000000000001" hidden="1" customHeight="1">
      <c r="B1962" s="22" t="str">
        <f>+$B$13</f>
        <v xml:space="preserve"> Β' ΠΛΑΝΗΤΗΣ</v>
      </c>
      <c r="C1962" s="15">
        <f>+$C$13</f>
        <v>0</v>
      </c>
      <c r="D1962" s="13">
        <f>+D1957+1</f>
        <v>343</v>
      </c>
      <c r="E1962" s="15">
        <f>+(H1962+I1962)/2</f>
        <v>0</v>
      </c>
      <c r="F1962" s="15">
        <f>+SQRT(E1962*E1962-G1962*G1962)</f>
        <v>0</v>
      </c>
      <c r="G1962" s="15">
        <f>+(-H1962+I1962)/2</f>
        <v>0</v>
      </c>
      <c r="H1962" s="15">
        <f>+$J$42</f>
        <v>0</v>
      </c>
      <c r="I1962" s="15">
        <f>+$J$41</f>
        <v>0</v>
      </c>
      <c r="J1962" s="15">
        <f>+$D$24</f>
        <v>0</v>
      </c>
      <c r="K1962" s="15">
        <f>+ABS( C1962-D1962)</f>
        <v>343</v>
      </c>
      <c r="L1962" s="15" t="e">
        <f>+F1962*F1962/E1962/( 1- J1962*COS(K1963))</f>
        <v>#DIV/0!</v>
      </c>
      <c r="M1962" s="14" t="e">
        <f t="shared" si="298"/>
        <v>#DIV/0!</v>
      </c>
      <c r="N1962" s="49"/>
      <c r="O1962" s="40"/>
      <c r="P1962" s="5" t="e">
        <f t="shared" si="308"/>
        <v>#DIV/0!</v>
      </c>
      <c r="Q1962" s="5" t="e">
        <f t="shared" si="308"/>
        <v>#DIV/0!</v>
      </c>
      <c r="R1962" s="5" t="e">
        <f t="shared" si="308"/>
        <v>#DIV/0!</v>
      </c>
      <c r="S1962" s="5" t="e">
        <f t="shared" si="306"/>
        <v>#DIV/0!</v>
      </c>
      <c r="T1962" s="5" t="e">
        <f t="shared" si="306"/>
        <v>#DIV/0!</v>
      </c>
      <c r="U1962" s="5" t="e">
        <f t="shared" si="306"/>
        <v>#DIV/0!</v>
      </c>
      <c r="V1962" s="5" t="e">
        <f t="shared" si="306"/>
        <v>#DIV/0!</v>
      </c>
      <c r="W1962" s="5" t="e">
        <f t="shared" si="306"/>
        <v>#DIV/0!</v>
      </c>
      <c r="X1962" s="5" t="e">
        <f t="shared" si="306"/>
        <v>#DIV/0!</v>
      </c>
      <c r="Y1962" s="5" t="e">
        <f t="shared" si="295"/>
        <v>#DIV/0!</v>
      </c>
      <c r="Z1962" s="5" t="e">
        <f t="shared" si="296"/>
        <v>#DIV/0!</v>
      </c>
      <c r="AA1962" s="5" t="e">
        <f t="shared" si="296"/>
        <v>#DIV/0!</v>
      </c>
      <c r="AM1962" s="6"/>
      <c r="AN1962" s="6"/>
    </row>
    <row r="1963" spans="2:40" s="5" customFormat="1" ht="20.100000000000001" hidden="1" customHeight="1">
      <c r="B1963" s="26"/>
      <c r="C1963" s="27">
        <f>3.14/180*C1962</f>
        <v>0</v>
      </c>
      <c r="D1963" s="27">
        <f>3.14/180*D1962</f>
        <v>5.9834444444444452</v>
      </c>
      <c r="E1963" s="28"/>
      <c r="F1963" s="28"/>
      <c r="G1963" s="28"/>
      <c r="H1963" s="28"/>
      <c r="I1963" s="28"/>
      <c r="J1963" s="28"/>
      <c r="K1963" s="28">
        <f>(3.14/180)*K1962</f>
        <v>5.9834444444444452</v>
      </c>
      <c r="L1963" s="14"/>
      <c r="M1963" s="14" t="e">
        <f t="shared" si="298"/>
        <v>#DIV/0!</v>
      </c>
      <c r="N1963" s="49"/>
      <c r="O1963" s="40"/>
      <c r="P1963" s="5" t="e">
        <f t="shared" si="308"/>
        <v>#DIV/0!</v>
      </c>
      <c r="Q1963" s="5" t="e">
        <f t="shared" si="308"/>
        <v>#DIV/0!</v>
      </c>
      <c r="R1963" s="5" t="e">
        <f t="shared" si="308"/>
        <v>#DIV/0!</v>
      </c>
      <c r="S1963" s="5" t="e">
        <f t="shared" si="306"/>
        <v>#DIV/0!</v>
      </c>
      <c r="T1963" s="5" t="e">
        <f t="shared" si="306"/>
        <v>#DIV/0!</v>
      </c>
      <c r="U1963" s="5" t="e">
        <f t="shared" si="306"/>
        <v>#DIV/0!</v>
      </c>
      <c r="V1963" s="5" t="e">
        <f t="shared" si="306"/>
        <v>#DIV/0!</v>
      </c>
      <c r="W1963" s="5" t="e">
        <f t="shared" si="306"/>
        <v>#DIV/0!</v>
      </c>
      <c r="X1963" s="5" t="e">
        <f t="shared" si="306"/>
        <v>#DIV/0!</v>
      </c>
      <c r="Y1963" s="5" t="e">
        <f t="shared" si="295"/>
        <v>#DIV/0!</v>
      </c>
      <c r="Z1963" s="5" t="e">
        <f t="shared" si="296"/>
        <v>#DIV/0!</v>
      </c>
      <c r="AA1963" s="5" t="e">
        <f t="shared" si="296"/>
        <v>#DIV/0!</v>
      </c>
      <c r="AM1963" s="6"/>
      <c r="AN1963" s="6"/>
    </row>
    <row r="1964" spans="2:40" s="5" customFormat="1" ht="20.100000000000001" hidden="1" customHeight="1">
      <c r="B1964" s="15"/>
      <c r="C1964" s="13"/>
      <c r="D1964" s="13"/>
      <c r="E1964" s="13"/>
      <c r="F1964" s="13"/>
      <c r="G1964" s="13"/>
      <c r="H1964" s="13"/>
      <c r="I1964" s="13"/>
      <c r="J1964" s="13"/>
      <c r="K1964" s="15"/>
      <c r="L1964" s="14"/>
      <c r="M1964" s="14" t="e">
        <f t="shared" si="298"/>
        <v>#DIV/0!</v>
      </c>
      <c r="N1964" s="49"/>
      <c r="O1964" s="40"/>
      <c r="P1964" s="5" t="e">
        <f t="shared" si="308"/>
        <v>#DIV/0!</v>
      </c>
      <c r="Q1964" s="5" t="e">
        <f t="shared" si="308"/>
        <v>#DIV/0!</v>
      </c>
      <c r="R1964" s="5" t="e">
        <f t="shared" si="308"/>
        <v>#DIV/0!</v>
      </c>
      <c r="S1964" s="5" t="e">
        <f t="shared" si="306"/>
        <v>#DIV/0!</v>
      </c>
      <c r="T1964" s="5" t="e">
        <f t="shared" si="306"/>
        <v>#DIV/0!</v>
      </c>
      <c r="U1964" s="5" t="e">
        <f t="shared" si="306"/>
        <v>#DIV/0!</v>
      </c>
      <c r="V1964" s="5" t="e">
        <f t="shared" si="306"/>
        <v>#DIV/0!</v>
      </c>
      <c r="W1964" s="5" t="e">
        <f t="shared" si="306"/>
        <v>#DIV/0!</v>
      </c>
      <c r="X1964" s="5" t="e">
        <f t="shared" si="306"/>
        <v>#DIV/0!</v>
      </c>
      <c r="Y1964" s="5" t="e">
        <f t="shared" si="295"/>
        <v>#DIV/0!</v>
      </c>
      <c r="Z1964" s="5" t="e">
        <f t="shared" si="296"/>
        <v>#DIV/0!</v>
      </c>
      <c r="AA1964" s="5" t="e">
        <f t="shared" si="296"/>
        <v>#DIV/0!</v>
      </c>
      <c r="AM1964" s="6"/>
      <c r="AN1964" s="6"/>
    </row>
    <row r="1965" spans="2:40" s="5" customFormat="1" ht="20.100000000000001" hidden="1" customHeight="1">
      <c r="B1965" s="22" t="str">
        <f>+$B$11</f>
        <v xml:space="preserve"> Α' ΠΛΑΝΗΤΗΣ</v>
      </c>
      <c r="C1965" s="15">
        <f>+$C$11</f>
        <v>0</v>
      </c>
      <c r="D1965" s="13">
        <f>+D1960+1</f>
        <v>344</v>
      </c>
      <c r="E1965" s="15">
        <f>+(H1965+I1965)/2</f>
        <v>0</v>
      </c>
      <c r="F1965" s="15">
        <f>+SQRT(E1965*E1965-G1965*G1965)</f>
        <v>0</v>
      </c>
      <c r="G1965" s="15">
        <f>+(-H1965+I1965)/2</f>
        <v>0</v>
      </c>
      <c r="H1965" s="15">
        <f>+$J$40</f>
        <v>0</v>
      </c>
      <c r="I1965" s="15">
        <f>+$J$39</f>
        <v>0</v>
      </c>
      <c r="J1965" s="15">
        <f>+$D$22</f>
        <v>0</v>
      </c>
      <c r="K1965" s="15">
        <f>+ABS( C1965-D1965)</f>
        <v>344</v>
      </c>
      <c r="L1965" s="15" t="e">
        <f>(+F1965*F1965/E1965)/( 1- J1965*COS(K1966))</f>
        <v>#DIV/0!</v>
      </c>
      <c r="M1965" s="14" t="e">
        <f t="shared" si="298"/>
        <v>#DIV/0!</v>
      </c>
      <c r="N1965" s="49"/>
      <c r="O1965" s="40"/>
      <c r="P1965" s="5" t="e">
        <f t="shared" si="308"/>
        <v>#DIV/0!</v>
      </c>
      <c r="Q1965" s="5" t="e">
        <f t="shared" si="308"/>
        <v>#DIV/0!</v>
      </c>
      <c r="R1965" s="5" t="e">
        <f t="shared" si="308"/>
        <v>#DIV/0!</v>
      </c>
      <c r="S1965" s="5" t="e">
        <f t="shared" si="306"/>
        <v>#DIV/0!</v>
      </c>
      <c r="T1965" s="5" t="e">
        <f t="shared" si="306"/>
        <v>#DIV/0!</v>
      </c>
      <c r="U1965" s="5" t="e">
        <f t="shared" si="306"/>
        <v>#DIV/0!</v>
      </c>
      <c r="V1965" s="5" t="e">
        <f t="shared" si="306"/>
        <v>#DIV/0!</v>
      </c>
      <c r="W1965" s="5" t="e">
        <f t="shared" si="306"/>
        <v>#DIV/0!</v>
      </c>
      <c r="X1965" s="5" t="e">
        <f t="shared" si="306"/>
        <v>#DIV/0!</v>
      </c>
      <c r="Y1965" s="5" t="e">
        <f t="shared" ref="Y1965:Y2028" si="313">IF(AND(K1965=MIN($B1965:$M1965),K1965=MIN($O$176:$O$234)),AK1964,0)</f>
        <v>#DIV/0!</v>
      </c>
      <c r="Z1965" s="5" t="e">
        <f t="shared" ref="Z1965:AA2028" si="314">IF(AND(L1965=MIN($B1965:$M1965),L1965=MIN($O$176:$O$234)),AL1964,0)</f>
        <v>#DIV/0!</v>
      </c>
      <c r="AA1965" s="5" t="e">
        <f t="shared" si="314"/>
        <v>#DIV/0!</v>
      </c>
      <c r="AM1965" s="6"/>
      <c r="AN1965" s="6"/>
    </row>
    <row r="1966" spans="2:40" s="5" customFormat="1" ht="20.100000000000001" hidden="1" customHeight="1">
      <c r="B1966" s="23" t="s">
        <v>32</v>
      </c>
      <c r="C1966" s="24">
        <f>3.14/180*C1965</f>
        <v>0</v>
      </c>
      <c r="D1966" s="24">
        <v>344</v>
      </c>
      <c r="E1966" s="25"/>
      <c r="F1966" s="25"/>
      <c r="G1966" s="25"/>
      <c r="H1966" s="25"/>
      <c r="I1966" s="25"/>
      <c r="J1966" s="25"/>
      <c r="K1966" s="25">
        <f>(3.14/180)*K1965</f>
        <v>6.0008888888888894</v>
      </c>
      <c r="L1966" s="14"/>
      <c r="M1966" s="14" t="e">
        <f t="shared" si="298"/>
        <v>#DIV/0!</v>
      </c>
      <c r="N1966" s="49"/>
      <c r="O1966" s="238" t="e">
        <f t="shared" ref="O1966" si="315">+ABS(L1965-L1967)</f>
        <v>#DIV/0!</v>
      </c>
      <c r="P1966" s="5" t="e">
        <f t="shared" si="308"/>
        <v>#DIV/0!</v>
      </c>
      <c r="Q1966" s="5" t="e">
        <f t="shared" si="308"/>
        <v>#DIV/0!</v>
      </c>
      <c r="R1966" s="5" t="e">
        <f t="shared" si="308"/>
        <v>#DIV/0!</v>
      </c>
      <c r="S1966" s="5" t="e">
        <f t="shared" si="306"/>
        <v>#DIV/0!</v>
      </c>
      <c r="T1966" s="5" t="e">
        <f t="shared" si="306"/>
        <v>#DIV/0!</v>
      </c>
      <c r="U1966" s="5" t="e">
        <f t="shared" si="306"/>
        <v>#DIV/0!</v>
      </c>
      <c r="V1966" s="5" t="e">
        <f t="shared" si="306"/>
        <v>#DIV/0!</v>
      </c>
      <c r="W1966" s="5" t="e">
        <f t="shared" si="306"/>
        <v>#DIV/0!</v>
      </c>
      <c r="X1966" s="5" t="e">
        <f t="shared" si="306"/>
        <v>#DIV/0!</v>
      </c>
      <c r="Y1966" s="5" t="e">
        <f t="shared" si="313"/>
        <v>#DIV/0!</v>
      </c>
      <c r="Z1966" s="5" t="e">
        <f t="shared" si="314"/>
        <v>#DIV/0!</v>
      </c>
      <c r="AA1966" s="5" t="e">
        <f t="shared" si="314"/>
        <v>#DIV/0!</v>
      </c>
      <c r="AM1966" s="6"/>
      <c r="AN1966" s="6"/>
    </row>
    <row r="1967" spans="2:40" s="5" customFormat="1" ht="20.100000000000001" hidden="1" customHeight="1">
      <c r="B1967" s="22" t="str">
        <f>+$B$13</f>
        <v xml:space="preserve"> Β' ΠΛΑΝΗΤΗΣ</v>
      </c>
      <c r="C1967" s="15">
        <f>+$C$13</f>
        <v>0</v>
      </c>
      <c r="D1967" s="13">
        <f>+D1962+1</f>
        <v>344</v>
      </c>
      <c r="E1967" s="15">
        <f>+(H1967+I1967)/2</f>
        <v>0</v>
      </c>
      <c r="F1967" s="15">
        <f>+SQRT(E1967*E1967-G1967*G1967)</f>
        <v>0</v>
      </c>
      <c r="G1967" s="15">
        <f>+(-H1967+I1967)/2</f>
        <v>0</v>
      </c>
      <c r="H1967" s="15">
        <f>+$J$42</f>
        <v>0</v>
      </c>
      <c r="I1967" s="15">
        <f>+$J$41</f>
        <v>0</v>
      </c>
      <c r="J1967" s="15">
        <f>+$D$24</f>
        <v>0</v>
      </c>
      <c r="K1967" s="15">
        <f>+ABS( C1967-D1967)</f>
        <v>344</v>
      </c>
      <c r="L1967" s="15" t="e">
        <f>+F1967*F1967/E1967/( 1- J1967*COS(K1968))</f>
        <v>#DIV/0!</v>
      </c>
      <c r="M1967" s="14" t="e">
        <f t="shared" si="298"/>
        <v>#DIV/0!</v>
      </c>
      <c r="N1967" s="49"/>
      <c r="O1967" s="40"/>
      <c r="P1967" s="5" t="e">
        <f t="shared" si="308"/>
        <v>#DIV/0!</v>
      </c>
      <c r="Q1967" s="5" t="e">
        <f t="shared" si="308"/>
        <v>#DIV/0!</v>
      </c>
      <c r="R1967" s="5" t="e">
        <f t="shared" si="308"/>
        <v>#DIV/0!</v>
      </c>
      <c r="S1967" s="5" t="e">
        <f t="shared" si="306"/>
        <v>#DIV/0!</v>
      </c>
      <c r="T1967" s="5" t="e">
        <f t="shared" si="306"/>
        <v>#DIV/0!</v>
      </c>
      <c r="U1967" s="5" t="e">
        <f t="shared" si="306"/>
        <v>#DIV/0!</v>
      </c>
      <c r="V1967" s="5" t="e">
        <f t="shared" si="306"/>
        <v>#DIV/0!</v>
      </c>
      <c r="W1967" s="5" t="e">
        <f t="shared" si="306"/>
        <v>#DIV/0!</v>
      </c>
      <c r="X1967" s="5" t="e">
        <f t="shared" si="306"/>
        <v>#DIV/0!</v>
      </c>
      <c r="Y1967" s="5" t="e">
        <f t="shared" si="313"/>
        <v>#DIV/0!</v>
      </c>
      <c r="Z1967" s="5" t="e">
        <f t="shared" si="314"/>
        <v>#DIV/0!</v>
      </c>
      <c r="AA1967" s="5" t="e">
        <f t="shared" si="314"/>
        <v>#DIV/0!</v>
      </c>
      <c r="AM1967" s="6"/>
      <c r="AN1967" s="6"/>
    </row>
    <row r="1968" spans="2:40" s="5" customFormat="1" ht="20.100000000000001" hidden="1" customHeight="1">
      <c r="B1968" s="26"/>
      <c r="C1968" s="27">
        <f>3.14/180*C1967</f>
        <v>0</v>
      </c>
      <c r="D1968" s="27">
        <f>3.14/180*D1967</f>
        <v>6.0008888888888894</v>
      </c>
      <c r="E1968" s="28"/>
      <c r="F1968" s="28"/>
      <c r="G1968" s="28"/>
      <c r="H1968" s="28"/>
      <c r="I1968" s="28"/>
      <c r="J1968" s="28"/>
      <c r="K1968" s="28">
        <f>(3.14/180)*K1967</f>
        <v>6.0008888888888894</v>
      </c>
      <c r="L1968" s="14"/>
      <c r="M1968" s="14" t="e">
        <f t="shared" si="298"/>
        <v>#DIV/0!</v>
      </c>
      <c r="N1968" s="49"/>
      <c r="O1968" s="40"/>
      <c r="P1968" s="5" t="e">
        <f t="shared" si="308"/>
        <v>#DIV/0!</v>
      </c>
      <c r="Q1968" s="5" t="e">
        <f t="shared" si="308"/>
        <v>#DIV/0!</v>
      </c>
      <c r="R1968" s="5" t="e">
        <f t="shared" si="308"/>
        <v>#DIV/0!</v>
      </c>
      <c r="S1968" s="5" t="e">
        <f t="shared" si="306"/>
        <v>#DIV/0!</v>
      </c>
      <c r="T1968" s="5" t="e">
        <f t="shared" si="306"/>
        <v>#DIV/0!</v>
      </c>
      <c r="U1968" s="5" t="e">
        <f t="shared" si="306"/>
        <v>#DIV/0!</v>
      </c>
      <c r="V1968" s="5" t="e">
        <f t="shared" si="306"/>
        <v>#DIV/0!</v>
      </c>
      <c r="W1968" s="5" t="e">
        <f t="shared" si="306"/>
        <v>#DIV/0!</v>
      </c>
      <c r="X1968" s="5" t="e">
        <f t="shared" si="306"/>
        <v>#DIV/0!</v>
      </c>
      <c r="Y1968" s="5" t="e">
        <f t="shared" si="313"/>
        <v>#DIV/0!</v>
      </c>
      <c r="Z1968" s="5" t="e">
        <f t="shared" si="314"/>
        <v>#DIV/0!</v>
      </c>
      <c r="AA1968" s="5" t="e">
        <f t="shared" si="314"/>
        <v>#DIV/0!</v>
      </c>
      <c r="AM1968" s="6"/>
      <c r="AN1968" s="6"/>
    </row>
    <row r="1969" spans="2:40" s="5" customFormat="1" ht="20.100000000000001" hidden="1" customHeight="1">
      <c r="B1969" s="15"/>
      <c r="C1969" s="13"/>
      <c r="D1969" s="13"/>
      <c r="E1969" s="13"/>
      <c r="F1969" s="13"/>
      <c r="G1969" s="13"/>
      <c r="H1969" s="13"/>
      <c r="I1969" s="13"/>
      <c r="J1969" s="13"/>
      <c r="K1969" s="15"/>
      <c r="L1969" s="14"/>
      <c r="M1969" s="14" t="e">
        <f t="shared" si="298"/>
        <v>#DIV/0!</v>
      </c>
      <c r="N1969" s="49"/>
      <c r="O1969" s="40"/>
      <c r="P1969" s="5" t="e">
        <f t="shared" si="308"/>
        <v>#DIV/0!</v>
      </c>
      <c r="Q1969" s="5" t="e">
        <f t="shared" si="308"/>
        <v>#DIV/0!</v>
      </c>
      <c r="R1969" s="5" t="e">
        <f t="shared" si="308"/>
        <v>#DIV/0!</v>
      </c>
      <c r="S1969" s="5" t="e">
        <f t="shared" si="306"/>
        <v>#DIV/0!</v>
      </c>
      <c r="T1969" s="5" t="e">
        <f t="shared" si="306"/>
        <v>#DIV/0!</v>
      </c>
      <c r="U1969" s="5" t="e">
        <f t="shared" si="306"/>
        <v>#DIV/0!</v>
      </c>
      <c r="V1969" s="5" t="e">
        <f t="shared" si="306"/>
        <v>#DIV/0!</v>
      </c>
      <c r="W1969" s="5" t="e">
        <f t="shared" si="306"/>
        <v>#DIV/0!</v>
      </c>
      <c r="X1969" s="5" t="e">
        <f t="shared" si="306"/>
        <v>#DIV/0!</v>
      </c>
      <c r="Y1969" s="5" t="e">
        <f t="shared" si="313"/>
        <v>#DIV/0!</v>
      </c>
      <c r="Z1969" s="5" t="e">
        <f t="shared" si="314"/>
        <v>#DIV/0!</v>
      </c>
      <c r="AA1969" s="5" t="e">
        <f t="shared" si="314"/>
        <v>#DIV/0!</v>
      </c>
      <c r="AM1969" s="6"/>
      <c r="AN1969" s="6"/>
    </row>
    <row r="1970" spans="2:40" s="5" customFormat="1" ht="20.100000000000001" hidden="1" customHeight="1">
      <c r="B1970" s="22" t="str">
        <f>+$B$11</f>
        <v xml:space="preserve"> Α' ΠΛΑΝΗΤΗΣ</v>
      </c>
      <c r="C1970" s="15">
        <f>+$C$11</f>
        <v>0</v>
      </c>
      <c r="D1970" s="13">
        <f>+D1965+1</f>
        <v>345</v>
      </c>
      <c r="E1970" s="15">
        <f>+(H1970+I1970)/2</f>
        <v>0</v>
      </c>
      <c r="F1970" s="15">
        <f>+SQRT(E1970*E1970-G1970*G1970)</f>
        <v>0</v>
      </c>
      <c r="G1970" s="15">
        <f>+(-H1970+I1970)/2</f>
        <v>0</v>
      </c>
      <c r="H1970" s="15">
        <f>+$J$40</f>
        <v>0</v>
      </c>
      <c r="I1970" s="15">
        <f>+$J$39</f>
        <v>0</v>
      </c>
      <c r="J1970" s="15">
        <f>+$D$22</f>
        <v>0</v>
      </c>
      <c r="K1970" s="15">
        <f>+ABS( C1970-D1970)</f>
        <v>345</v>
      </c>
      <c r="L1970" s="15" t="e">
        <f>(+F1970*F1970/E1970)/( 1- J1970*COS(K1971))</f>
        <v>#DIV/0!</v>
      </c>
      <c r="M1970" s="14" t="e">
        <f t="shared" si="298"/>
        <v>#DIV/0!</v>
      </c>
      <c r="N1970" s="49"/>
      <c r="O1970" s="40"/>
      <c r="P1970" s="5" t="e">
        <f t="shared" si="308"/>
        <v>#DIV/0!</v>
      </c>
      <c r="Q1970" s="5" t="e">
        <f t="shared" si="308"/>
        <v>#DIV/0!</v>
      </c>
      <c r="R1970" s="5" t="e">
        <f t="shared" si="308"/>
        <v>#DIV/0!</v>
      </c>
      <c r="S1970" s="5" t="e">
        <f t="shared" si="306"/>
        <v>#DIV/0!</v>
      </c>
      <c r="T1970" s="5" t="e">
        <f t="shared" si="306"/>
        <v>#DIV/0!</v>
      </c>
      <c r="U1970" s="5" t="e">
        <f t="shared" si="306"/>
        <v>#DIV/0!</v>
      </c>
      <c r="V1970" s="5" t="e">
        <f t="shared" si="306"/>
        <v>#DIV/0!</v>
      </c>
      <c r="W1970" s="5" t="e">
        <f t="shared" si="306"/>
        <v>#DIV/0!</v>
      </c>
      <c r="X1970" s="5" t="e">
        <f t="shared" si="306"/>
        <v>#DIV/0!</v>
      </c>
      <c r="Y1970" s="5" t="e">
        <f t="shared" si="313"/>
        <v>#DIV/0!</v>
      </c>
      <c r="Z1970" s="5" t="e">
        <f t="shared" si="314"/>
        <v>#DIV/0!</v>
      </c>
      <c r="AA1970" s="5" t="e">
        <f t="shared" si="314"/>
        <v>#DIV/0!</v>
      </c>
      <c r="AM1970" s="6"/>
      <c r="AN1970" s="6"/>
    </row>
    <row r="1971" spans="2:40" s="5" customFormat="1" ht="20.100000000000001" hidden="1" customHeight="1">
      <c r="B1971" s="23" t="s">
        <v>32</v>
      </c>
      <c r="C1971" s="24">
        <f>3.14/180*C1970</f>
        <v>0</v>
      </c>
      <c r="D1971" s="24">
        <v>345</v>
      </c>
      <c r="E1971" s="25"/>
      <c r="F1971" s="25"/>
      <c r="G1971" s="25"/>
      <c r="H1971" s="25"/>
      <c r="I1971" s="25"/>
      <c r="J1971" s="25"/>
      <c r="K1971" s="25">
        <f>(3.14/180)*K1970</f>
        <v>6.0183333333333344</v>
      </c>
      <c r="L1971" s="14"/>
      <c r="M1971" s="14" t="e">
        <f t="shared" si="298"/>
        <v>#DIV/0!</v>
      </c>
      <c r="N1971" s="49"/>
      <c r="O1971" s="238" t="e">
        <f t="shared" ref="O1971" si="316">+ABS(L1970-L1972)</f>
        <v>#DIV/0!</v>
      </c>
      <c r="P1971" s="5" t="e">
        <f t="shared" si="308"/>
        <v>#DIV/0!</v>
      </c>
      <c r="Q1971" s="5" t="e">
        <f t="shared" si="308"/>
        <v>#DIV/0!</v>
      </c>
      <c r="R1971" s="5" t="e">
        <f t="shared" si="308"/>
        <v>#DIV/0!</v>
      </c>
      <c r="S1971" s="5" t="e">
        <f t="shared" si="306"/>
        <v>#DIV/0!</v>
      </c>
      <c r="T1971" s="5" t="e">
        <f t="shared" si="306"/>
        <v>#DIV/0!</v>
      </c>
      <c r="U1971" s="5" t="e">
        <f t="shared" si="306"/>
        <v>#DIV/0!</v>
      </c>
      <c r="V1971" s="5" t="e">
        <f t="shared" si="306"/>
        <v>#DIV/0!</v>
      </c>
      <c r="W1971" s="5" t="e">
        <f t="shared" si="306"/>
        <v>#DIV/0!</v>
      </c>
      <c r="X1971" s="5" t="e">
        <f t="shared" si="306"/>
        <v>#DIV/0!</v>
      </c>
      <c r="Y1971" s="5" t="e">
        <f t="shared" si="313"/>
        <v>#DIV/0!</v>
      </c>
      <c r="Z1971" s="5" t="e">
        <f t="shared" si="314"/>
        <v>#DIV/0!</v>
      </c>
      <c r="AA1971" s="5" t="e">
        <f t="shared" si="314"/>
        <v>#DIV/0!</v>
      </c>
      <c r="AM1971" s="6"/>
      <c r="AN1971" s="6"/>
    </row>
    <row r="1972" spans="2:40" s="5" customFormat="1" ht="20.100000000000001" hidden="1" customHeight="1">
      <c r="B1972" s="22" t="str">
        <f>+$B$13</f>
        <v xml:space="preserve"> Β' ΠΛΑΝΗΤΗΣ</v>
      </c>
      <c r="C1972" s="15">
        <f>+$C$13</f>
        <v>0</v>
      </c>
      <c r="D1972" s="13">
        <f>+D1967+1</f>
        <v>345</v>
      </c>
      <c r="E1972" s="15">
        <f>+(H1972+I1972)/2</f>
        <v>0</v>
      </c>
      <c r="F1972" s="15">
        <f>+SQRT(E1972*E1972-G1972*G1972)</f>
        <v>0</v>
      </c>
      <c r="G1972" s="15">
        <f>+(-H1972+I1972)/2</f>
        <v>0</v>
      </c>
      <c r="H1972" s="15">
        <f>+$J$42</f>
        <v>0</v>
      </c>
      <c r="I1972" s="15">
        <f>+$J$41</f>
        <v>0</v>
      </c>
      <c r="J1972" s="15">
        <f>+$D$24</f>
        <v>0</v>
      </c>
      <c r="K1972" s="15">
        <f>+ABS( C1972-D1972)</f>
        <v>345</v>
      </c>
      <c r="L1972" s="15" t="e">
        <f>+F1972*F1972/E1972/( 1- J1972*COS(K1973))</f>
        <v>#DIV/0!</v>
      </c>
      <c r="M1972" s="14" t="e">
        <f t="shared" si="298"/>
        <v>#DIV/0!</v>
      </c>
      <c r="N1972" s="49"/>
      <c r="O1972" s="40"/>
      <c r="P1972" s="5" t="e">
        <f t="shared" si="308"/>
        <v>#DIV/0!</v>
      </c>
      <c r="Q1972" s="5" t="e">
        <f t="shared" si="308"/>
        <v>#DIV/0!</v>
      </c>
      <c r="R1972" s="5" t="e">
        <f t="shared" si="308"/>
        <v>#DIV/0!</v>
      </c>
      <c r="S1972" s="5" t="e">
        <f t="shared" si="306"/>
        <v>#DIV/0!</v>
      </c>
      <c r="T1972" s="5" t="e">
        <f t="shared" si="306"/>
        <v>#DIV/0!</v>
      </c>
      <c r="U1972" s="5" t="e">
        <f t="shared" si="306"/>
        <v>#DIV/0!</v>
      </c>
      <c r="V1972" s="5" t="e">
        <f t="shared" si="306"/>
        <v>#DIV/0!</v>
      </c>
      <c r="W1972" s="5" t="e">
        <f t="shared" si="306"/>
        <v>#DIV/0!</v>
      </c>
      <c r="X1972" s="5" t="e">
        <f t="shared" si="306"/>
        <v>#DIV/0!</v>
      </c>
      <c r="Y1972" s="5" t="e">
        <f t="shared" si="313"/>
        <v>#DIV/0!</v>
      </c>
      <c r="Z1972" s="5" t="e">
        <f t="shared" si="314"/>
        <v>#DIV/0!</v>
      </c>
      <c r="AA1972" s="5" t="e">
        <f t="shared" si="314"/>
        <v>#DIV/0!</v>
      </c>
      <c r="AM1972" s="6"/>
      <c r="AN1972" s="6"/>
    </row>
    <row r="1973" spans="2:40" s="5" customFormat="1" ht="20.100000000000001" hidden="1" customHeight="1">
      <c r="B1973" s="26"/>
      <c r="C1973" s="27">
        <f>3.14/180*C1972</f>
        <v>0</v>
      </c>
      <c r="D1973" s="27">
        <f>3.14/180*D1972</f>
        <v>6.0183333333333344</v>
      </c>
      <c r="E1973" s="28"/>
      <c r="F1973" s="28"/>
      <c r="G1973" s="28"/>
      <c r="H1973" s="28"/>
      <c r="I1973" s="28"/>
      <c r="J1973" s="28"/>
      <c r="K1973" s="28">
        <f>(3.14/180)*K1972</f>
        <v>6.0183333333333344</v>
      </c>
      <c r="L1973" s="14"/>
      <c r="M1973" s="14" t="e">
        <f t="shared" si="298"/>
        <v>#DIV/0!</v>
      </c>
      <c r="N1973" s="49"/>
      <c r="O1973" s="40"/>
      <c r="P1973" s="5" t="e">
        <f t="shared" si="308"/>
        <v>#DIV/0!</v>
      </c>
      <c r="Q1973" s="5" t="e">
        <f t="shared" si="308"/>
        <v>#DIV/0!</v>
      </c>
      <c r="R1973" s="5" t="e">
        <f t="shared" si="308"/>
        <v>#DIV/0!</v>
      </c>
      <c r="S1973" s="5" t="e">
        <f t="shared" si="306"/>
        <v>#DIV/0!</v>
      </c>
      <c r="T1973" s="5" t="e">
        <f t="shared" si="306"/>
        <v>#DIV/0!</v>
      </c>
      <c r="U1973" s="5" t="e">
        <f t="shared" si="306"/>
        <v>#DIV/0!</v>
      </c>
      <c r="V1973" s="5" t="e">
        <f t="shared" si="306"/>
        <v>#DIV/0!</v>
      </c>
      <c r="W1973" s="5" t="e">
        <f t="shared" si="306"/>
        <v>#DIV/0!</v>
      </c>
      <c r="X1973" s="5" t="e">
        <f t="shared" si="306"/>
        <v>#DIV/0!</v>
      </c>
      <c r="Y1973" s="5" t="e">
        <f t="shared" si="313"/>
        <v>#DIV/0!</v>
      </c>
      <c r="Z1973" s="5" t="e">
        <f t="shared" si="314"/>
        <v>#DIV/0!</v>
      </c>
      <c r="AA1973" s="5" t="e">
        <f t="shared" si="314"/>
        <v>#DIV/0!</v>
      </c>
      <c r="AM1973" s="6"/>
      <c r="AN1973" s="6"/>
    </row>
    <row r="1974" spans="2:40" s="5" customFormat="1" ht="20.100000000000001" hidden="1" customHeight="1">
      <c r="B1974" s="15"/>
      <c r="C1974" s="13"/>
      <c r="D1974" s="13"/>
      <c r="E1974" s="13"/>
      <c r="F1974" s="13"/>
      <c r="G1974" s="13"/>
      <c r="H1974" s="13"/>
      <c r="I1974" s="13"/>
      <c r="J1974" s="13"/>
      <c r="K1974" s="15"/>
      <c r="L1974" s="14"/>
      <c r="M1974" s="14" t="e">
        <f t="shared" si="298"/>
        <v>#DIV/0!</v>
      </c>
      <c r="N1974" s="49"/>
      <c r="O1974" s="40"/>
      <c r="P1974" s="5" t="e">
        <f t="shared" si="308"/>
        <v>#DIV/0!</v>
      </c>
      <c r="Q1974" s="5" t="e">
        <f t="shared" si="308"/>
        <v>#DIV/0!</v>
      </c>
      <c r="R1974" s="5" t="e">
        <f t="shared" si="308"/>
        <v>#DIV/0!</v>
      </c>
      <c r="S1974" s="5" t="e">
        <f t="shared" si="306"/>
        <v>#DIV/0!</v>
      </c>
      <c r="T1974" s="5" t="e">
        <f t="shared" si="306"/>
        <v>#DIV/0!</v>
      </c>
      <c r="U1974" s="5" t="e">
        <f t="shared" si="306"/>
        <v>#DIV/0!</v>
      </c>
      <c r="V1974" s="5" t="e">
        <f t="shared" si="306"/>
        <v>#DIV/0!</v>
      </c>
      <c r="W1974" s="5" t="e">
        <f t="shared" si="306"/>
        <v>#DIV/0!</v>
      </c>
      <c r="X1974" s="5" t="e">
        <f t="shared" si="306"/>
        <v>#DIV/0!</v>
      </c>
      <c r="Y1974" s="5" t="e">
        <f t="shared" si="313"/>
        <v>#DIV/0!</v>
      </c>
      <c r="Z1974" s="5" t="e">
        <f t="shared" si="314"/>
        <v>#DIV/0!</v>
      </c>
      <c r="AA1974" s="5" t="e">
        <f t="shared" si="314"/>
        <v>#DIV/0!</v>
      </c>
      <c r="AM1974" s="6"/>
      <c r="AN1974" s="6"/>
    </row>
    <row r="1975" spans="2:40" s="5" customFormat="1" ht="20.100000000000001" hidden="1" customHeight="1">
      <c r="B1975" s="22" t="str">
        <f>+$B$11</f>
        <v xml:space="preserve"> Α' ΠΛΑΝΗΤΗΣ</v>
      </c>
      <c r="C1975" s="15">
        <f>+$C$11</f>
        <v>0</v>
      </c>
      <c r="D1975" s="13">
        <f>+D1970+1</f>
        <v>346</v>
      </c>
      <c r="E1975" s="15">
        <f>+(H1975+I1975)/2</f>
        <v>0</v>
      </c>
      <c r="F1975" s="15">
        <f>+SQRT(E1975*E1975-G1975*G1975)</f>
        <v>0</v>
      </c>
      <c r="G1975" s="15">
        <f>+(-H1975+I1975)/2</f>
        <v>0</v>
      </c>
      <c r="H1975" s="15">
        <f>+$J$40</f>
        <v>0</v>
      </c>
      <c r="I1975" s="15">
        <f>+$J$39</f>
        <v>0</v>
      </c>
      <c r="J1975" s="15">
        <f>+$D$22</f>
        <v>0</v>
      </c>
      <c r="K1975" s="15">
        <f>+ABS( C1975-D1975)</f>
        <v>346</v>
      </c>
      <c r="L1975" s="15" t="e">
        <f>(+F1975*F1975/E1975)/( 1- J1975*COS(K1976))</f>
        <v>#DIV/0!</v>
      </c>
      <c r="M1975" s="14" t="e">
        <f t="shared" ref="M1975:M2038" si="317">IF(O1975=$O$2051,$D1974,0)</f>
        <v>#DIV/0!</v>
      </c>
      <c r="N1975" s="49"/>
      <c r="O1975" s="40"/>
      <c r="P1975" s="5" t="e">
        <f t="shared" si="308"/>
        <v>#DIV/0!</v>
      </c>
      <c r="Q1975" s="5" t="e">
        <f t="shared" si="308"/>
        <v>#DIV/0!</v>
      </c>
      <c r="R1975" s="5" t="e">
        <f t="shared" si="308"/>
        <v>#DIV/0!</v>
      </c>
      <c r="S1975" s="5" t="e">
        <f t="shared" si="306"/>
        <v>#DIV/0!</v>
      </c>
      <c r="T1975" s="5" t="e">
        <f t="shared" si="306"/>
        <v>#DIV/0!</v>
      </c>
      <c r="U1975" s="5" t="e">
        <f t="shared" si="306"/>
        <v>#DIV/0!</v>
      </c>
      <c r="V1975" s="5" t="e">
        <f t="shared" si="306"/>
        <v>#DIV/0!</v>
      </c>
      <c r="W1975" s="5" t="e">
        <f t="shared" si="306"/>
        <v>#DIV/0!</v>
      </c>
      <c r="X1975" s="5" t="e">
        <f t="shared" si="306"/>
        <v>#DIV/0!</v>
      </c>
      <c r="Y1975" s="5" t="e">
        <f t="shared" si="313"/>
        <v>#DIV/0!</v>
      </c>
      <c r="Z1975" s="5" t="e">
        <f t="shared" si="314"/>
        <v>#DIV/0!</v>
      </c>
      <c r="AA1975" s="5" t="e">
        <f t="shared" si="314"/>
        <v>#DIV/0!</v>
      </c>
      <c r="AM1975" s="6"/>
      <c r="AN1975" s="6"/>
    </row>
    <row r="1976" spans="2:40" s="5" customFormat="1" ht="20.100000000000001" hidden="1" customHeight="1">
      <c r="B1976" s="23" t="s">
        <v>32</v>
      </c>
      <c r="C1976" s="24">
        <f>3.14/180*C1975</f>
        <v>0</v>
      </c>
      <c r="D1976" s="24">
        <v>346</v>
      </c>
      <c r="E1976" s="25"/>
      <c r="F1976" s="25"/>
      <c r="G1976" s="25"/>
      <c r="H1976" s="25"/>
      <c r="I1976" s="25"/>
      <c r="J1976" s="25"/>
      <c r="K1976" s="25">
        <f>(3.14/180)*K1975</f>
        <v>6.0357777777777786</v>
      </c>
      <c r="L1976" s="14"/>
      <c r="M1976" s="14" t="e">
        <f t="shared" si="317"/>
        <v>#DIV/0!</v>
      </c>
      <c r="N1976" s="49"/>
      <c r="O1976" s="238" t="e">
        <f t="shared" ref="O1976" si="318">+ABS(L1975-L1977)</f>
        <v>#DIV/0!</v>
      </c>
      <c r="P1976" s="5" t="e">
        <f t="shared" si="308"/>
        <v>#DIV/0!</v>
      </c>
      <c r="Q1976" s="5" t="e">
        <f t="shared" si="308"/>
        <v>#DIV/0!</v>
      </c>
      <c r="R1976" s="5" t="e">
        <f t="shared" si="308"/>
        <v>#DIV/0!</v>
      </c>
      <c r="S1976" s="5" t="e">
        <f t="shared" si="306"/>
        <v>#DIV/0!</v>
      </c>
      <c r="T1976" s="5" t="e">
        <f t="shared" si="306"/>
        <v>#DIV/0!</v>
      </c>
      <c r="U1976" s="5" t="e">
        <f t="shared" si="306"/>
        <v>#DIV/0!</v>
      </c>
      <c r="V1976" s="5" t="e">
        <f t="shared" si="306"/>
        <v>#DIV/0!</v>
      </c>
      <c r="W1976" s="5" t="e">
        <f t="shared" si="306"/>
        <v>#DIV/0!</v>
      </c>
      <c r="X1976" s="5" t="e">
        <f t="shared" si="306"/>
        <v>#DIV/0!</v>
      </c>
      <c r="Y1976" s="5" t="e">
        <f t="shared" si="313"/>
        <v>#DIV/0!</v>
      </c>
      <c r="Z1976" s="5" t="e">
        <f t="shared" si="314"/>
        <v>#DIV/0!</v>
      </c>
      <c r="AA1976" s="5" t="e">
        <f t="shared" si="314"/>
        <v>#DIV/0!</v>
      </c>
      <c r="AM1976" s="6"/>
      <c r="AN1976" s="6"/>
    </row>
    <row r="1977" spans="2:40" s="5" customFormat="1" ht="20.100000000000001" hidden="1" customHeight="1">
      <c r="B1977" s="22" t="str">
        <f>+$B$13</f>
        <v xml:space="preserve"> Β' ΠΛΑΝΗΤΗΣ</v>
      </c>
      <c r="C1977" s="15">
        <f>+$C$13</f>
        <v>0</v>
      </c>
      <c r="D1977" s="13">
        <f>+D1972+1</f>
        <v>346</v>
      </c>
      <c r="E1977" s="15">
        <f>+(H1977+I1977)/2</f>
        <v>0</v>
      </c>
      <c r="F1977" s="15">
        <f>+SQRT(E1977*E1977-G1977*G1977)</f>
        <v>0</v>
      </c>
      <c r="G1977" s="15">
        <f>+(-H1977+I1977)/2</f>
        <v>0</v>
      </c>
      <c r="H1977" s="15">
        <f>+$J$42</f>
        <v>0</v>
      </c>
      <c r="I1977" s="15">
        <f>+$J$41</f>
        <v>0</v>
      </c>
      <c r="J1977" s="15">
        <f>+$D$24</f>
        <v>0</v>
      </c>
      <c r="K1977" s="15">
        <f>+ABS( C1977-D1977)</f>
        <v>346</v>
      </c>
      <c r="L1977" s="15" t="e">
        <f>+F1977*F1977/E1977/( 1- J1977*COS(K1978))</f>
        <v>#DIV/0!</v>
      </c>
      <c r="M1977" s="14" t="e">
        <f t="shared" si="317"/>
        <v>#DIV/0!</v>
      </c>
      <c r="N1977" s="49"/>
      <c r="O1977" s="40"/>
      <c r="P1977" s="5" t="e">
        <f t="shared" si="308"/>
        <v>#DIV/0!</v>
      </c>
      <c r="Q1977" s="5" t="e">
        <f t="shared" si="308"/>
        <v>#DIV/0!</v>
      </c>
      <c r="R1977" s="5" t="e">
        <f t="shared" si="308"/>
        <v>#DIV/0!</v>
      </c>
      <c r="S1977" s="5" t="e">
        <f t="shared" si="306"/>
        <v>#DIV/0!</v>
      </c>
      <c r="T1977" s="5" t="e">
        <f t="shared" si="306"/>
        <v>#DIV/0!</v>
      </c>
      <c r="U1977" s="5" t="e">
        <f t="shared" si="306"/>
        <v>#DIV/0!</v>
      </c>
      <c r="V1977" s="5" t="e">
        <f t="shared" si="306"/>
        <v>#DIV/0!</v>
      </c>
      <c r="W1977" s="5" t="e">
        <f t="shared" si="306"/>
        <v>#DIV/0!</v>
      </c>
      <c r="X1977" s="5" t="e">
        <f t="shared" si="306"/>
        <v>#DIV/0!</v>
      </c>
      <c r="Y1977" s="5" t="e">
        <f t="shared" si="313"/>
        <v>#DIV/0!</v>
      </c>
      <c r="Z1977" s="5" t="e">
        <f t="shared" si="314"/>
        <v>#DIV/0!</v>
      </c>
      <c r="AA1977" s="5" t="e">
        <f t="shared" si="314"/>
        <v>#DIV/0!</v>
      </c>
      <c r="AM1977" s="6"/>
      <c r="AN1977" s="6"/>
    </row>
    <row r="1978" spans="2:40" s="5" customFormat="1" ht="20.100000000000001" hidden="1" customHeight="1">
      <c r="B1978" s="26"/>
      <c r="C1978" s="27">
        <f>3.14/180*C1977</f>
        <v>0</v>
      </c>
      <c r="D1978" s="27">
        <f>3.14/180*D1977</f>
        <v>6.0357777777777786</v>
      </c>
      <c r="E1978" s="28"/>
      <c r="F1978" s="28"/>
      <c r="G1978" s="28"/>
      <c r="H1978" s="28"/>
      <c r="I1978" s="28"/>
      <c r="J1978" s="28"/>
      <c r="K1978" s="28">
        <f>(3.14/180)*K1977</f>
        <v>6.0357777777777786</v>
      </c>
      <c r="L1978" s="14"/>
      <c r="M1978" s="14" t="e">
        <f t="shared" si="317"/>
        <v>#DIV/0!</v>
      </c>
      <c r="N1978" s="49"/>
      <c r="O1978" s="40"/>
      <c r="P1978" s="5" t="e">
        <f t="shared" si="308"/>
        <v>#DIV/0!</v>
      </c>
      <c r="Q1978" s="5" t="e">
        <f t="shared" si="308"/>
        <v>#DIV/0!</v>
      </c>
      <c r="R1978" s="5" t="e">
        <f t="shared" si="308"/>
        <v>#DIV/0!</v>
      </c>
      <c r="S1978" s="5" t="e">
        <f t="shared" si="306"/>
        <v>#DIV/0!</v>
      </c>
      <c r="T1978" s="5" t="e">
        <f t="shared" si="306"/>
        <v>#DIV/0!</v>
      </c>
      <c r="U1978" s="5" t="e">
        <f t="shared" si="306"/>
        <v>#DIV/0!</v>
      </c>
      <c r="V1978" s="5" t="e">
        <f t="shared" si="306"/>
        <v>#DIV/0!</v>
      </c>
      <c r="W1978" s="5" t="e">
        <f t="shared" si="306"/>
        <v>#DIV/0!</v>
      </c>
      <c r="X1978" s="5" t="e">
        <f t="shared" si="306"/>
        <v>#DIV/0!</v>
      </c>
      <c r="Y1978" s="5" t="e">
        <f t="shared" si="313"/>
        <v>#DIV/0!</v>
      </c>
      <c r="Z1978" s="5" t="e">
        <f t="shared" si="314"/>
        <v>#DIV/0!</v>
      </c>
      <c r="AA1978" s="5" t="e">
        <f t="shared" si="314"/>
        <v>#DIV/0!</v>
      </c>
      <c r="AM1978" s="6"/>
      <c r="AN1978" s="6"/>
    </row>
    <row r="1979" spans="2:40" s="5" customFormat="1" ht="20.100000000000001" hidden="1" customHeight="1">
      <c r="B1979" s="15"/>
      <c r="C1979" s="13"/>
      <c r="D1979" s="13"/>
      <c r="E1979" s="13"/>
      <c r="F1979" s="13"/>
      <c r="G1979" s="13"/>
      <c r="H1979" s="13"/>
      <c r="I1979" s="13"/>
      <c r="J1979" s="13"/>
      <c r="K1979" s="15"/>
      <c r="L1979" s="14"/>
      <c r="M1979" s="14" t="e">
        <f t="shared" si="317"/>
        <v>#DIV/0!</v>
      </c>
      <c r="N1979" s="49"/>
      <c r="O1979" s="238"/>
      <c r="P1979" s="5" t="e">
        <f t="shared" si="308"/>
        <v>#DIV/0!</v>
      </c>
      <c r="Q1979" s="5" t="e">
        <f t="shared" si="308"/>
        <v>#DIV/0!</v>
      </c>
      <c r="R1979" s="5" t="e">
        <f t="shared" si="308"/>
        <v>#DIV/0!</v>
      </c>
      <c r="S1979" s="5" t="e">
        <f t="shared" si="306"/>
        <v>#DIV/0!</v>
      </c>
      <c r="T1979" s="5" t="e">
        <f t="shared" si="306"/>
        <v>#DIV/0!</v>
      </c>
      <c r="U1979" s="5" t="e">
        <f t="shared" si="306"/>
        <v>#DIV/0!</v>
      </c>
      <c r="V1979" s="5" t="e">
        <f t="shared" si="306"/>
        <v>#DIV/0!</v>
      </c>
      <c r="W1979" s="5" t="e">
        <f t="shared" si="306"/>
        <v>#DIV/0!</v>
      </c>
      <c r="X1979" s="5" t="e">
        <f t="shared" si="306"/>
        <v>#DIV/0!</v>
      </c>
      <c r="Y1979" s="5" t="e">
        <f t="shared" si="313"/>
        <v>#DIV/0!</v>
      </c>
      <c r="Z1979" s="5" t="e">
        <f t="shared" si="314"/>
        <v>#DIV/0!</v>
      </c>
      <c r="AA1979" s="5" t="e">
        <f t="shared" si="314"/>
        <v>#DIV/0!</v>
      </c>
      <c r="AM1979" s="6"/>
      <c r="AN1979" s="6"/>
    </row>
    <row r="1980" spans="2:40" s="5" customFormat="1" ht="20.100000000000001" hidden="1" customHeight="1">
      <c r="B1980" s="22" t="str">
        <f>+$B$11</f>
        <v xml:space="preserve"> Α' ΠΛΑΝΗΤΗΣ</v>
      </c>
      <c r="C1980" s="15">
        <f>+$C$11</f>
        <v>0</v>
      </c>
      <c r="D1980" s="13">
        <f>+D1975+1</f>
        <v>347</v>
      </c>
      <c r="E1980" s="15">
        <f>+(H1980+I1980)/2</f>
        <v>0</v>
      </c>
      <c r="F1980" s="15">
        <f>+SQRT(E1980*E1980-G1980*G1980)</f>
        <v>0</v>
      </c>
      <c r="G1980" s="15">
        <f>+(-H1980+I1980)/2</f>
        <v>0</v>
      </c>
      <c r="H1980" s="15">
        <f>+$J$40</f>
        <v>0</v>
      </c>
      <c r="I1980" s="15">
        <f>+$J$39</f>
        <v>0</v>
      </c>
      <c r="J1980" s="15">
        <f>+$D$22</f>
        <v>0</v>
      </c>
      <c r="K1980" s="15">
        <f>+ABS( C1980-D1980)</f>
        <v>347</v>
      </c>
      <c r="L1980" s="15" t="e">
        <f>(+F1980*F1980/E1980)/( 1- J1980*COS(K1981))</f>
        <v>#DIV/0!</v>
      </c>
      <c r="M1980" s="14" t="e">
        <f t="shared" si="317"/>
        <v>#DIV/0!</v>
      </c>
      <c r="N1980" s="49"/>
      <c r="O1980" s="40"/>
      <c r="P1980" s="5" t="e">
        <f t="shared" si="308"/>
        <v>#DIV/0!</v>
      </c>
      <c r="Q1980" s="5" t="e">
        <f t="shared" si="308"/>
        <v>#DIV/0!</v>
      </c>
      <c r="R1980" s="5" t="e">
        <f t="shared" si="308"/>
        <v>#DIV/0!</v>
      </c>
      <c r="S1980" s="5" t="e">
        <f t="shared" si="306"/>
        <v>#DIV/0!</v>
      </c>
      <c r="T1980" s="5" t="e">
        <f t="shared" si="306"/>
        <v>#DIV/0!</v>
      </c>
      <c r="U1980" s="5" t="e">
        <f t="shared" si="306"/>
        <v>#DIV/0!</v>
      </c>
      <c r="V1980" s="5" t="e">
        <f t="shared" si="306"/>
        <v>#DIV/0!</v>
      </c>
      <c r="W1980" s="5" t="e">
        <f t="shared" si="306"/>
        <v>#DIV/0!</v>
      </c>
      <c r="X1980" s="5" t="e">
        <f t="shared" si="306"/>
        <v>#DIV/0!</v>
      </c>
      <c r="Y1980" s="5" t="e">
        <f t="shared" si="313"/>
        <v>#DIV/0!</v>
      </c>
      <c r="Z1980" s="5" t="e">
        <f t="shared" si="314"/>
        <v>#DIV/0!</v>
      </c>
      <c r="AA1980" s="5" t="e">
        <f t="shared" si="314"/>
        <v>#DIV/0!</v>
      </c>
      <c r="AM1980" s="6"/>
      <c r="AN1980" s="6"/>
    </row>
    <row r="1981" spans="2:40" s="5" customFormat="1" ht="20.100000000000001" hidden="1" customHeight="1">
      <c r="B1981" s="23" t="s">
        <v>32</v>
      </c>
      <c r="C1981" s="24">
        <f>3.14/180*C1980</f>
        <v>0</v>
      </c>
      <c r="D1981" s="24">
        <v>347</v>
      </c>
      <c r="E1981" s="25"/>
      <c r="F1981" s="25"/>
      <c r="G1981" s="25"/>
      <c r="H1981" s="25"/>
      <c r="I1981" s="25"/>
      <c r="J1981" s="25"/>
      <c r="K1981" s="25">
        <f>(3.14/180)*K1980</f>
        <v>6.0532222222222227</v>
      </c>
      <c r="L1981" s="14"/>
      <c r="M1981" s="14" t="e">
        <f t="shared" si="317"/>
        <v>#DIV/0!</v>
      </c>
      <c r="N1981" s="49"/>
      <c r="O1981" s="238" t="e">
        <f t="shared" ref="O1981" si="319">+ABS(L1980-L1982)</f>
        <v>#DIV/0!</v>
      </c>
      <c r="P1981" s="5" t="e">
        <f t="shared" si="308"/>
        <v>#DIV/0!</v>
      </c>
      <c r="Q1981" s="5" t="e">
        <f t="shared" si="308"/>
        <v>#DIV/0!</v>
      </c>
      <c r="R1981" s="5" t="e">
        <f t="shared" si="308"/>
        <v>#DIV/0!</v>
      </c>
      <c r="S1981" s="5" t="e">
        <f t="shared" si="306"/>
        <v>#DIV/0!</v>
      </c>
      <c r="T1981" s="5" t="e">
        <f t="shared" si="306"/>
        <v>#DIV/0!</v>
      </c>
      <c r="U1981" s="5" t="e">
        <f t="shared" si="306"/>
        <v>#DIV/0!</v>
      </c>
      <c r="V1981" s="5" t="e">
        <f t="shared" si="306"/>
        <v>#DIV/0!</v>
      </c>
      <c r="W1981" s="5" t="e">
        <f t="shared" si="306"/>
        <v>#DIV/0!</v>
      </c>
      <c r="X1981" s="5" t="e">
        <f t="shared" si="306"/>
        <v>#DIV/0!</v>
      </c>
      <c r="Y1981" s="5" t="e">
        <f t="shared" si="313"/>
        <v>#DIV/0!</v>
      </c>
      <c r="Z1981" s="5" t="e">
        <f t="shared" si="314"/>
        <v>#DIV/0!</v>
      </c>
      <c r="AA1981" s="5" t="e">
        <f t="shared" si="314"/>
        <v>#DIV/0!</v>
      </c>
      <c r="AM1981" s="6"/>
      <c r="AN1981" s="6"/>
    </row>
    <row r="1982" spans="2:40" s="5" customFormat="1" ht="20.100000000000001" hidden="1" customHeight="1">
      <c r="B1982" s="22" t="str">
        <f>+$B$13</f>
        <v xml:space="preserve"> Β' ΠΛΑΝΗΤΗΣ</v>
      </c>
      <c r="C1982" s="15">
        <f>+$C$13</f>
        <v>0</v>
      </c>
      <c r="D1982" s="13">
        <f>+D1977+1</f>
        <v>347</v>
      </c>
      <c r="E1982" s="15">
        <f>+(H1982+I1982)/2</f>
        <v>0</v>
      </c>
      <c r="F1982" s="15">
        <f>+SQRT(E1982*E1982-G1982*G1982)</f>
        <v>0</v>
      </c>
      <c r="G1982" s="15">
        <f>+(-H1982+I1982)/2</f>
        <v>0</v>
      </c>
      <c r="H1982" s="15">
        <f>+$J$42</f>
        <v>0</v>
      </c>
      <c r="I1982" s="15">
        <f>+$J$41</f>
        <v>0</v>
      </c>
      <c r="J1982" s="15">
        <f>+$D$24</f>
        <v>0</v>
      </c>
      <c r="K1982" s="15">
        <f>+ABS( C1982-D1982)</f>
        <v>347</v>
      </c>
      <c r="L1982" s="15" t="e">
        <f>+F1982*F1982/E1982/( 1- J1982*COS(K1983))</f>
        <v>#DIV/0!</v>
      </c>
      <c r="M1982" s="14" t="e">
        <f t="shared" si="317"/>
        <v>#DIV/0!</v>
      </c>
      <c r="N1982" s="49"/>
      <c r="O1982" s="40"/>
      <c r="P1982" s="5" t="e">
        <f t="shared" si="308"/>
        <v>#DIV/0!</v>
      </c>
      <c r="Q1982" s="5" t="e">
        <f t="shared" si="308"/>
        <v>#DIV/0!</v>
      </c>
      <c r="R1982" s="5" t="e">
        <f t="shared" si="308"/>
        <v>#DIV/0!</v>
      </c>
      <c r="S1982" s="5" t="e">
        <f t="shared" si="306"/>
        <v>#DIV/0!</v>
      </c>
      <c r="T1982" s="5" t="e">
        <f t="shared" si="306"/>
        <v>#DIV/0!</v>
      </c>
      <c r="U1982" s="5" t="e">
        <f t="shared" si="306"/>
        <v>#DIV/0!</v>
      </c>
      <c r="V1982" s="5" t="e">
        <f t="shared" ref="V1982:X2045" si="320">IF(AND(H1982=MIN($B1982:$M1982),H1982=MIN($O$176:$O$234)),AH1981,0)</f>
        <v>#DIV/0!</v>
      </c>
      <c r="W1982" s="5" t="e">
        <f t="shared" si="320"/>
        <v>#DIV/0!</v>
      </c>
      <c r="X1982" s="5" t="e">
        <f t="shared" si="320"/>
        <v>#DIV/0!</v>
      </c>
      <c r="Y1982" s="5" t="e">
        <f t="shared" si="313"/>
        <v>#DIV/0!</v>
      </c>
      <c r="Z1982" s="5" t="e">
        <f t="shared" si="314"/>
        <v>#DIV/0!</v>
      </c>
      <c r="AA1982" s="5" t="e">
        <f t="shared" si="314"/>
        <v>#DIV/0!</v>
      </c>
      <c r="AM1982" s="6"/>
      <c r="AN1982" s="6"/>
    </row>
    <row r="1983" spans="2:40" s="5" customFormat="1" ht="20.100000000000001" hidden="1" customHeight="1">
      <c r="B1983" s="26"/>
      <c r="C1983" s="27">
        <f>3.14/180*C1982</f>
        <v>0</v>
      </c>
      <c r="D1983" s="27">
        <f>3.14/180*D1982</f>
        <v>6.0532222222222227</v>
      </c>
      <c r="E1983" s="28"/>
      <c r="F1983" s="28"/>
      <c r="G1983" s="28"/>
      <c r="H1983" s="28"/>
      <c r="I1983" s="28"/>
      <c r="J1983" s="28"/>
      <c r="K1983" s="28">
        <f>(3.14/180)*K1982</f>
        <v>6.0532222222222227</v>
      </c>
      <c r="L1983" s="14"/>
      <c r="M1983" s="14" t="e">
        <f t="shared" si="317"/>
        <v>#DIV/0!</v>
      </c>
      <c r="N1983" s="49"/>
      <c r="O1983" s="40"/>
      <c r="P1983" s="5" t="e">
        <f t="shared" si="308"/>
        <v>#DIV/0!</v>
      </c>
      <c r="Q1983" s="5" t="e">
        <f t="shared" si="308"/>
        <v>#DIV/0!</v>
      </c>
      <c r="R1983" s="5" t="e">
        <f t="shared" si="308"/>
        <v>#DIV/0!</v>
      </c>
      <c r="S1983" s="5" t="e">
        <f t="shared" si="308"/>
        <v>#DIV/0!</v>
      </c>
      <c r="T1983" s="5" t="e">
        <f t="shared" si="308"/>
        <v>#DIV/0!</v>
      </c>
      <c r="U1983" s="5" t="e">
        <f t="shared" si="308"/>
        <v>#DIV/0!</v>
      </c>
      <c r="V1983" s="5" t="e">
        <f t="shared" si="320"/>
        <v>#DIV/0!</v>
      </c>
      <c r="W1983" s="5" t="e">
        <f t="shared" si="320"/>
        <v>#DIV/0!</v>
      </c>
      <c r="X1983" s="5" t="e">
        <f t="shared" si="320"/>
        <v>#DIV/0!</v>
      </c>
      <c r="Y1983" s="5" t="e">
        <f t="shared" si="313"/>
        <v>#DIV/0!</v>
      </c>
      <c r="Z1983" s="5" t="e">
        <f t="shared" si="314"/>
        <v>#DIV/0!</v>
      </c>
      <c r="AA1983" s="5" t="e">
        <f t="shared" si="314"/>
        <v>#DIV/0!</v>
      </c>
      <c r="AM1983" s="6"/>
      <c r="AN1983" s="6"/>
    </row>
    <row r="1984" spans="2:40" s="5" customFormat="1" ht="20.100000000000001" hidden="1" customHeight="1">
      <c r="B1984" s="15"/>
      <c r="C1984" s="13"/>
      <c r="D1984" s="13"/>
      <c r="E1984" s="13"/>
      <c r="F1984" s="13"/>
      <c r="G1984" s="13"/>
      <c r="H1984" s="13"/>
      <c r="I1984" s="13"/>
      <c r="J1984" s="13"/>
      <c r="K1984" s="15"/>
      <c r="L1984" s="14"/>
      <c r="M1984" s="14" t="e">
        <f t="shared" si="317"/>
        <v>#DIV/0!</v>
      </c>
      <c r="N1984" s="49"/>
      <c r="O1984" s="40"/>
      <c r="P1984" s="5" t="e">
        <f t="shared" si="308"/>
        <v>#DIV/0!</v>
      </c>
      <c r="Q1984" s="5" t="e">
        <f t="shared" si="308"/>
        <v>#DIV/0!</v>
      </c>
      <c r="R1984" s="5" t="e">
        <f t="shared" si="308"/>
        <v>#DIV/0!</v>
      </c>
      <c r="S1984" s="5" t="e">
        <f t="shared" si="308"/>
        <v>#DIV/0!</v>
      </c>
      <c r="T1984" s="5" t="e">
        <f t="shared" si="308"/>
        <v>#DIV/0!</v>
      </c>
      <c r="U1984" s="5" t="e">
        <f t="shared" si="308"/>
        <v>#DIV/0!</v>
      </c>
      <c r="V1984" s="5" t="e">
        <f t="shared" si="320"/>
        <v>#DIV/0!</v>
      </c>
      <c r="W1984" s="5" t="e">
        <f t="shared" si="320"/>
        <v>#DIV/0!</v>
      </c>
      <c r="X1984" s="5" t="e">
        <f t="shared" si="320"/>
        <v>#DIV/0!</v>
      </c>
      <c r="Y1984" s="5" t="e">
        <f t="shared" si="313"/>
        <v>#DIV/0!</v>
      </c>
      <c r="Z1984" s="5" t="e">
        <f t="shared" si="314"/>
        <v>#DIV/0!</v>
      </c>
      <c r="AA1984" s="5" t="e">
        <f t="shared" si="314"/>
        <v>#DIV/0!</v>
      </c>
      <c r="AM1984" s="6"/>
      <c r="AN1984" s="6"/>
    </row>
    <row r="1985" spans="2:40" s="5" customFormat="1" ht="20.100000000000001" hidden="1" customHeight="1">
      <c r="B1985" s="22" t="str">
        <f>+$B$11</f>
        <v xml:space="preserve"> Α' ΠΛΑΝΗΤΗΣ</v>
      </c>
      <c r="C1985" s="15">
        <f>+$C$11</f>
        <v>0</v>
      </c>
      <c r="D1985" s="13">
        <f>+D1980+1</f>
        <v>348</v>
      </c>
      <c r="E1985" s="15">
        <f>+(H1985+I1985)/2</f>
        <v>0</v>
      </c>
      <c r="F1985" s="15">
        <f>+SQRT(E1985*E1985-G1985*G1985)</f>
        <v>0</v>
      </c>
      <c r="G1985" s="15">
        <f>+(-H1985+I1985)/2</f>
        <v>0</v>
      </c>
      <c r="H1985" s="15">
        <f>+$J$40</f>
        <v>0</v>
      </c>
      <c r="I1985" s="15">
        <f>+$J$39</f>
        <v>0</v>
      </c>
      <c r="J1985" s="15">
        <f>+$D$22</f>
        <v>0</v>
      </c>
      <c r="K1985" s="15">
        <f>+ABS( C1985-D1985)</f>
        <v>348</v>
      </c>
      <c r="L1985" s="15" t="e">
        <f>(+F1985*F1985/E1985)/( 1- J1985*COS(K1986))</f>
        <v>#DIV/0!</v>
      </c>
      <c r="M1985" s="14" t="e">
        <f t="shared" si="317"/>
        <v>#DIV/0!</v>
      </c>
      <c r="N1985" s="49"/>
      <c r="O1985" s="40"/>
      <c r="P1985" s="5" t="e">
        <f t="shared" si="308"/>
        <v>#DIV/0!</v>
      </c>
      <c r="Q1985" s="5" t="e">
        <f t="shared" si="308"/>
        <v>#DIV/0!</v>
      </c>
      <c r="R1985" s="5" t="e">
        <f t="shared" si="308"/>
        <v>#DIV/0!</v>
      </c>
      <c r="S1985" s="5" t="e">
        <f t="shared" si="308"/>
        <v>#DIV/0!</v>
      </c>
      <c r="T1985" s="5" t="e">
        <f t="shared" si="308"/>
        <v>#DIV/0!</v>
      </c>
      <c r="U1985" s="5" t="e">
        <f t="shared" si="308"/>
        <v>#DIV/0!</v>
      </c>
      <c r="V1985" s="5" t="e">
        <f t="shared" si="320"/>
        <v>#DIV/0!</v>
      </c>
      <c r="W1985" s="5" t="e">
        <f t="shared" si="320"/>
        <v>#DIV/0!</v>
      </c>
      <c r="X1985" s="5" t="e">
        <f t="shared" si="320"/>
        <v>#DIV/0!</v>
      </c>
      <c r="Y1985" s="5" t="e">
        <f t="shared" si="313"/>
        <v>#DIV/0!</v>
      </c>
      <c r="Z1985" s="5" t="e">
        <f t="shared" si="314"/>
        <v>#DIV/0!</v>
      </c>
      <c r="AA1985" s="5" t="e">
        <f t="shared" si="314"/>
        <v>#DIV/0!</v>
      </c>
      <c r="AM1985" s="6"/>
      <c r="AN1985" s="6"/>
    </row>
    <row r="1986" spans="2:40" s="5" customFormat="1" ht="20.100000000000001" hidden="1" customHeight="1">
      <c r="B1986" s="23" t="s">
        <v>32</v>
      </c>
      <c r="C1986" s="24">
        <f>3.14/180*C1985</f>
        <v>0</v>
      </c>
      <c r="D1986" s="24">
        <v>348</v>
      </c>
      <c r="E1986" s="25"/>
      <c r="F1986" s="25"/>
      <c r="G1986" s="25"/>
      <c r="H1986" s="25"/>
      <c r="I1986" s="25"/>
      <c r="J1986" s="25"/>
      <c r="K1986" s="25">
        <f>(3.14/180)*K1985</f>
        <v>6.0706666666666678</v>
      </c>
      <c r="L1986" s="14"/>
      <c r="M1986" s="14" t="e">
        <f t="shared" si="317"/>
        <v>#DIV/0!</v>
      </c>
      <c r="N1986" s="49"/>
      <c r="O1986" s="238" t="e">
        <f t="shared" ref="O1986" si="321">+ABS(L1985-L1987)</f>
        <v>#DIV/0!</v>
      </c>
      <c r="P1986" s="5" t="e">
        <f t="shared" si="308"/>
        <v>#DIV/0!</v>
      </c>
      <c r="Q1986" s="5" t="e">
        <f t="shared" si="308"/>
        <v>#DIV/0!</v>
      </c>
      <c r="R1986" s="5" t="e">
        <f t="shared" si="308"/>
        <v>#DIV/0!</v>
      </c>
      <c r="S1986" s="5" t="e">
        <f t="shared" si="308"/>
        <v>#DIV/0!</v>
      </c>
      <c r="T1986" s="5" t="e">
        <f t="shared" si="308"/>
        <v>#DIV/0!</v>
      </c>
      <c r="U1986" s="5" t="e">
        <f t="shared" si="308"/>
        <v>#DIV/0!</v>
      </c>
      <c r="V1986" s="5" t="e">
        <f t="shared" si="320"/>
        <v>#DIV/0!</v>
      </c>
      <c r="W1986" s="5" t="e">
        <f t="shared" si="320"/>
        <v>#DIV/0!</v>
      </c>
      <c r="X1986" s="5" t="e">
        <f t="shared" si="320"/>
        <v>#DIV/0!</v>
      </c>
      <c r="Y1986" s="5" t="e">
        <f t="shared" si="313"/>
        <v>#DIV/0!</v>
      </c>
      <c r="Z1986" s="5" t="e">
        <f t="shared" si="314"/>
        <v>#DIV/0!</v>
      </c>
      <c r="AA1986" s="5" t="e">
        <f t="shared" si="314"/>
        <v>#DIV/0!</v>
      </c>
      <c r="AM1986" s="6"/>
      <c r="AN1986" s="6"/>
    </row>
    <row r="1987" spans="2:40" s="5" customFormat="1" ht="20.100000000000001" hidden="1" customHeight="1">
      <c r="B1987" s="22" t="str">
        <f>+$B$13</f>
        <v xml:space="preserve"> Β' ΠΛΑΝΗΤΗΣ</v>
      </c>
      <c r="C1987" s="15">
        <f>+$C$13</f>
        <v>0</v>
      </c>
      <c r="D1987" s="13">
        <f>+D1982+1</f>
        <v>348</v>
      </c>
      <c r="E1987" s="15">
        <f>+(H1987+I1987)/2</f>
        <v>0</v>
      </c>
      <c r="F1987" s="15">
        <f>+SQRT(E1987*E1987-G1987*G1987)</f>
        <v>0</v>
      </c>
      <c r="G1987" s="15">
        <f>+(-H1987+I1987)/2</f>
        <v>0</v>
      </c>
      <c r="H1987" s="15">
        <f>+$J$42</f>
        <v>0</v>
      </c>
      <c r="I1987" s="15">
        <f>+$J$41</f>
        <v>0</v>
      </c>
      <c r="J1987" s="15">
        <f>+$D$24</f>
        <v>0</v>
      </c>
      <c r="K1987" s="15">
        <f>+ABS( C1987-D1987)</f>
        <v>348</v>
      </c>
      <c r="L1987" s="15" t="e">
        <f>+F1987*F1987/E1987/( 1- J1987*COS(K1988))</f>
        <v>#DIV/0!</v>
      </c>
      <c r="M1987" s="14" t="e">
        <f t="shared" si="317"/>
        <v>#DIV/0!</v>
      </c>
      <c r="N1987" s="49"/>
      <c r="O1987" s="40"/>
      <c r="P1987" s="5" t="e">
        <f t="shared" si="308"/>
        <v>#DIV/0!</v>
      </c>
      <c r="Q1987" s="5" t="e">
        <f t="shared" si="308"/>
        <v>#DIV/0!</v>
      </c>
      <c r="R1987" s="5" t="e">
        <f t="shared" si="308"/>
        <v>#DIV/0!</v>
      </c>
      <c r="S1987" s="5" t="e">
        <f t="shared" si="308"/>
        <v>#DIV/0!</v>
      </c>
      <c r="T1987" s="5" t="e">
        <f t="shared" si="308"/>
        <v>#DIV/0!</v>
      </c>
      <c r="U1987" s="5" t="e">
        <f t="shared" si="308"/>
        <v>#DIV/0!</v>
      </c>
      <c r="V1987" s="5" t="e">
        <f t="shared" si="320"/>
        <v>#DIV/0!</v>
      </c>
      <c r="W1987" s="5" t="e">
        <f t="shared" si="320"/>
        <v>#DIV/0!</v>
      </c>
      <c r="X1987" s="5" t="e">
        <f t="shared" si="320"/>
        <v>#DIV/0!</v>
      </c>
      <c r="Y1987" s="5" t="e">
        <f t="shared" si="313"/>
        <v>#DIV/0!</v>
      </c>
      <c r="Z1987" s="5" t="e">
        <f t="shared" si="314"/>
        <v>#DIV/0!</v>
      </c>
      <c r="AA1987" s="5" t="e">
        <f t="shared" si="314"/>
        <v>#DIV/0!</v>
      </c>
      <c r="AM1987" s="6"/>
      <c r="AN1987" s="6"/>
    </row>
    <row r="1988" spans="2:40" s="5" customFormat="1" ht="20.100000000000001" hidden="1" customHeight="1">
      <c r="B1988" s="26"/>
      <c r="C1988" s="27">
        <f>3.14/180*C1987</f>
        <v>0</v>
      </c>
      <c r="D1988" s="27">
        <f>3.14/180*D1987</f>
        <v>6.0706666666666678</v>
      </c>
      <c r="E1988" s="28"/>
      <c r="F1988" s="28"/>
      <c r="G1988" s="28"/>
      <c r="H1988" s="28"/>
      <c r="I1988" s="28"/>
      <c r="J1988" s="28"/>
      <c r="K1988" s="28">
        <f>(3.14/180)*K1987</f>
        <v>6.0706666666666678</v>
      </c>
      <c r="L1988" s="14"/>
      <c r="M1988" s="14" t="e">
        <f t="shared" si="317"/>
        <v>#DIV/0!</v>
      </c>
      <c r="N1988" s="49"/>
      <c r="O1988" s="40"/>
      <c r="P1988" s="5" t="e">
        <f t="shared" si="308"/>
        <v>#DIV/0!</v>
      </c>
      <c r="Q1988" s="5" t="e">
        <f t="shared" si="308"/>
        <v>#DIV/0!</v>
      </c>
      <c r="R1988" s="5" t="e">
        <f t="shared" si="308"/>
        <v>#DIV/0!</v>
      </c>
      <c r="S1988" s="5" t="e">
        <f t="shared" si="308"/>
        <v>#DIV/0!</v>
      </c>
      <c r="T1988" s="5" t="e">
        <f t="shared" si="308"/>
        <v>#DIV/0!</v>
      </c>
      <c r="U1988" s="5" t="e">
        <f t="shared" si="308"/>
        <v>#DIV/0!</v>
      </c>
      <c r="V1988" s="5" t="e">
        <f t="shared" si="320"/>
        <v>#DIV/0!</v>
      </c>
      <c r="W1988" s="5" t="e">
        <f t="shared" si="320"/>
        <v>#DIV/0!</v>
      </c>
      <c r="X1988" s="5" t="e">
        <f t="shared" si="320"/>
        <v>#DIV/0!</v>
      </c>
      <c r="Y1988" s="5" t="e">
        <f t="shared" si="313"/>
        <v>#DIV/0!</v>
      </c>
      <c r="Z1988" s="5" t="e">
        <f t="shared" si="314"/>
        <v>#DIV/0!</v>
      </c>
      <c r="AA1988" s="5" t="e">
        <f t="shared" si="314"/>
        <v>#DIV/0!</v>
      </c>
      <c r="AM1988" s="6"/>
      <c r="AN1988" s="6"/>
    </row>
    <row r="1989" spans="2:40" s="5" customFormat="1" ht="20.100000000000001" hidden="1" customHeight="1">
      <c r="B1989" s="15"/>
      <c r="C1989" s="13"/>
      <c r="D1989" s="13"/>
      <c r="E1989" s="13"/>
      <c r="F1989" s="13"/>
      <c r="G1989" s="13"/>
      <c r="H1989" s="13"/>
      <c r="I1989" s="13"/>
      <c r="J1989" s="13"/>
      <c r="K1989" s="15"/>
      <c r="L1989" s="14"/>
      <c r="M1989" s="14" t="e">
        <f t="shared" si="317"/>
        <v>#DIV/0!</v>
      </c>
      <c r="N1989" s="49"/>
      <c r="O1989" s="40"/>
      <c r="P1989" s="5" t="e">
        <f t="shared" si="308"/>
        <v>#DIV/0!</v>
      </c>
      <c r="Q1989" s="5" t="e">
        <f t="shared" si="308"/>
        <v>#DIV/0!</v>
      </c>
      <c r="R1989" s="5" t="e">
        <f t="shared" si="308"/>
        <v>#DIV/0!</v>
      </c>
      <c r="S1989" s="5" t="e">
        <f t="shared" si="308"/>
        <v>#DIV/0!</v>
      </c>
      <c r="T1989" s="5" t="e">
        <f t="shared" si="308"/>
        <v>#DIV/0!</v>
      </c>
      <c r="U1989" s="5" t="e">
        <f t="shared" si="308"/>
        <v>#DIV/0!</v>
      </c>
      <c r="V1989" s="5" t="e">
        <f t="shared" si="320"/>
        <v>#DIV/0!</v>
      </c>
      <c r="W1989" s="5" t="e">
        <f t="shared" si="320"/>
        <v>#DIV/0!</v>
      </c>
      <c r="X1989" s="5" t="e">
        <f t="shared" si="320"/>
        <v>#DIV/0!</v>
      </c>
      <c r="Y1989" s="5" t="e">
        <f t="shared" si="313"/>
        <v>#DIV/0!</v>
      </c>
      <c r="Z1989" s="5" t="e">
        <f t="shared" si="314"/>
        <v>#DIV/0!</v>
      </c>
      <c r="AA1989" s="5" t="e">
        <f t="shared" si="314"/>
        <v>#DIV/0!</v>
      </c>
      <c r="AM1989" s="6"/>
      <c r="AN1989" s="6"/>
    </row>
    <row r="1990" spans="2:40" s="5" customFormat="1" ht="20.100000000000001" hidden="1" customHeight="1">
      <c r="B1990" s="22" t="str">
        <f>+$B$11</f>
        <v xml:space="preserve"> Α' ΠΛΑΝΗΤΗΣ</v>
      </c>
      <c r="C1990" s="15">
        <f>+$C$11</f>
        <v>0</v>
      </c>
      <c r="D1990" s="13">
        <f>+D1985+1</f>
        <v>349</v>
      </c>
      <c r="E1990" s="15">
        <f>+(H1990+I1990)/2</f>
        <v>0</v>
      </c>
      <c r="F1990" s="15">
        <f>+SQRT(E1990*E1990-G1990*G1990)</f>
        <v>0</v>
      </c>
      <c r="G1990" s="15">
        <f>+(-H1990+I1990)/2</f>
        <v>0</v>
      </c>
      <c r="H1990" s="15">
        <f>+$J$40</f>
        <v>0</v>
      </c>
      <c r="I1990" s="15">
        <f>+$J$39</f>
        <v>0</v>
      </c>
      <c r="J1990" s="15">
        <f>+$D$22</f>
        <v>0</v>
      </c>
      <c r="K1990" s="15">
        <f>+ABS( C1990-D1990)</f>
        <v>349</v>
      </c>
      <c r="L1990" s="15" t="e">
        <f>(+F1990*F1990/E1990)/( 1- J1990*COS(K1991))</f>
        <v>#DIV/0!</v>
      </c>
      <c r="M1990" s="14" t="e">
        <f t="shared" si="317"/>
        <v>#DIV/0!</v>
      </c>
      <c r="N1990" s="49"/>
      <c r="O1990" s="40"/>
      <c r="P1990" s="5" t="e">
        <f t="shared" si="308"/>
        <v>#DIV/0!</v>
      </c>
      <c r="Q1990" s="5" t="e">
        <f t="shared" si="308"/>
        <v>#DIV/0!</v>
      </c>
      <c r="R1990" s="5" t="e">
        <f t="shared" si="308"/>
        <v>#DIV/0!</v>
      </c>
      <c r="S1990" s="5" t="e">
        <f t="shared" si="308"/>
        <v>#DIV/0!</v>
      </c>
      <c r="T1990" s="5" t="e">
        <f t="shared" si="308"/>
        <v>#DIV/0!</v>
      </c>
      <c r="U1990" s="5" t="e">
        <f t="shared" si="308"/>
        <v>#DIV/0!</v>
      </c>
      <c r="V1990" s="5" t="e">
        <f t="shared" si="320"/>
        <v>#DIV/0!</v>
      </c>
      <c r="W1990" s="5" t="e">
        <f t="shared" si="320"/>
        <v>#DIV/0!</v>
      </c>
      <c r="X1990" s="5" t="e">
        <f t="shared" si="320"/>
        <v>#DIV/0!</v>
      </c>
      <c r="Y1990" s="5" t="e">
        <f t="shared" si="313"/>
        <v>#DIV/0!</v>
      </c>
      <c r="Z1990" s="5" t="e">
        <f t="shared" si="314"/>
        <v>#DIV/0!</v>
      </c>
      <c r="AA1990" s="5" t="e">
        <f t="shared" si="314"/>
        <v>#DIV/0!</v>
      </c>
      <c r="AM1990" s="6"/>
      <c r="AN1990" s="6"/>
    </row>
    <row r="1991" spans="2:40" s="5" customFormat="1" ht="20.100000000000001" hidden="1" customHeight="1">
      <c r="B1991" s="23" t="s">
        <v>32</v>
      </c>
      <c r="C1991" s="24">
        <f>3.14/180*C1990</f>
        <v>0</v>
      </c>
      <c r="D1991" s="24">
        <v>349</v>
      </c>
      <c r="E1991" s="25"/>
      <c r="F1991" s="25"/>
      <c r="G1991" s="25"/>
      <c r="H1991" s="25"/>
      <c r="I1991" s="25"/>
      <c r="J1991" s="25"/>
      <c r="K1991" s="25">
        <f>(3.14/180)*K1990</f>
        <v>6.0881111111111119</v>
      </c>
      <c r="L1991" s="14"/>
      <c r="M1991" s="14" t="e">
        <f t="shared" si="317"/>
        <v>#DIV/0!</v>
      </c>
      <c r="N1991" s="49"/>
      <c r="O1991" s="238" t="e">
        <f t="shared" ref="O1991" si="322">+ABS(L1990-L1992)</f>
        <v>#DIV/0!</v>
      </c>
      <c r="P1991" s="5" t="e">
        <f t="shared" si="308"/>
        <v>#DIV/0!</v>
      </c>
      <c r="Q1991" s="5" t="e">
        <f t="shared" si="308"/>
        <v>#DIV/0!</v>
      </c>
      <c r="R1991" s="5" t="e">
        <f t="shared" si="308"/>
        <v>#DIV/0!</v>
      </c>
      <c r="S1991" s="5" t="e">
        <f t="shared" si="308"/>
        <v>#DIV/0!</v>
      </c>
      <c r="T1991" s="5" t="e">
        <f t="shared" si="308"/>
        <v>#DIV/0!</v>
      </c>
      <c r="U1991" s="5" t="e">
        <f t="shared" si="308"/>
        <v>#DIV/0!</v>
      </c>
      <c r="V1991" s="5" t="e">
        <f t="shared" si="320"/>
        <v>#DIV/0!</v>
      </c>
      <c r="W1991" s="5" t="e">
        <f t="shared" si="320"/>
        <v>#DIV/0!</v>
      </c>
      <c r="X1991" s="5" t="e">
        <f t="shared" si="320"/>
        <v>#DIV/0!</v>
      </c>
      <c r="Y1991" s="5" t="e">
        <f t="shared" si="313"/>
        <v>#DIV/0!</v>
      </c>
      <c r="Z1991" s="5" t="e">
        <f t="shared" si="314"/>
        <v>#DIV/0!</v>
      </c>
      <c r="AA1991" s="5" t="e">
        <f t="shared" si="314"/>
        <v>#DIV/0!</v>
      </c>
      <c r="AM1991" s="6"/>
      <c r="AN1991" s="6"/>
    </row>
    <row r="1992" spans="2:40" s="5" customFormat="1" ht="20.100000000000001" hidden="1" customHeight="1">
      <c r="B1992" s="22" t="str">
        <f>+$B$13</f>
        <v xml:space="preserve"> Β' ΠΛΑΝΗΤΗΣ</v>
      </c>
      <c r="C1992" s="15">
        <f>+$C$13</f>
        <v>0</v>
      </c>
      <c r="D1992" s="13">
        <f>+D1987+1</f>
        <v>349</v>
      </c>
      <c r="E1992" s="15">
        <f>+(H1992+I1992)/2</f>
        <v>0</v>
      </c>
      <c r="F1992" s="15">
        <f>+SQRT(E1992*E1992-G1992*G1992)</f>
        <v>0</v>
      </c>
      <c r="G1992" s="15">
        <f>+(-H1992+I1992)/2</f>
        <v>0</v>
      </c>
      <c r="H1992" s="15">
        <f>+$J$42</f>
        <v>0</v>
      </c>
      <c r="I1992" s="15">
        <f>+$J$41</f>
        <v>0</v>
      </c>
      <c r="J1992" s="15">
        <f>+$D$24</f>
        <v>0</v>
      </c>
      <c r="K1992" s="15">
        <f>+ABS( C1992-D1992)</f>
        <v>349</v>
      </c>
      <c r="L1992" s="15" t="e">
        <f>+F1992*F1992/E1992/( 1- J1992*COS(K1993))</f>
        <v>#DIV/0!</v>
      </c>
      <c r="M1992" s="14" t="e">
        <f t="shared" si="317"/>
        <v>#DIV/0!</v>
      </c>
      <c r="N1992" s="49"/>
      <c r="O1992" s="40"/>
      <c r="P1992" s="5" t="e">
        <f t="shared" si="308"/>
        <v>#DIV/0!</v>
      </c>
      <c r="Q1992" s="5" t="e">
        <f t="shared" si="308"/>
        <v>#DIV/0!</v>
      </c>
      <c r="R1992" s="5" t="e">
        <f t="shared" si="308"/>
        <v>#DIV/0!</v>
      </c>
      <c r="S1992" s="5" t="e">
        <f t="shared" si="308"/>
        <v>#DIV/0!</v>
      </c>
      <c r="T1992" s="5" t="e">
        <f t="shared" si="308"/>
        <v>#DIV/0!</v>
      </c>
      <c r="U1992" s="5" t="e">
        <f t="shared" si="308"/>
        <v>#DIV/0!</v>
      </c>
      <c r="V1992" s="5" t="e">
        <f t="shared" si="320"/>
        <v>#DIV/0!</v>
      </c>
      <c r="W1992" s="5" t="e">
        <f t="shared" si="320"/>
        <v>#DIV/0!</v>
      </c>
      <c r="X1992" s="5" t="e">
        <f t="shared" si="320"/>
        <v>#DIV/0!</v>
      </c>
      <c r="Y1992" s="5" t="e">
        <f t="shared" si="313"/>
        <v>#DIV/0!</v>
      </c>
      <c r="Z1992" s="5" t="e">
        <f t="shared" si="314"/>
        <v>#DIV/0!</v>
      </c>
      <c r="AA1992" s="5" t="e">
        <f t="shared" si="314"/>
        <v>#DIV/0!</v>
      </c>
      <c r="AM1992" s="6"/>
      <c r="AN1992" s="6"/>
    </row>
    <row r="1993" spans="2:40" s="5" customFormat="1" ht="20.100000000000001" hidden="1" customHeight="1">
      <c r="B1993" s="26"/>
      <c r="C1993" s="27">
        <f>3.14/180*C1992</f>
        <v>0</v>
      </c>
      <c r="D1993" s="27">
        <f>3.14/180*D1992</f>
        <v>6.0881111111111119</v>
      </c>
      <c r="E1993" s="28"/>
      <c r="F1993" s="28"/>
      <c r="G1993" s="28"/>
      <c r="H1993" s="28"/>
      <c r="I1993" s="28"/>
      <c r="J1993" s="28"/>
      <c r="K1993" s="28">
        <f>(3.14/180)*K1992</f>
        <v>6.0881111111111119</v>
      </c>
      <c r="L1993" s="14"/>
      <c r="M1993" s="14" t="e">
        <f t="shared" si="317"/>
        <v>#DIV/0!</v>
      </c>
      <c r="N1993" s="49"/>
      <c r="O1993" s="40"/>
      <c r="P1993" s="5" t="e">
        <f t="shared" si="308"/>
        <v>#DIV/0!</v>
      </c>
      <c r="Q1993" s="5" t="e">
        <f t="shared" si="308"/>
        <v>#DIV/0!</v>
      </c>
      <c r="R1993" s="5" t="e">
        <f t="shared" si="308"/>
        <v>#DIV/0!</v>
      </c>
      <c r="S1993" s="5" t="e">
        <f t="shared" si="308"/>
        <v>#DIV/0!</v>
      </c>
      <c r="T1993" s="5" t="e">
        <f t="shared" si="308"/>
        <v>#DIV/0!</v>
      </c>
      <c r="U1993" s="5" t="e">
        <f t="shared" si="308"/>
        <v>#DIV/0!</v>
      </c>
      <c r="V1993" s="5" t="e">
        <f t="shared" si="320"/>
        <v>#DIV/0!</v>
      </c>
      <c r="W1993" s="5" t="e">
        <f t="shared" si="320"/>
        <v>#DIV/0!</v>
      </c>
      <c r="X1993" s="5" t="e">
        <f t="shared" si="320"/>
        <v>#DIV/0!</v>
      </c>
      <c r="Y1993" s="5" t="e">
        <f t="shared" si="313"/>
        <v>#DIV/0!</v>
      </c>
      <c r="Z1993" s="5" t="e">
        <f t="shared" si="314"/>
        <v>#DIV/0!</v>
      </c>
      <c r="AA1993" s="5" t="e">
        <f t="shared" si="314"/>
        <v>#DIV/0!</v>
      </c>
      <c r="AM1993" s="6"/>
      <c r="AN1993" s="6"/>
    </row>
    <row r="1994" spans="2:40" s="5" customFormat="1" ht="20.100000000000001" hidden="1" customHeight="1">
      <c r="B1994" s="15"/>
      <c r="C1994" s="13"/>
      <c r="D1994" s="13"/>
      <c r="E1994" s="13"/>
      <c r="F1994" s="13"/>
      <c r="G1994" s="13"/>
      <c r="H1994" s="13"/>
      <c r="I1994" s="13"/>
      <c r="J1994" s="13"/>
      <c r="K1994" s="15"/>
      <c r="L1994" s="14"/>
      <c r="M1994" s="14" t="e">
        <f t="shared" si="317"/>
        <v>#DIV/0!</v>
      </c>
      <c r="N1994" s="49"/>
      <c r="O1994" s="40"/>
      <c r="P1994" s="5" t="e">
        <f t="shared" si="308"/>
        <v>#DIV/0!</v>
      </c>
      <c r="Q1994" s="5" t="e">
        <f t="shared" si="308"/>
        <v>#DIV/0!</v>
      </c>
      <c r="R1994" s="5" t="e">
        <f t="shared" si="308"/>
        <v>#DIV/0!</v>
      </c>
      <c r="S1994" s="5" t="e">
        <f t="shared" si="308"/>
        <v>#DIV/0!</v>
      </c>
      <c r="T1994" s="5" t="e">
        <f t="shared" si="308"/>
        <v>#DIV/0!</v>
      </c>
      <c r="U1994" s="5" t="e">
        <f t="shared" si="308"/>
        <v>#DIV/0!</v>
      </c>
      <c r="V1994" s="5" t="e">
        <f t="shared" si="320"/>
        <v>#DIV/0!</v>
      </c>
      <c r="W1994" s="5" t="e">
        <f t="shared" si="320"/>
        <v>#DIV/0!</v>
      </c>
      <c r="X1994" s="5" t="e">
        <f t="shared" si="320"/>
        <v>#DIV/0!</v>
      </c>
      <c r="Y1994" s="5" t="e">
        <f t="shared" si="313"/>
        <v>#DIV/0!</v>
      </c>
      <c r="Z1994" s="5" t="e">
        <f t="shared" si="314"/>
        <v>#DIV/0!</v>
      </c>
      <c r="AA1994" s="5" t="e">
        <f t="shared" si="314"/>
        <v>#DIV/0!</v>
      </c>
      <c r="AM1994" s="6"/>
      <c r="AN1994" s="6"/>
    </row>
    <row r="1995" spans="2:40" s="5" customFormat="1" ht="20.100000000000001" hidden="1" customHeight="1">
      <c r="B1995" s="22" t="str">
        <f>+$B$11</f>
        <v xml:space="preserve"> Α' ΠΛΑΝΗΤΗΣ</v>
      </c>
      <c r="C1995" s="15">
        <f>+$C$11</f>
        <v>0</v>
      </c>
      <c r="D1995" s="13">
        <f>+D1990+1</f>
        <v>350</v>
      </c>
      <c r="E1995" s="15">
        <f>+(H1995+I1995)/2</f>
        <v>0</v>
      </c>
      <c r="F1995" s="15">
        <f>+SQRT(E1995*E1995-G1995*G1995)</f>
        <v>0</v>
      </c>
      <c r="G1995" s="15">
        <f>+(-H1995+I1995)/2</f>
        <v>0</v>
      </c>
      <c r="H1995" s="15">
        <f>+$J$40</f>
        <v>0</v>
      </c>
      <c r="I1995" s="15">
        <f>+$J$39</f>
        <v>0</v>
      </c>
      <c r="J1995" s="15">
        <f>+$D$22</f>
        <v>0</v>
      </c>
      <c r="K1995" s="15">
        <f>+ABS( C1995-D1995)</f>
        <v>350</v>
      </c>
      <c r="L1995" s="15" t="e">
        <f>(+F1995*F1995/E1995)/( 1- J1995*COS(K1996))</f>
        <v>#DIV/0!</v>
      </c>
      <c r="M1995" s="14" t="e">
        <f t="shared" si="317"/>
        <v>#DIV/0!</v>
      </c>
      <c r="N1995" s="49"/>
      <c r="O1995" s="40"/>
      <c r="P1995" s="5" t="e">
        <f t="shared" si="308"/>
        <v>#DIV/0!</v>
      </c>
      <c r="Q1995" s="5" t="e">
        <f t="shared" si="308"/>
        <v>#DIV/0!</v>
      </c>
      <c r="R1995" s="5" t="e">
        <f t="shared" si="308"/>
        <v>#DIV/0!</v>
      </c>
      <c r="S1995" s="5" t="e">
        <f t="shared" si="308"/>
        <v>#DIV/0!</v>
      </c>
      <c r="T1995" s="5" t="e">
        <f t="shared" si="308"/>
        <v>#DIV/0!</v>
      </c>
      <c r="U1995" s="5" t="e">
        <f t="shared" si="308"/>
        <v>#DIV/0!</v>
      </c>
      <c r="V1995" s="5" t="e">
        <f t="shared" si="320"/>
        <v>#DIV/0!</v>
      </c>
      <c r="W1995" s="5" t="e">
        <f t="shared" si="320"/>
        <v>#DIV/0!</v>
      </c>
      <c r="X1995" s="5" t="e">
        <f t="shared" si="320"/>
        <v>#DIV/0!</v>
      </c>
      <c r="Y1995" s="5" t="e">
        <f t="shared" si="313"/>
        <v>#DIV/0!</v>
      </c>
      <c r="Z1995" s="5" t="e">
        <f t="shared" si="314"/>
        <v>#DIV/0!</v>
      </c>
      <c r="AA1995" s="5" t="e">
        <f t="shared" si="314"/>
        <v>#DIV/0!</v>
      </c>
      <c r="AM1995" s="6"/>
      <c r="AN1995" s="6"/>
    </row>
    <row r="1996" spans="2:40" s="5" customFormat="1" ht="20.100000000000001" hidden="1" customHeight="1">
      <c r="B1996" s="23" t="s">
        <v>32</v>
      </c>
      <c r="C1996" s="24">
        <f>3.14/180*C1995</f>
        <v>0</v>
      </c>
      <c r="D1996" s="24">
        <v>350</v>
      </c>
      <c r="E1996" s="25"/>
      <c r="F1996" s="25"/>
      <c r="G1996" s="25"/>
      <c r="H1996" s="25"/>
      <c r="I1996" s="25"/>
      <c r="J1996" s="25"/>
      <c r="K1996" s="25">
        <f>(3.14/180)*K1995</f>
        <v>6.1055555555555561</v>
      </c>
      <c r="L1996" s="14"/>
      <c r="M1996" s="14" t="e">
        <f t="shared" si="317"/>
        <v>#DIV/0!</v>
      </c>
      <c r="N1996" s="49"/>
      <c r="O1996" s="238" t="e">
        <f t="shared" ref="O1996" si="323">+ABS(L1995-L1997)</f>
        <v>#DIV/0!</v>
      </c>
      <c r="P1996" s="5" t="e">
        <f t="shared" si="308"/>
        <v>#DIV/0!</v>
      </c>
      <c r="Q1996" s="5" t="e">
        <f t="shared" si="308"/>
        <v>#DIV/0!</v>
      </c>
      <c r="R1996" s="5" t="e">
        <f t="shared" si="308"/>
        <v>#DIV/0!</v>
      </c>
      <c r="S1996" s="5" t="e">
        <f t="shared" si="308"/>
        <v>#DIV/0!</v>
      </c>
      <c r="T1996" s="5" t="e">
        <f t="shared" si="308"/>
        <v>#DIV/0!</v>
      </c>
      <c r="U1996" s="5" t="e">
        <f t="shared" si="308"/>
        <v>#DIV/0!</v>
      </c>
      <c r="V1996" s="5" t="e">
        <f t="shared" si="320"/>
        <v>#DIV/0!</v>
      </c>
      <c r="W1996" s="5" t="e">
        <f t="shared" si="320"/>
        <v>#DIV/0!</v>
      </c>
      <c r="X1996" s="5" t="e">
        <f t="shared" si="320"/>
        <v>#DIV/0!</v>
      </c>
      <c r="Y1996" s="5" t="e">
        <f t="shared" si="313"/>
        <v>#DIV/0!</v>
      </c>
      <c r="Z1996" s="5" t="e">
        <f t="shared" si="314"/>
        <v>#DIV/0!</v>
      </c>
      <c r="AA1996" s="5" t="e">
        <f t="shared" si="314"/>
        <v>#DIV/0!</v>
      </c>
      <c r="AM1996" s="6"/>
      <c r="AN1996" s="6"/>
    </row>
    <row r="1997" spans="2:40" s="5" customFormat="1" ht="20.100000000000001" hidden="1" customHeight="1">
      <c r="B1997" s="22" t="str">
        <f>+$B$13</f>
        <v xml:space="preserve"> Β' ΠΛΑΝΗΤΗΣ</v>
      </c>
      <c r="C1997" s="15">
        <f>+$C$13</f>
        <v>0</v>
      </c>
      <c r="D1997" s="13">
        <f>+D1992+1</f>
        <v>350</v>
      </c>
      <c r="E1997" s="15">
        <f>+(H1997+I1997)/2</f>
        <v>0</v>
      </c>
      <c r="F1997" s="15">
        <f>+SQRT(E1997*E1997-G1997*G1997)</f>
        <v>0</v>
      </c>
      <c r="G1997" s="15">
        <f>+(-H1997+I1997)/2</f>
        <v>0</v>
      </c>
      <c r="H1997" s="15">
        <f>+$J$42</f>
        <v>0</v>
      </c>
      <c r="I1997" s="15">
        <f>+$J$41</f>
        <v>0</v>
      </c>
      <c r="J1997" s="15">
        <f>+$D$24</f>
        <v>0</v>
      </c>
      <c r="K1997" s="15">
        <f>+ABS( C1997-D1997)</f>
        <v>350</v>
      </c>
      <c r="L1997" s="15" t="e">
        <f>+F1997*F1997/E1997/( 1- J1997*COS(K1998))</f>
        <v>#DIV/0!</v>
      </c>
      <c r="M1997" s="14" t="e">
        <f t="shared" si="317"/>
        <v>#DIV/0!</v>
      </c>
      <c r="N1997" s="49"/>
      <c r="O1997" s="40"/>
      <c r="P1997" s="5" t="e">
        <f t="shared" si="308"/>
        <v>#DIV/0!</v>
      </c>
      <c r="Q1997" s="5" t="e">
        <f t="shared" si="308"/>
        <v>#DIV/0!</v>
      </c>
      <c r="R1997" s="5" t="e">
        <f t="shared" si="308"/>
        <v>#DIV/0!</v>
      </c>
      <c r="S1997" s="5" t="e">
        <f t="shared" si="308"/>
        <v>#DIV/0!</v>
      </c>
      <c r="T1997" s="5" t="e">
        <f t="shared" si="308"/>
        <v>#DIV/0!</v>
      </c>
      <c r="U1997" s="5" t="e">
        <f t="shared" si="308"/>
        <v>#DIV/0!</v>
      </c>
      <c r="V1997" s="5" t="e">
        <f t="shared" si="320"/>
        <v>#DIV/0!</v>
      </c>
      <c r="W1997" s="5" t="e">
        <f t="shared" si="320"/>
        <v>#DIV/0!</v>
      </c>
      <c r="X1997" s="5" t="e">
        <f t="shared" si="320"/>
        <v>#DIV/0!</v>
      </c>
      <c r="Y1997" s="5" t="e">
        <f t="shared" si="313"/>
        <v>#DIV/0!</v>
      </c>
      <c r="Z1997" s="5" t="e">
        <f t="shared" si="314"/>
        <v>#DIV/0!</v>
      </c>
      <c r="AA1997" s="5" t="e">
        <f t="shared" si="314"/>
        <v>#DIV/0!</v>
      </c>
      <c r="AM1997" s="6"/>
      <c r="AN1997" s="6"/>
    </row>
    <row r="1998" spans="2:40" s="5" customFormat="1" ht="20.100000000000001" hidden="1" customHeight="1">
      <c r="B1998" s="26"/>
      <c r="C1998" s="27">
        <f>3.14/180*C1997</f>
        <v>0</v>
      </c>
      <c r="D1998" s="27">
        <f>3.14/180*D1997</f>
        <v>6.1055555555555561</v>
      </c>
      <c r="E1998" s="28"/>
      <c r="F1998" s="28"/>
      <c r="G1998" s="28"/>
      <c r="H1998" s="28"/>
      <c r="I1998" s="28"/>
      <c r="J1998" s="28"/>
      <c r="K1998" s="28">
        <f>(3.14/180)*K1997</f>
        <v>6.1055555555555561</v>
      </c>
      <c r="L1998" s="14"/>
      <c r="M1998" s="14" t="e">
        <f t="shared" si="317"/>
        <v>#DIV/0!</v>
      </c>
      <c r="N1998" s="49"/>
      <c r="O1998" s="40"/>
      <c r="P1998" s="5" t="e">
        <f t="shared" si="308"/>
        <v>#DIV/0!</v>
      </c>
      <c r="Q1998" s="5" t="e">
        <f t="shared" si="308"/>
        <v>#DIV/0!</v>
      </c>
      <c r="R1998" s="5" t="e">
        <f t="shared" si="308"/>
        <v>#DIV/0!</v>
      </c>
      <c r="S1998" s="5" t="e">
        <f t="shared" si="308"/>
        <v>#DIV/0!</v>
      </c>
      <c r="T1998" s="5" t="e">
        <f t="shared" si="308"/>
        <v>#DIV/0!</v>
      </c>
      <c r="U1998" s="5" t="e">
        <f t="shared" si="308"/>
        <v>#DIV/0!</v>
      </c>
      <c r="V1998" s="5" t="e">
        <f t="shared" si="320"/>
        <v>#DIV/0!</v>
      </c>
      <c r="W1998" s="5" t="e">
        <f t="shared" si="320"/>
        <v>#DIV/0!</v>
      </c>
      <c r="X1998" s="5" t="e">
        <f t="shared" si="320"/>
        <v>#DIV/0!</v>
      </c>
      <c r="Y1998" s="5" t="e">
        <f t="shared" si="313"/>
        <v>#DIV/0!</v>
      </c>
      <c r="Z1998" s="5" t="e">
        <f t="shared" si="314"/>
        <v>#DIV/0!</v>
      </c>
      <c r="AA1998" s="5" t="e">
        <f t="shared" si="314"/>
        <v>#DIV/0!</v>
      </c>
      <c r="AM1998" s="6"/>
      <c r="AN1998" s="6"/>
    </row>
    <row r="1999" spans="2:40" s="5" customFormat="1" ht="20.100000000000001" hidden="1" customHeight="1">
      <c r="B1999" s="15"/>
      <c r="C1999" s="13"/>
      <c r="D1999" s="13"/>
      <c r="E1999" s="13"/>
      <c r="F1999" s="13"/>
      <c r="G1999" s="13"/>
      <c r="H1999" s="13"/>
      <c r="I1999" s="13"/>
      <c r="J1999" s="13"/>
      <c r="K1999" s="15"/>
      <c r="L1999" s="14"/>
      <c r="M1999" s="14" t="e">
        <f t="shared" si="317"/>
        <v>#DIV/0!</v>
      </c>
      <c r="N1999" s="49"/>
      <c r="O1999" s="238"/>
      <c r="P1999" s="5" t="e">
        <f t="shared" si="308"/>
        <v>#DIV/0!</v>
      </c>
      <c r="Q1999" s="5" t="e">
        <f t="shared" si="308"/>
        <v>#DIV/0!</v>
      </c>
      <c r="R1999" s="5" t="e">
        <f t="shared" si="308"/>
        <v>#DIV/0!</v>
      </c>
      <c r="S1999" s="5" t="e">
        <f t="shared" si="308"/>
        <v>#DIV/0!</v>
      </c>
      <c r="T1999" s="5" t="e">
        <f t="shared" si="308"/>
        <v>#DIV/0!</v>
      </c>
      <c r="U1999" s="5" t="e">
        <f t="shared" si="308"/>
        <v>#DIV/0!</v>
      </c>
      <c r="V1999" s="5" t="e">
        <f t="shared" si="320"/>
        <v>#DIV/0!</v>
      </c>
      <c r="W1999" s="5" t="e">
        <f t="shared" si="320"/>
        <v>#DIV/0!</v>
      </c>
      <c r="X1999" s="5" t="e">
        <f t="shared" si="320"/>
        <v>#DIV/0!</v>
      </c>
      <c r="Y1999" s="5" t="e">
        <f t="shared" si="313"/>
        <v>#DIV/0!</v>
      </c>
      <c r="Z1999" s="5" t="e">
        <f t="shared" si="314"/>
        <v>#DIV/0!</v>
      </c>
      <c r="AA1999" s="5" t="e">
        <f t="shared" si="314"/>
        <v>#DIV/0!</v>
      </c>
      <c r="AM1999" s="6"/>
      <c r="AN1999" s="6"/>
    </row>
    <row r="2000" spans="2:40" s="5" customFormat="1" ht="20.100000000000001" hidden="1" customHeight="1">
      <c r="B2000" s="22" t="str">
        <f>+$B$11</f>
        <v xml:space="preserve"> Α' ΠΛΑΝΗΤΗΣ</v>
      </c>
      <c r="C2000" s="15">
        <f>+$C$11</f>
        <v>0</v>
      </c>
      <c r="D2000" s="13">
        <f>+D1995+1</f>
        <v>351</v>
      </c>
      <c r="E2000" s="15">
        <f>+(H2000+I2000)/2</f>
        <v>0</v>
      </c>
      <c r="F2000" s="15">
        <f>+SQRT(E2000*E2000-G2000*G2000)</f>
        <v>0</v>
      </c>
      <c r="G2000" s="15">
        <f>+(-H2000+I2000)/2</f>
        <v>0</v>
      </c>
      <c r="H2000" s="15">
        <f>+$J$40</f>
        <v>0</v>
      </c>
      <c r="I2000" s="15">
        <f>+$J$39</f>
        <v>0</v>
      </c>
      <c r="J2000" s="15">
        <f>+$D$22</f>
        <v>0</v>
      </c>
      <c r="K2000" s="15">
        <f>+ABS( C2000-D2000)</f>
        <v>351</v>
      </c>
      <c r="L2000" s="15" t="e">
        <f>(+F2000*F2000/E2000)/( 1- J2000*COS(K2001))</f>
        <v>#DIV/0!</v>
      </c>
      <c r="M2000" s="14" t="e">
        <f t="shared" si="317"/>
        <v>#DIV/0!</v>
      </c>
      <c r="N2000" s="49"/>
      <c r="O2000" s="40"/>
      <c r="P2000" s="5" t="e">
        <f t="shared" si="308"/>
        <v>#DIV/0!</v>
      </c>
      <c r="Q2000" s="5" t="e">
        <f t="shared" si="308"/>
        <v>#DIV/0!</v>
      </c>
      <c r="R2000" s="5" t="e">
        <f t="shared" si="308"/>
        <v>#DIV/0!</v>
      </c>
      <c r="S2000" s="5" t="e">
        <f t="shared" si="308"/>
        <v>#DIV/0!</v>
      </c>
      <c r="T2000" s="5" t="e">
        <f t="shared" si="308"/>
        <v>#DIV/0!</v>
      </c>
      <c r="U2000" s="5" t="e">
        <f t="shared" si="308"/>
        <v>#DIV/0!</v>
      </c>
      <c r="V2000" s="5" t="e">
        <f t="shared" si="320"/>
        <v>#DIV/0!</v>
      </c>
      <c r="W2000" s="5" t="e">
        <f t="shared" si="320"/>
        <v>#DIV/0!</v>
      </c>
      <c r="X2000" s="5" t="e">
        <f t="shared" si="320"/>
        <v>#DIV/0!</v>
      </c>
      <c r="Y2000" s="5" t="e">
        <f t="shared" si="313"/>
        <v>#DIV/0!</v>
      </c>
      <c r="Z2000" s="5" t="e">
        <f t="shared" si="314"/>
        <v>#DIV/0!</v>
      </c>
      <c r="AA2000" s="5" t="e">
        <f t="shared" si="314"/>
        <v>#DIV/0!</v>
      </c>
      <c r="AM2000" s="6"/>
      <c r="AN2000" s="6"/>
    </row>
    <row r="2001" spans="2:40" s="5" customFormat="1" ht="20.100000000000001" hidden="1" customHeight="1">
      <c r="B2001" s="23" t="s">
        <v>32</v>
      </c>
      <c r="C2001" s="24">
        <f>3.14/180*C2000</f>
        <v>0</v>
      </c>
      <c r="D2001" s="24">
        <v>351</v>
      </c>
      <c r="E2001" s="25"/>
      <c r="F2001" s="25"/>
      <c r="G2001" s="25"/>
      <c r="H2001" s="25"/>
      <c r="I2001" s="25"/>
      <c r="J2001" s="25"/>
      <c r="K2001" s="25">
        <f>(3.14/180)*K2000</f>
        <v>6.1230000000000011</v>
      </c>
      <c r="L2001" s="14"/>
      <c r="M2001" s="14" t="e">
        <f t="shared" si="317"/>
        <v>#DIV/0!</v>
      </c>
      <c r="N2001" s="49"/>
      <c r="O2001" s="238" t="e">
        <f t="shared" ref="O2001" si="324">+ABS(L2000-L2002)</f>
        <v>#DIV/0!</v>
      </c>
      <c r="P2001" s="5" t="e">
        <f t="shared" si="308"/>
        <v>#DIV/0!</v>
      </c>
      <c r="Q2001" s="5" t="e">
        <f t="shared" si="308"/>
        <v>#DIV/0!</v>
      </c>
      <c r="R2001" s="5" t="e">
        <f t="shared" si="308"/>
        <v>#DIV/0!</v>
      </c>
      <c r="S2001" s="5" t="e">
        <f t="shared" si="308"/>
        <v>#DIV/0!</v>
      </c>
      <c r="T2001" s="5" t="e">
        <f t="shared" si="308"/>
        <v>#DIV/0!</v>
      </c>
      <c r="U2001" s="5" t="e">
        <f t="shared" si="308"/>
        <v>#DIV/0!</v>
      </c>
      <c r="V2001" s="5" t="e">
        <f t="shared" si="320"/>
        <v>#DIV/0!</v>
      </c>
      <c r="W2001" s="5" t="e">
        <f t="shared" si="320"/>
        <v>#DIV/0!</v>
      </c>
      <c r="X2001" s="5" t="e">
        <f t="shared" si="320"/>
        <v>#DIV/0!</v>
      </c>
      <c r="Y2001" s="5" t="e">
        <f t="shared" si="313"/>
        <v>#DIV/0!</v>
      </c>
      <c r="Z2001" s="5" t="e">
        <f t="shared" si="314"/>
        <v>#DIV/0!</v>
      </c>
      <c r="AA2001" s="5" t="e">
        <f t="shared" si="314"/>
        <v>#DIV/0!</v>
      </c>
      <c r="AM2001" s="6"/>
      <c r="AN2001" s="6"/>
    </row>
    <row r="2002" spans="2:40" s="5" customFormat="1" ht="20.100000000000001" hidden="1" customHeight="1">
      <c r="B2002" s="22" t="str">
        <f>+$B$13</f>
        <v xml:space="preserve"> Β' ΠΛΑΝΗΤΗΣ</v>
      </c>
      <c r="C2002" s="15">
        <f>+$C$13</f>
        <v>0</v>
      </c>
      <c r="D2002" s="13">
        <f>+D1997+1</f>
        <v>351</v>
      </c>
      <c r="E2002" s="15">
        <f>+(H2002+I2002)/2</f>
        <v>0</v>
      </c>
      <c r="F2002" s="15">
        <f>+SQRT(E2002*E2002-G2002*G2002)</f>
        <v>0</v>
      </c>
      <c r="G2002" s="15">
        <f>+(-H2002+I2002)/2</f>
        <v>0</v>
      </c>
      <c r="H2002" s="15">
        <f>+$J$42</f>
        <v>0</v>
      </c>
      <c r="I2002" s="15">
        <f>+$J$41</f>
        <v>0</v>
      </c>
      <c r="J2002" s="15">
        <f>+$D$24</f>
        <v>0</v>
      </c>
      <c r="K2002" s="15">
        <f>+ABS( C2002-D2002)</f>
        <v>351</v>
      </c>
      <c r="L2002" s="15" t="e">
        <f>+F2002*F2002/E2002/( 1- J2002*COS(K2003))</f>
        <v>#DIV/0!</v>
      </c>
      <c r="M2002" s="14" t="e">
        <f t="shared" si="317"/>
        <v>#DIV/0!</v>
      </c>
      <c r="N2002" s="49"/>
      <c r="O2002" s="40"/>
      <c r="P2002" s="5" t="e">
        <f t="shared" si="308"/>
        <v>#DIV/0!</v>
      </c>
      <c r="Q2002" s="5" t="e">
        <f t="shared" si="308"/>
        <v>#DIV/0!</v>
      </c>
      <c r="R2002" s="5" t="e">
        <f t="shared" si="308"/>
        <v>#DIV/0!</v>
      </c>
      <c r="S2002" s="5" t="e">
        <f t="shared" si="308"/>
        <v>#DIV/0!</v>
      </c>
      <c r="T2002" s="5" t="e">
        <f t="shared" si="308"/>
        <v>#DIV/0!</v>
      </c>
      <c r="U2002" s="5" t="e">
        <f t="shared" si="308"/>
        <v>#DIV/0!</v>
      </c>
      <c r="V2002" s="5" t="e">
        <f t="shared" si="320"/>
        <v>#DIV/0!</v>
      </c>
      <c r="W2002" s="5" t="e">
        <f t="shared" si="320"/>
        <v>#DIV/0!</v>
      </c>
      <c r="X2002" s="5" t="e">
        <f t="shared" si="320"/>
        <v>#DIV/0!</v>
      </c>
      <c r="Y2002" s="5" t="e">
        <f t="shared" si="313"/>
        <v>#DIV/0!</v>
      </c>
      <c r="Z2002" s="5" t="e">
        <f t="shared" si="314"/>
        <v>#DIV/0!</v>
      </c>
      <c r="AA2002" s="5" t="e">
        <f t="shared" si="314"/>
        <v>#DIV/0!</v>
      </c>
      <c r="AM2002" s="6"/>
      <c r="AN2002" s="6"/>
    </row>
    <row r="2003" spans="2:40" s="5" customFormat="1" ht="20.100000000000001" hidden="1" customHeight="1">
      <c r="B2003" s="26"/>
      <c r="C2003" s="27">
        <f>3.14/180*C2002</f>
        <v>0</v>
      </c>
      <c r="D2003" s="27">
        <f>3.14/180*D2002</f>
        <v>6.1230000000000011</v>
      </c>
      <c r="E2003" s="28"/>
      <c r="F2003" s="28"/>
      <c r="G2003" s="28"/>
      <c r="H2003" s="28"/>
      <c r="I2003" s="28"/>
      <c r="J2003" s="28"/>
      <c r="K2003" s="28">
        <f>(3.14/180)*K2002</f>
        <v>6.1230000000000011</v>
      </c>
      <c r="L2003" s="14"/>
      <c r="M2003" s="14" t="e">
        <f t="shared" si="317"/>
        <v>#DIV/0!</v>
      </c>
      <c r="N2003" s="49"/>
      <c r="O2003" s="40"/>
      <c r="P2003" s="5" t="e">
        <f t="shared" si="308"/>
        <v>#DIV/0!</v>
      </c>
      <c r="Q2003" s="5" t="e">
        <f t="shared" si="308"/>
        <v>#DIV/0!</v>
      </c>
      <c r="R2003" s="5" t="e">
        <f t="shared" si="308"/>
        <v>#DIV/0!</v>
      </c>
      <c r="S2003" s="5" t="e">
        <f t="shared" si="308"/>
        <v>#DIV/0!</v>
      </c>
      <c r="T2003" s="5" t="e">
        <f t="shared" si="308"/>
        <v>#DIV/0!</v>
      </c>
      <c r="U2003" s="5" t="e">
        <f t="shared" si="308"/>
        <v>#DIV/0!</v>
      </c>
      <c r="V2003" s="5" t="e">
        <f t="shared" si="320"/>
        <v>#DIV/0!</v>
      </c>
      <c r="W2003" s="5" t="e">
        <f t="shared" si="320"/>
        <v>#DIV/0!</v>
      </c>
      <c r="X2003" s="5" t="e">
        <f t="shared" si="320"/>
        <v>#DIV/0!</v>
      </c>
      <c r="Y2003" s="5" t="e">
        <f t="shared" si="313"/>
        <v>#DIV/0!</v>
      </c>
      <c r="Z2003" s="5" t="e">
        <f t="shared" si="314"/>
        <v>#DIV/0!</v>
      </c>
      <c r="AA2003" s="5" t="e">
        <f t="shared" si="314"/>
        <v>#DIV/0!</v>
      </c>
      <c r="AM2003" s="6"/>
      <c r="AN2003" s="6"/>
    </row>
    <row r="2004" spans="2:40" s="5" customFormat="1" ht="20.100000000000001" hidden="1" customHeight="1">
      <c r="B2004" s="15"/>
      <c r="C2004" s="13"/>
      <c r="D2004" s="13"/>
      <c r="E2004" s="13"/>
      <c r="F2004" s="13"/>
      <c r="G2004" s="13"/>
      <c r="H2004" s="13"/>
      <c r="I2004" s="13"/>
      <c r="J2004" s="13"/>
      <c r="K2004" s="15"/>
      <c r="L2004" s="14"/>
      <c r="M2004" s="14" t="e">
        <f t="shared" si="317"/>
        <v>#DIV/0!</v>
      </c>
      <c r="N2004" s="49"/>
      <c r="O2004" s="40"/>
      <c r="P2004" s="5" t="e">
        <f t="shared" si="308"/>
        <v>#DIV/0!</v>
      </c>
      <c r="Q2004" s="5" t="e">
        <f t="shared" si="308"/>
        <v>#DIV/0!</v>
      </c>
      <c r="R2004" s="5" t="e">
        <f t="shared" si="308"/>
        <v>#DIV/0!</v>
      </c>
      <c r="S2004" s="5" t="e">
        <f t="shared" ref="S2004:X2051" si="325">IF(AND(E2004=MIN($B2004:$M2004),E2004=MIN($O$176:$O$234)),AE2003,0)</f>
        <v>#DIV/0!</v>
      </c>
      <c r="T2004" s="5" t="e">
        <f t="shared" si="325"/>
        <v>#DIV/0!</v>
      </c>
      <c r="U2004" s="5" t="e">
        <f t="shared" si="325"/>
        <v>#DIV/0!</v>
      </c>
      <c r="V2004" s="5" t="e">
        <f t="shared" si="320"/>
        <v>#DIV/0!</v>
      </c>
      <c r="W2004" s="5" t="e">
        <f t="shared" si="320"/>
        <v>#DIV/0!</v>
      </c>
      <c r="X2004" s="5" t="e">
        <f t="shared" si="320"/>
        <v>#DIV/0!</v>
      </c>
      <c r="Y2004" s="5" t="e">
        <f t="shared" si="313"/>
        <v>#DIV/0!</v>
      </c>
      <c r="Z2004" s="5" t="e">
        <f t="shared" si="314"/>
        <v>#DIV/0!</v>
      </c>
      <c r="AA2004" s="5" t="e">
        <f t="shared" si="314"/>
        <v>#DIV/0!</v>
      </c>
      <c r="AM2004" s="6"/>
      <c r="AN2004" s="6"/>
    </row>
    <row r="2005" spans="2:40" s="5" customFormat="1" ht="20.100000000000001" hidden="1" customHeight="1">
      <c r="B2005" s="22" t="str">
        <f>+$B$11</f>
        <v xml:space="preserve"> Α' ΠΛΑΝΗΤΗΣ</v>
      </c>
      <c r="C2005" s="15">
        <f>+$C$11</f>
        <v>0</v>
      </c>
      <c r="D2005" s="13">
        <f>+D2000+1</f>
        <v>352</v>
      </c>
      <c r="E2005" s="15">
        <f>+(H2005+I2005)/2</f>
        <v>0</v>
      </c>
      <c r="F2005" s="15">
        <f>+SQRT(E2005*E2005-G2005*G2005)</f>
        <v>0</v>
      </c>
      <c r="G2005" s="15">
        <f>+(-H2005+I2005)/2</f>
        <v>0</v>
      </c>
      <c r="H2005" s="15">
        <f>+$J$40</f>
        <v>0</v>
      </c>
      <c r="I2005" s="15">
        <f>+$J$39</f>
        <v>0</v>
      </c>
      <c r="J2005" s="15">
        <f>+$D$22</f>
        <v>0</v>
      </c>
      <c r="K2005" s="15">
        <f>+ABS( C2005-D2005)</f>
        <v>352</v>
      </c>
      <c r="L2005" s="15" t="e">
        <f>(+F2005*F2005/E2005)/( 1- J2005*COS(K2006))</f>
        <v>#DIV/0!</v>
      </c>
      <c r="M2005" s="14" t="e">
        <f t="shared" si="317"/>
        <v>#DIV/0!</v>
      </c>
      <c r="N2005" s="49"/>
      <c r="O2005" s="40"/>
      <c r="P2005" s="5" t="e">
        <f t="shared" ref="P2005:R2051" si="326">IF(AND(B2005=MIN($B2005:$M2005),B2005=MIN($O$176:$O$234)),AB2004,0)</f>
        <v>#DIV/0!</v>
      </c>
      <c r="Q2005" s="5" t="e">
        <f t="shared" si="326"/>
        <v>#DIV/0!</v>
      </c>
      <c r="R2005" s="5" t="e">
        <f t="shared" si="326"/>
        <v>#DIV/0!</v>
      </c>
      <c r="S2005" s="5" t="e">
        <f t="shared" si="325"/>
        <v>#DIV/0!</v>
      </c>
      <c r="T2005" s="5" t="e">
        <f t="shared" si="325"/>
        <v>#DIV/0!</v>
      </c>
      <c r="U2005" s="5" t="e">
        <f t="shared" si="325"/>
        <v>#DIV/0!</v>
      </c>
      <c r="V2005" s="5" t="e">
        <f t="shared" si="320"/>
        <v>#DIV/0!</v>
      </c>
      <c r="W2005" s="5" t="e">
        <f t="shared" si="320"/>
        <v>#DIV/0!</v>
      </c>
      <c r="X2005" s="5" t="e">
        <f t="shared" si="320"/>
        <v>#DIV/0!</v>
      </c>
      <c r="Y2005" s="5" t="e">
        <f t="shared" si="313"/>
        <v>#DIV/0!</v>
      </c>
      <c r="Z2005" s="5" t="e">
        <f t="shared" si="314"/>
        <v>#DIV/0!</v>
      </c>
      <c r="AA2005" s="5" t="e">
        <f t="shared" si="314"/>
        <v>#DIV/0!</v>
      </c>
      <c r="AM2005" s="6"/>
      <c r="AN2005" s="6"/>
    </row>
    <row r="2006" spans="2:40" s="5" customFormat="1" ht="20.100000000000001" hidden="1" customHeight="1">
      <c r="B2006" s="23" t="s">
        <v>32</v>
      </c>
      <c r="C2006" s="24">
        <f>3.14/180*C2005</f>
        <v>0</v>
      </c>
      <c r="D2006" s="24">
        <v>352</v>
      </c>
      <c r="E2006" s="25"/>
      <c r="F2006" s="25"/>
      <c r="G2006" s="25"/>
      <c r="H2006" s="25"/>
      <c r="I2006" s="25"/>
      <c r="J2006" s="25"/>
      <c r="K2006" s="25">
        <f>(3.14/180)*K2005</f>
        <v>6.1404444444444453</v>
      </c>
      <c r="L2006" s="14"/>
      <c r="M2006" s="14" t="e">
        <f t="shared" si="317"/>
        <v>#DIV/0!</v>
      </c>
      <c r="N2006" s="49"/>
      <c r="O2006" s="238" t="e">
        <f t="shared" ref="O2006" si="327">+ABS(L2005-L2007)</f>
        <v>#DIV/0!</v>
      </c>
      <c r="P2006" s="5" t="e">
        <f t="shared" si="326"/>
        <v>#DIV/0!</v>
      </c>
      <c r="Q2006" s="5" t="e">
        <f t="shared" si="326"/>
        <v>#DIV/0!</v>
      </c>
      <c r="R2006" s="5" t="e">
        <f t="shared" si="326"/>
        <v>#DIV/0!</v>
      </c>
      <c r="S2006" s="5" t="e">
        <f t="shared" si="325"/>
        <v>#DIV/0!</v>
      </c>
      <c r="T2006" s="5" t="e">
        <f t="shared" si="325"/>
        <v>#DIV/0!</v>
      </c>
      <c r="U2006" s="5" t="e">
        <f t="shared" si="325"/>
        <v>#DIV/0!</v>
      </c>
      <c r="V2006" s="5" t="e">
        <f t="shared" si="320"/>
        <v>#DIV/0!</v>
      </c>
      <c r="W2006" s="5" t="e">
        <f t="shared" si="320"/>
        <v>#DIV/0!</v>
      </c>
      <c r="X2006" s="5" t="e">
        <f t="shared" si="320"/>
        <v>#DIV/0!</v>
      </c>
      <c r="Y2006" s="5" t="e">
        <f t="shared" si="313"/>
        <v>#DIV/0!</v>
      </c>
      <c r="Z2006" s="5" t="e">
        <f t="shared" si="314"/>
        <v>#DIV/0!</v>
      </c>
      <c r="AA2006" s="5" t="e">
        <f t="shared" si="314"/>
        <v>#DIV/0!</v>
      </c>
      <c r="AM2006" s="6"/>
      <c r="AN2006" s="6"/>
    </row>
    <row r="2007" spans="2:40" s="5" customFormat="1" ht="20.100000000000001" hidden="1" customHeight="1">
      <c r="B2007" s="22" t="str">
        <f>+$B$13</f>
        <v xml:space="preserve"> Β' ΠΛΑΝΗΤΗΣ</v>
      </c>
      <c r="C2007" s="15">
        <f>+$C$13</f>
        <v>0</v>
      </c>
      <c r="D2007" s="13">
        <f>+D2002+1</f>
        <v>352</v>
      </c>
      <c r="E2007" s="15">
        <f>+(H2007+I2007)/2</f>
        <v>0</v>
      </c>
      <c r="F2007" s="15">
        <f>+SQRT(E2007*E2007-G2007*G2007)</f>
        <v>0</v>
      </c>
      <c r="G2007" s="15">
        <f>+(-H2007+I2007)/2</f>
        <v>0</v>
      </c>
      <c r="H2007" s="15">
        <f>+$J$42</f>
        <v>0</v>
      </c>
      <c r="I2007" s="15">
        <f>+$J$41</f>
        <v>0</v>
      </c>
      <c r="J2007" s="15">
        <f>+$D$24</f>
        <v>0</v>
      </c>
      <c r="K2007" s="15">
        <f>+ABS( C2007-D2007)</f>
        <v>352</v>
      </c>
      <c r="L2007" s="15" t="e">
        <f>+F2007*F2007/E2007/( 1- J2007*COS(K2008))</f>
        <v>#DIV/0!</v>
      </c>
      <c r="M2007" s="14" t="e">
        <f t="shared" si="317"/>
        <v>#DIV/0!</v>
      </c>
      <c r="N2007" s="49"/>
      <c r="O2007" s="40"/>
      <c r="P2007" s="5" t="e">
        <f t="shared" si="326"/>
        <v>#DIV/0!</v>
      </c>
      <c r="Q2007" s="5" t="e">
        <f t="shared" si="326"/>
        <v>#DIV/0!</v>
      </c>
      <c r="R2007" s="5" t="e">
        <f t="shared" si="326"/>
        <v>#DIV/0!</v>
      </c>
      <c r="S2007" s="5" t="e">
        <f t="shared" si="325"/>
        <v>#DIV/0!</v>
      </c>
      <c r="T2007" s="5" t="e">
        <f t="shared" si="325"/>
        <v>#DIV/0!</v>
      </c>
      <c r="U2007" s="5" t="e">
        <f t="shared" si="325"/>
        <v>#DIV/0!</v>
      </c>
      <c r="V2007" s="5" t="e">
        <f t="shared" si="320"/>
        <v>#DIV/0!</v>
      </c>
      <c r="W2007" s="5" t="e">
        <f t="shared" si="320"/>
        <v>#DIV/0!</v>
      </c>
      <c r="X2007" s="5" t="e">
        <f t="shared" si="320"/>
        <v>#DIV/0!</v>
      </c>
      <c r="Y2007" s="5" t="e">
        <f t="shared" si="313"/>
        <v>#DIV/0!</v>
      </c>
      <c r="Z2007" s="5" t="e">
        <f t="shared" si="314"/>
        <v>#DIV/0!</v>
      </c>
      <c r="AA2007" s="5" t="e">
        <f t="shared" si="314"/>
        <v>#DIV/0!</v>
      </c>
      <c r="AM2007" s="6"/>
      <c r="AN2007" s="6"/>
    </row>
    <row r="2008" spans="2:40" s="5" customFormat="1" ht="20.100000000000001" hidden="1" customHeight="1">
      <c r="B2008" s="26"/>
      <c r="C2008" s="27">
        <f>3.14/180*C2007</f>
        <v>0</v>
      </c>
      <c r="D2008" s="27">
        <f>3.14/180*D2007</f>
        <v>6.1404444444444453</v>
      </c>
      <c r="E2008" s="28"/>
      <c r="F2008" s="28"/>
      <c r="G2008" s="28"/>
      <c r="H2008" s="28"/>
      <c r="I2008" s="28"/>
      <c r="J2008" s="28"/>
      <c r="K2008" s="28">
        <f>(3.14/180)*K2007</f>
        <v>6.1404444444444453</v>
      </c>
      <c r="L2008" s="14"/>
      <c r="M2008" s="14" t="e">
        <f t="shared" si="317"/>
        <v>#DIV/0!</v>
      </c>
      <c r="N2008" s="49"/>
      <c r="O2008" s="40"/>
      <c r="P2008" s="5" t="e">
        <f t="shared" si="326"/>
        <v>#DIV/0!</v>
      </c>
      <c r="Q2008" s="5" t="e">
        <f t="shared" si="326"/>
        <v>#DIV/0!</v>
      </c>
      <c r="R2008" s="5" t="e">
        <f t="shared" si="326"/>
        <v>#DIV/0!</v>
      </c>
      <c r="S2008" s="5" t="e">
        <f t="shared" si="325"/>
        <v>#DIV/0!</v>
      </c>
      <c r="T2008" s="5" t="e">
        <f t="shared" si="325"/>
        <v>#DIV/0!</v>
      </c>
      <c r="U2008" s="5" t="e">
        <f t="shared" si="325"/>
        <v>#DIV/0!</v>
      </c>
      <c r="V2008" s="5" t="e">
        <f t="shared" si="320"/>
        <v>#DIV/0!</v>
      </c>
      <c r="W2008" s="5" t="e">
        <f t="shared" si="320"/>
        <v>#DIV/0!</v>
      </c>
      <c r="X2008" s="5" t="e">
        <f t="shared" si="320"/>
        <v>#DIV/0!</v>
      </c>
      <c r="Y2008" s="5" t="e">
        <f t="shared" si="313"/>
        <v>#DIV/0!</v>
      </c>
      <c r="Z2008" s="5" t="e">
        <f t="shared" si="314"/>
        <v>#DIV/0!</v>
      </c>
      <c r="AA2008" s="5" t="e">
        <f t="shared" si="314"/>
        <v>#DIV/0!</v>
      </c>
      <c r="AM2008" s="6"/>
      <c r="AN2008" s="6"/>
    </row>
    <row r="2009" spans="2:40" s="5" customFormat="1" ht="20.100000000000001" hidden="1" customHeight="1">
      <c r="B2009" s="15"/>
      <c r="C2009" s="13"/>
      <c r="D2009" s="13"/>
      <c r="E2009" s="13"/>
      <c r="F2009" s="13"/>
      <c r="G2009" s="13"/>
      <c r="H2009" s="13"/>
      <c r="I2009" s="13"/>
      <c r="J2009" s="13"/>
      <c r="K2009" s="15"/>
      <c r="L2009" s="14"/>
      <c r="M2009" s="14" t="e">
        <f t="shared" si="317"/>
        <v>#DIV/0!</v>
      </c>
      <c r="N2009" s="49"/>
      <c r="O2009" s="238"/>
      <c r="P2009" s="5" t="e">
        <f t="shared" si="326"/>
        <v>#DIV/0!</v>
      </c>
      <c r="Q2009" s="5" t="e">
        <f t="shared" si="326"/>
        <v>#DIV/0!</v>
      </c>
      <c r="R2009" s="5" t="e">
        <f t="shared" si="326"/>
        <v>#DIV/0!</v>
      </c>
      <c r="S2009" s="5" t="e">
        <f t="shared" si="325"/>
        <v>#DIV/0!</v>
      </c>
      <c r="T2009" s="5" t="e">
        <f t="shared" si="325"/>
        <v>#DIV/0!</v>
      </c>
      <c r="U2009" s="5" t="e">
        <f t="shared" si="325"/>
        <v>#DIV/0!</v>
      </c>
      <c r="V2009" s="5" t="e">
        <f t="shared" si="320"/>
        <v>#DIV/0!</v>
      </c>
      <c r="W2009" s="5" t="e">
        <f t="shared" si="320"/>
        <v>#DIV/0!</v>
      </c>
      <c r="X2009" s="5" t="e">
        <f t="shared" si="320"/>
        <v>#DIV/0!</v>
      </c>
      <c r="Y2009" s="5" t="e">
        <f t="shared" si="313"/>
        <v>#DIV/0!</v>
      </c>
      <c r="Z2009" s="5" t="e">
        <f t="shared" si="314"/>
        <v>#DIV/0!</v>
      </c>
      <c r="AA2009" s="5" t="e">
        <f t="shared" si="314"/>
        <v>#DIV/0!</v>
      </c>
      <c r="AM2009" s="6"/>
      <c r="AN2009" s="6"/>
    </row>
    <row r="2010" spans="2:40" s="5" customFormat="1" ht="20.100000000000001" hidden="1" customHeight="1">
      <c r="B2010" s="22" t="str">
        <f>+$B$11</f>
        <v xml:space="preserve"> Α' ΠΛΑΝΗΤΗΣ</v>
      </c>
      <c r="C2010" s="15">
        <f>+$C$11</f>
        <v>0</v>
      </c>
      <c r="D2010" s="13">
        <f>+D2005+1</f>
        <v>353</v>
      </c>
      <c r="E2010" s="15">
        <f>+(H2010+I2010)/2</f>
        <v>0</v>
      </c>
      <c r="F2010" s="15">
        <f>+SQRT(E2010*E2010-G2010*G2010)</f>
        <v>0</v>
      </c>
      <c r="G2010" s="15">
        <f>+(-H2010+I2010)/2</f>
        <v>0</v>
      </c>
      <c r="H2010" s="15">
        <f>+$J$40</f>
        <v>0</v>
      </c>
      <c r="I2010" s="15">
        <f>+$J$39</f>
        <v>0</v>
      </c>
      <c r="J2010" s="15">
        <f>+$D$22</f>
        <v>0</v>
      </c>
      <c r="K2010" s="15">
        <f>+ABS( C2010-D2010)</f>
        <v>353</v>
      </c>
      <c r="L2010" s="15" t="e">
        <f>(+F2010*F2010/E2010)/( 1- J2010*COS(K2011))</f>
        <v>#DIV/0!</v>
      </c>
      <c r="M2010" s="14" t="e">
        <f t="shared" si="317"/>
        <v>#DIV/0!</v>
      </c>
      <c r="N2010" s="49"/>
      <c r="O2010" s="40"/>
      <c r="P2010" s="5" t="e">
        <f t="shared" si="326"/>
        <v>#DIV/0!</v>
      </c>
      <c r="Q2010" s="5" t="e">
        <f t="shared" si="326"/>
        <v>#DIV/0!</v>
      </c>
      <c r="R2010" s="5" t="e">
        <f t="shared" si="326"/>
        <v>#DIV/0!</v>
      </c>
      <c r="S2010" s="5" t="e">
        <f t="shared" si="325"/>
        <v>#DIV/0!</v>
      </c>
      <c r="T2010" s="5" t="e">
        <f t="shared" si="325"/>
        <v>#DIV/0!</v>
      </c>
      <c r="U2010" s="5" t="e">
        <f t="shared" si="325"/>
        <v>#DIV/0!</v>
      </c>
      <c r="V2010" s="5" t="e">
        <f t="shared" si="320"/>
        <v>#DIV/0!</v>
      </c>
      <c r="W2010" s="5" t="e">
        <f t="shared" si="320"/>
        <v>#DIV/0!</v>
      </c>
      <c r="X2010" s="5" t="e">
        <f t="shared" si="320"/>
        <v>#DIV/0!</v>
      </c>
      <c r="Y2010" s="5" t="e">
        <f t="shared" si="313"/>
        <v>#DIV/0!</v>
      </c>
      <c r="Z2010" s="5" t="e">
        <f t="shared" si="314"/>
        <v>#DIV/0!</v>
      </c>
      <c r="AA2010" s="5" t="e">
        <f t="shared" si="314"/>
        <v>#DIV/0!</v>
      </c>
      <c r="AM2010" s="6"/>
      <c r="AN2010" s="6"/>
    </row>
    <row r="2011" spans="2:40" s="5" customFormat="1" ht="20.100000000000001" hidden="1" customHeight="1">
      <c r="B2011" s="23" t="s">
        <v>32</v>
      </c>
      <c r="C2011" s="24">
        <f>3.14/180*C2010</f>
        <v>0</v>
      </c>
      <c r="D2011" s="24">
        <v>353</v>
      </c>
      <c r="E2011" s="25"/>
      <c r="F2011" s="25"/>
      <c r="G2011" s="25"/>
      <c r="H2011" s="25"/>
      <c r="I2011" s="25"/>
      <c r="J2011" s="25"/>
      <c r="K2011" s="25">
        <f>(3.14/180)*K2010</f>
        <v>6.1578888888888894</v>
      </c>
      <c r="L2011" s="14"/>
      <c r="M2011" s="14" t="e">
        <f t="shared" si="317"/>
        <v>#DIV/0!</v>
      </c>
      <c r="N2011" s="49"/>
      <c r="O2011" s="238" t="e">
        <f t="shared" ref="O2011" si="328">+ABS(L2010-L2012)</f>
        <v>#DIV/0!</v>
      </c>
      <c r="P2011" s="5" t="e">
        <f t="shared" si="326"/>
        <v>#DIV/0!</v>
      </c>
      <c r="Q2011" s="5" t="e">
        <f t="shared" si="326"/>
        <v>#DIV/0!</v>
      </c>
      <c r="R2011" s="5" t="e">
        <f t="shared" si="326"/>
        <v>#DIV/0!</v>
      </c>
      <c r="S2011" s="5" t="e">
        <f t="shared" si="325"/>
        <v>#DIV/0!</v>
      </c>
      <c r="T2011" s="5" t="e">
        <f t="shared" si="325"/>
        <v>#DIV/0!</v>
      </c>
      <c r="U2011" s="5" t="e">
        <f t="shared" si="325"/>
        <v>#DIV/0!</v>
      </c>
      <c r="V2011" s="5" t="e">
        <f t="shared" si="320"/>
        <v>#DIV/0!</v>
      </c>
      <c r="W2011" s="5" t="e">
        <f t="shared" si="320"/>
        <v>#DIV/0!</v>
      </c>
      <c r="X2011" s="5" t="e">
        <f t="shared" si="320"/>
        <v>#DIV/0!</v>
      </c>
      <c r="Y2011" s="5" t="e">
        <f t="shared" si="313"/>
        <v>#DIV/0!</v>
      </c>
      <c r="Z2011" s="5" t="e">
        <f t="shared" si="314"/>
        <v>#DIV/0!</v>
      </c>
      <c r="AA2011" s="5" t="e">
        <f t="shared" si="314"/>
        <v>#DIV/0!</v>
      </c>
      <c r="AM2011" s="6"/>
      <c r="AN2011" s="6"/>
    </row>
    <row r="2012" spans="2:40" s="5" customFormat="1" ht="20.100000000000001" hidden="1" customHeight="1">
      <c r="B2012" s="22" t="str">
        <f>+$B$13</f>
        <v xml:space="preserve"> Β' ΠΛΑΝΗΤΗΣ</v>
      </c>
      <c r="C2012" s="15">
        <f>+$C$13</f>
        <v>0</v>
      </c>
      <c r="D2012" s="13">
        <f>+D2007+1</f>
        <v>353</v>
      </c>
      <c r="E2012" s="15">
        <f>+(H2012+I2012)/2</f>
        <v>0</v>
      </c>
      <c r="F2012" s="15">
        <f>+SQRT(E2012*E2012-G2012*G2012)</f>
        <v>0</v>
      </c>
      <c r="G2012" s="15">
        <f>+(-H2012+I2012)/2</f>
        <v>0</v>
      </c>
      <c r="H2012" s="15">
        <f>+$J$42</f>
        <v>0</v>
      </c>
      <c r="I2012" s="15">
        <f>+$J$41</f>
        <v>0</v>
      </c>
      <c r="J2012" s="15">
        <f>+$D$24</f>
        <v>0</v>
      </c>
      <c r="K2012" s="15">
        <f>+ABS( C2012-D2012)</f>
        <v>353</v>
      </c>
      <c r="L2012" s="15" t="e">
        <f>+F2012*F2012/E2012/( 1- J2012*COS(K2013))</f>
        <v>#DIV/0!</v>
      </c>
      <c r="M2012" s="14" t="e">
        <f t="shared" si="317"/>
        <v>#DIV/0!</v>
      </c>
      <c r="N2012" s="49"/>
      <c r="O2012" s="40"/>
      <c r="P2012" s="5" t="e">
        <f t="shared" si="326"/>
        <v>#DIV/0!</v>
      </c>
      <c r="Q2012" s="5" t="e">
        <f t="shared" si="326"/>
        <v>#DIV/0!</v>
      </c>
      <c r="R2012" s="5" t="e">
        <f t="shared" si="326"/>
        <v>#DIV/0!</v>
      </c>
      <c r="S2012" s="5" t="e">
        <f t="shared" si="325"/>
        <v>#DIV/0!</v>
      </c>
      <c r="T2012" s="5" t="e">
        <f t="shared" si="325"/>
        <v>#DIV/0!</v>
      </c>
      <c r="U2012" s="5" t="e">
        <f t="shared" si="325"/>
        <v>#DIV/0!</v>
      </c>
      <c r="V2012" s="5" t="e">
        <f t="shared" si="320"/>
        <v>#DIV/0!</v>
      </c>
      <c r="W2012" s="5" t="e">
        <f t="shared" si="320"/>
        <v>#DIV/0!</v>
      </c>
      <c r="X2012" s="5" t="e">
        <f t="shared" si="320"/>
        <v>#DIV/0!</v>
      </c>
      <c r="Y2012" s="5" t="e">
        <f t="shared" si="313"/>
        <v>#DIV/0!</v>
      </c>
      <c r="Z2012" s="5" t="e">
        <f t="shared" si="314"/>
        <v>#DIV/0!</v>
      </c>
      <c r="AA2012" s="5" t="e">
        <f t="shared" si="314"/>
        <v>#DIV/0!</v>
      </c>
      <c r="AM2012" s="6"/>
      <c r="AN2012" s="6"/>
    </row>
    <row r="2013" spans="2:40" s="5" customFormat="1" ht="20.100000000000001" hidden="1" customHeight="1">
      <c r="B2013" s="26"/>
      <c r="C2013" s="27">
        <f>3.14/180*C2012</f>
        <v>0</v>
      </c>
      <c r="D2013" s="27">
        <f>3.14/180*D2012</f>
        <v>6.1578888888888894</v>
      </c>
      <c r="E2013" s="28"/>
      <c r="F2013" s="28"/>
      <c r="G2013" s="28"/>
      <c r="H2013" s="28"/>
      <c r="I2013" s="28"/>
      <c r="J2013" s="28"/>
      <c r="K2013" s="28">
        <f>(3.14/180)*K2012</f>
        <v>6.1578888888888894</v>
      </c>
      <c r="L2013" s="14"/>
      <c r="M2013" s="14" t="e">
        <f t="shared" si="317"/>
        <v>#DIV/0!</v>
      </c>
      <c r="N2013" s="49"/>
      <c r="O2013" s="40"/>
      <c r="P2013" s="5" t="e">
        <f t="shared" si="326"/>
        <v>#DIV/0!</v>
      </c>
      <c r="Q2013" s="5" t="e">
        <f t="shared" si="326"/>
        <v>#DIV/0!</v>
      </c>
      <c r="R2013" s="5" t="e">
        <f t="shared" si="326"/>
        <v>#DIV/0!</v>
      </c>
      <c r="S2013" s="5" t="e">
        <f t="shared" si="325"/>
        <v>#DIV/0!</v>
      </c>
      <c r="T2013" s="5" t="e">
        <f t="shared" si="325"/>
        <v>#DIV/0!</v>
      </c>
      <c r="U2013" s="5" t="e">
        <f t="shared" si="325"/>
        <v>#DIV/0!</v>
      </c>
      <c r="V2013" s="5" t="e">
        <f t="shared" si="320"/>
        <v>#DIV/0!</v>
      </c>
      <c r="W2013" s="5" t="e">
        <f t="shared" si="320"/>
        <v>#DIV/0!</v>
      </c>
      <c r="X2013" s="5" t="e">
        <f t="shared" si="320"/>
        <v>#DIV/0!</v>
      </c>
      <c r="Y2013" s="5" t="e">
        <f t="shared" si="313"/>
        <v>#DIV/0!</v>
      </c>
      <c r="Z2013" s="5" t="e">
        <f t="shared" si="314"/>
        <v>#DIV/0!</v>
      </c>
      <c r="AA2013" s="5" t="e">
        <f t="shared" si="314"/>
        <v>#DIV/0!</v>
      </c>
      <c r="AM2013" s="6"/>
      <c r="AN2013" s="6"/>
    </row>
    <row r="2014" spans="2:40" s="5" customFormat="1" ht="20.100000000000001" hidden="1" customHeight="1">
      <c r="B2014" s="15"/>
      <c r="C2014" s="13"/>
      <c r="D2014" s="13"/>
      <c r="E2014" s="13"/>
      <c r="F2014" s="13"/>
      <c r="G2014" s="13"/>
      <c r="H2014" s="13"/>
      <c r="I2014" s="13"/>
      <c r="J2014" s="13"/>
      <c r="K2014" s="15"/>
      <c r="L2014" s="14"/>
      <c r="M2014" s="14" t="e">
        <f t="shared" si="317"/>
        <v>#DIV/0!</v>
      </c>
      <c r="N2014" s="49"/>
      <c r="O2014" s="40"/>
      <c r="P2014" s="5" t="e">
        <f t="shared" si="326"/>
        <v>#DIV/0!</v>
      </c>
      <c r="Q2014" s="5" t="e">
        <f t="shared" si="326"/>
        <v>#DIV/0!</v>
      </c>
      <c r="R2014" s="5" t="e">
        <f t="shared" si="326"/>
        <v>#DIV/0!</v>
      </c>
      <c r="S2014" s="5" t="e">
        <f t="shared" si="325"/>
        <v>#DIV/0!</v>
      </c>
      <c r="T2014" s="5" t="e">
        <f t="shared" si="325"/>
        <v>#DIV/0!</v>
      </c>
      <c r="U2014" s="5" t="e">
        <f t="shared" si="325"/>
        <v>#DIV/0!</v>
      </c>
      <c r="V2014" s="5" t="e">
        <f t="shared" si="320"/>
        <v>#DIV/0!</v>
      </c>
      <c r="W2014" s="5" t="e">
        <f t="shared" si="320"/>
        <v>#DIV/0!</v>
      </c>
      <c r="X2014" s="5" t="e">
        <f t="shared" si="320"/>
        <v>#DIV/0!</v>
      </c>
      <c r="Y2014" s="5" t="e">
        <f t="shared" si="313"/>
        <v>#DIV/0!</v>
      </c>
      <c r="Z2014" s="5" t="e">
        <f t="shared" si="314"/>
        <v>#DIV/0!</v>
      </c>
      <c r="AA2014" s="5" t="e">
        <f t="shared" si="314"/>
        <v>#DIV/0!</v>
      </c>
      <c r="AM2014" s="6"/>
      <c r="AN2014" s="6"/>
    </row>
    <row r="2015" spans="2:40" s="5" customFormat="1" ht="20.100000000000001" hidden="1" customHeight="1">
      <c r="B2015" s="22" t="str">
        <f>+$B$11</f>
        <v xml:space="preserve"> Α' ΠΛΑΝΗΤΗΣ</v>
      </c>
      <c r="C2015" s="15">
        <f>+$C$11</f>
        <v>0</v>
      </c>
      <c r="D2015" s="13">
        <f>+D2010+1</f>
        <v>354</v>
      </c>
      <c r="E2015" s="15">
        <f>+(H2015+I2015)/2</f>
        <v>0</v>
      </c>
      <c r="F2015" s="15">
        <f>+SQRT(E2015*E2015-G2015*G2015)</f>
        <v>0</v>
      </c>
      <c r="G2015" s="15">
        <f>+(-H2015+I2015)/2</f>
        <v>0</v>
      </c>
      <c r="H2015" s="15">
        <f>+$J$40</f>
        <v>0</v>
      </c>
      <c r="I2015" s="15">
        <f>+$J$39</f>
        <v>0</v>
      </c>
      <c r="J2015" s="15">
        <f>+$D$22</f>
        <v>0</v>
      </c>
      <c r="K2015" s="15">
        <f>+ABS( C2015-D2015)</f>
        <v>354</v>
      </c>
      <c r="L2015" s="15" t="e">
        <f>(+F2015*F2015/E2015)/( 1- J2015*COS(K2016))</f>
        <v>#DIV/0!</v>
      </c>
      <c r="M2015" s="14" t="e">
        <f t="shared" si="317"/>
        <v>#DIV/0!</v>
      </c>
      <c r="N2015" s="49"/>
      <c r="O2015" s="40"/>
      <c r="P2015" s="5" t="e">
        <f t="shared" si="326"/>
        <v>#DIV/0!</v>
      </c>
      <c r="Q2015" s="5" t="e">
        <f t="shared" si="326"/>
        <v>#DIV/0!</v>
      </c>
      <c r="R2015" s="5" t="e">
        <f t="shared" si="326"/>
        <v>#DIV/0!</v>
      </c>
      <c r="S2015" s="5" t="e">
        <f t="shared" si="325"/>
        <v>#DIV/0!</v>
      </c>
      <c r="T2015" s="5" t="e">
        <f t="shared" si="325"/>
        <v>#DIV/0!</v>
      </c>
      <c r="U2015" s="5" t="e">
        <f t="shared" si="325"/>
        <v>#DIV/0!</v>
      </c>
      <c r="V2015" s="5" t="e">
        <f t="shared" si="320"/>
        <v>#DIV/0!</v>
      </c>
      <c r="W2015" s="5" t="e">
        <f t="shared" si="320"/>
        <v>#DIV/0!</v>
      </c>
      <c r="X2015" s="5" t="e">
        <f t="shared" si="320"/>
        <v>#DIV/0!</v>
      </c>
      <c r="Y2015" s="5" t="e">
        <f t="shared" si="313"/>
        <v>#DIV/0!</v>
      </c>
      <c r="Z2015" s="5" t="e">
        <f t="shared" si="314"/>
        <v>#DIV/0!</v>
      </c>
      <c r="AA2015" s="5" t="e">
        <f t="shared" si="314"/>
        <v>#DIV/0!</v>
      </c>
      <c r="AM2015" s="6"/>
      <c r="AN2015" s="6"/>
    </row>
    <row r="2016" spans="2:40" s="5" customFormat="1" ht="20.100000000000001" hidden="1" customHeight="1">
      <c r="B2016" s="23" t="s">
        <v>32</v>
      </c>
      <c r="C2016" s="24">
        <f>3.14/180*C2015</f>
        <v>0</v>
      </c>
      <c r="D2016" s="24">
        <v>354</v>
      </c>
      <c r="E2016" s="25"/>
      <c r="F2016" s="25"/>
      <c r="G2016" s="25"/>
      <c r="H2016" s="25"/>
      <c r="I2016" s="25"/>
      <c r="J2016" s="25"/>
      <c r="K2016" s="25">
        <f>(3.14/180)*K2015</f>
        <v>6.1753333333333345</v>
      </c>
      <c r="L2016" s="14"/>
      <c r="M2016" s="14" t="e">
        <f t="shared" si="317"/>
        <v>#DIV/0!</v>
      </c>
      <c r="N2016" s="49"/>
      <c r="O2016" s="238" t="e">
        <f t="shared" ref="O2016" si="329">+ABS(L2015-L2017)</f>
        <v>#DIV/0!</v>
      </c>
      <c r="P2016" s="5" t="e">
        <f t="shared" si="326"/>
        <v>#DIV/0!</v>
      </c>
      <c r="Q2016" s="5" t="e">
        <f t="shared" si="326"/>
        <v>#DIV/0!</v>
      </c>
      <c r="R2016" s="5" t="e">
        <f t="shared" si="326"/>
        <v>#DIV/0!</v>
      </c>
      <c r="S2016" s="5" t="e">
        <f t="shared" si="325"/>
        <v>#DIV/0!</v>
      </c>
      <c r="T2016" s="5" t="e">
        <f t="shared" si="325"/>
        <v>#DIV/0!</v>
      </c>
      <c r="U2016" s="5" t="e">
        <f t="shared" si="325"/>
        <v>#DIV/0!</v>
      </c>
      <c r="V2016" s="5" t="e">
        <f t="shared" si="320"/>
        <v>#DIV/0!</v>
      </c>
      <c r="W2016" s="5" t="e">
        <f t="shared" si="320"/>
        <v>#DIV/0!</v>
      </c>
      <c r="X2016" s="5" t="e">
        <f t="shared" si="320"/>
        <v>#DIV/0!</v>
      </c>
      <c r="Y2016" s="5" t="e">
        <f t="shared" si="313"/>
        <v>#DIV/0!</v>
      </c>
      <c r="Z2016" s="5" t="e">
        <f t="shared" si="314"/>
        <v>#DIV/0!</v>
      </c>
      <c r="AA2016" s="5" t="e">
        <f t="shared" si="314"/>
        <v>#DIV/0!</v>
      </c>
      <c r="AM2016" s="6"/>
      <c r="AN2016" s="6"/>
    </row>
    <row r="2017" spans="2:40" s="5" customFormat="1" ht="20.100000000000001" hidden="1" customHeight="1">
      <c r="B2017" s="22" t="str">
        <f>+$B$13</f>
        <v xml:space="preserve"> Β' ΠΛΑΝΗΤΗΣ</v>
      </c>
      <c r="C2017" s="15">
        <f>+$C$13</f>
        <v>0</v>
      </c>
      <c r="D2017" s="13">
        <f>+D2012+1</f>
        <v>354</v>
      </c>
      <c r="E2017" s="15">
        <f>+(H2017+I2017)/2</f>
        <v>0</v>
      </c>
      <c r="F2017" s="15">
        <f>+SQRT(E2017*E2017-G2017*G2017)</f>
        <v>0</v>
      </c>
      <c r="G2017" s="15">
        <f>+(-H2017+I2017)/2</f>
        <v>0</v>
      </c>
      <c r="H2017" s="15">
        <f>+$J$42</f>
        <v>0</v>
      </c>
      <c r="I2017" s="15">
        <f>+$J$41</f>
        <v>0</v>
      </c>
      <c r="J2017" s="15">
        <f>+$D$24</f>
        <v>0</v>
      </c>
      <c r="K2017" s="15">
        <f>+ABS( C2017-D2017)</f>
        <v>354</v>
      </c>
      <c r="L2017" s="15" t="e">
        <f>+F2017*F2017/E2017/( 1- J2017*COS(K2018))</f>
        <v>#DIV/0!</v>
      </c>
      <c r="M2017" s="14" t="e">
        <f t="shared" si="317"/>
        <v>#DIV/0!</v>
      </c>
      <c r="N2017" s="49"/>
      <c r="O2017" s="40"/>
      <c r="P2017" s="5" t="e">
        <f t="shared" si="326"/>
        <v>#DIV/0!</v>
      </c>
      <c r="Q2017" s="5" t="e">
        <f t="shared" si="326"/>
        <v>#DIV/0!</v>
      </c>
      <c r="R2017" s="5" t="e">
        <f t="shared" si="326"/>
        <v>#DIV/0!</v>
      </c>
      <c r="S2017" s="5" t="e">
        <f t="shared" si="325"/>
        <v>#DIV/0!</v>
      </c>
      <c r="T2017" s="5" t="e">
        <f t="shared" si="325"/>
        <v>#DIV/0!</v>
      </c>
      <c r="U2017" s="5" t="e">
        <f t="shared" si="325"/>
        <v>#DIV/0!</v>
      </c>
      <c r="V2017" s="5" t="e">
        <f t="shared" si="320"/>
        <v>#DIV/0!</v>
      </c>
      <c r="W2017" s="5" t="e">
        <f t="shared" si="320"/>
        <v>#DIV/0!</v>
      </c>
      <c r="X2017" s="5" t="e">
        <f t="shared" si="320"/>
        <v>#DIV/0!</v>
      </c>
      <c r="Y2017" s="5" t="e">
        <f t="shared" si="313"/>
        <v>#DIV/0!</v>
      </c>
      <c r="Z2017" s="5" t="e">
        <f t="shared" si="314"/>
        <v>#DIV/0!</v>
      </c>
      <c r="AA2017" s="5" t="e">
        <f t="shared" si="314"/>
        <v>#DIV/0!</v>
      </c>
      <c r="AM2017" s="6"/>
      <c r="AN2017" s="6"/>
    </row>
    <row r="2018" spans="2:40" s="5" customFormat="1" ht="20.100000000000001" hidden="1" customHeight="1">
      <c r="B2018" s="26"/>
      <c r="C2018" s="27">
        <f>3.14/180*C2017</f>
        <v>0</v>
      </c>
      <c r="D2018" s="27">
        <f>3.14/180*D2017</f>
        <v>6.1753333333333345</v>
      </c>
      <c r="E2018" s="28"/>
      <c r="F2018" s="28"/>
      <c r="G2018" s="28"/>
      <c r="H2018" s="28"/>
      <c r="I2018" s="28"/>
      <c r="J2018" s="28"/>
      <c r="K2018" s="28">
        <f>(3.14/180)*K2017</f>
        <v>6.1753333333333345</v>
      </c>
      <c r="L2018" s="14"/>
      <c r="M2018" s="14" t="e">
        <f t="shared" si="317"/>
        <v>#DIV/0!</v>
      </c>
      <c r="N2018" s="49"/>
      <c r="O2018" s="40"/>
      <c r="P2018" s="5" t="e">
        <f t="shared" si="326"/>
        <v>#DIV/0!</v>
      </c>
      <c r="Q2018" s="5" t="e">
        <f t="shared" si="326"/>
        <v>#DIV/0!</v>
      </c>
      <c r="R2018" s="5" t="e">
        <f t="shared" si="326"/>
        <v>#DIV/0!</v>
      </c>
      <c r="S2018" s="5" t="e">
        <f t="shared" si="325"/>
        <v>#DIV/0!</v>
      </c>
      <c r="T2018" s="5" t="e">
        <f t="shared" si="325"/>
        <v>#DIV/0!</v>
      </c>
      <c r="U2018" s="5" t="e">
        <f t="shared" si="325"/>
        <v>#DIV/0!</v>
      </c>
      <c r="V2018" s="5" t="e">
        <f t="shared" si="320"/>
        <v>#DIV/0!</v>
      </c>
      <c r="W2018" s="5" t="e">
        <f t="shared" si="320"/>
        <v>#DIV/0!</v>
      </c>
      <c r="X2018" s="5" t="e">
        <f t="shared" si="320"/>
        <v>#DIV/0!</v>
      </c>
      <c r="Y2018" s="5" t="e">
        <f t="shared" si="313"/>
        <v>#DIV/0!</v>
      </c>
      <c r="Z2018" s="5" t="e">
        <f t="shared" si="314"/>
        <v>#DIV/0!</v>
      </c>
      <c r="AA2018" s="5" t="e">
        <f t="shared" si="314"/>
        <v>#DIV/0!</v>
      </c>
      <c r="AM2018" s="6"/>
      <c r="AN2018" s="6"/>
    </row>
    <row r="2019" spans="2:40" s="5" customFormat="1" ht="20.100000000000001" hidden="1" customHeight="1">
      <c r="B2019" s="15"/>
      <c r="C2019" s="13"/>
      <c r="D2019" s="13"/>
      <c r="E2019" s="13"/>
      <c r="F2019" s="13"/>
      <c r="G2019" s="13"/>
      <c r="H2019" s="13"/>
      <c r="I2019" s="13"/>
      <c r="J2019" s="13"/>
      <c r="K2019" s="15"/>
      <c r="L2019" s="14"/>
      <c r="M2019" s="14" t="e">
        <f t="shared" si="317"/>
        <v>#DIV/0!</v>
      </c>
      <c r="N2019" s="49"/>
      <c r="O2019" s="238"/>
      <c r="P2019" s="5" t="e">
        <f t="shared" si="326"/>
        <v>#DIV/0!</v>
      </c>
      <c r="Q2019" s="5" t="e">
        <f t="shared" si="326"/>
        <v>#DIV/0!</v>
      </c>
      <c r="R2019" s="5" t="e">
        <f t="shared" si="326"/>
        <v>#DIV/0!</v>
      </c>
      <c r="S2019" s="5" t="e">
        <f t="shared" si="325"/>
        <v>#DIV/0!</v>
      </c>
      <c r="T2019" s="5" t="e">
        <f t="shared" si="325"/>
        <v>#DIV/0!</v>
      </c>
      <c r="U2019" s="5" t="e">
        <f t="shared" si="325"/>
        <v>#DIV/0!</v>
      </c>
      <c r="V2019" s="5" t="e">
        <f t="shared" si="320"/>
        <v>#DIV/0!</v>
      </c>
      <c r="W2019" s="5" t="e">
        <f t="shared" si="320"/>
        <v>#DIV/0!</v>
      </c>
      <c r="X2019" s="5" t="e">
        <f t="shared" si="320"/>
        <v>#DIV/0!</v>
      </c>
      <c r="Y2019" s="5" t="e">
        <f t="shared" si="313"/>
        <v>#DIV/0!</v>
      </c>
      <c r="Z2019" s="5" t="e">
        <f t="shared" si="314"/>
        <v>#DIV/0!</v>
      </c>
      <c r="AA2019" s="5" t="e">
        <f t="shared" si="314"/>
        <v>#DIV/0!</v>
      </c>
      <c r="AM2019" s="6"/>
      <c r="AN2019" s="6"/>
    </row>
    <row r="2020" spans="2:40" s="5" customFormat="1" ht="20.100000000000001" hidden="1" customHeight="1">
      <c r="B2020" s="22" t="str">
        <f>+$B$11</f>
        <v xml:space="preserve"> Α' ΠΛΑΝΗΤΗΣ</v>
      </c>
      <c r="C2020" s="15">
        <f>+$C$11</f>
        <v>0</v>
      </c>
      <c r="D2020" s="13">
        <f>+D2015+1</f>
        <v>355</v>
      </c>
      <c r="E2020" s="15">
        <f>+(H2020+I2020)/2</f>
        <v>0</v>
      </c>
      <c r="F2020" s="15">
        <f>+SQRT(E2020*E2020-G2020*G2020)</f>
        <v>0</v>
      </c>
      <c r="G2020" s="15">
        <f>+(-H2020+I2020)/2</f>
        <v>0</v>
      </c>
      <c r="H2020" s="15">
        <f>+$J$40</f>
        <v>0</v>
      </c>
      <c r="I2020" s="15">
        <f>+$J$39</f>
        <v>0</v>
      </c>
      <c r="J2020" s="15">
        <f>+$D$22</f>
        <v>0</v>
      </c>
      <c r="K2020" s="15">
        <f>+ABS( C2020-D2020)</f>
        <v>355</v>
      </c>
      <c r="L2020" s="15" t="e">
        <f>(+F2020*F2020/E2020)/( 1- J2020*COS(K2021))</f>
        <v>#DIV/0!</v>
      </c>
      <c r="M2020" s="14" t="e">
        <f t="shared" si="317"/>
        <v>#DIV/0!</v>
      </c>
      <c r="N2020" s="49"/>
      <c r="O2020" s="40"/>
      <c r="P2020" s="5" t="e">
        <f t="shared" si="326"/>
        <v>#DIV/0!</v>
      </c>
      <c r="Q2020" s="5" t="e">
        <f t="shared" si="326"/>
        <v>#DIV/0!</v>
      </c>
      <c r="R2020" s="5" t="e">
        <f t="shared" si="326"/>
        <v>#DIV/0!</v>
      </c>
      <c r="S2020" s="5" t="e">
        <f t="shared" si="325"/>
        <v>#DIV/0!</v>
      </c>
      <c r="T2020" s="5" t="e">
        <f t="shared" si="325"/>
        <v>#DIV/0!</v>
      </c>
      <c r="U2020" s="5" t="e">
        <f t="shared" si="325"/>
        <v>#DIV/0!</v>
      </c>
      <c r="V2020" s="5" t="e">
        <f t="shared" si="320"/>
        <v>#DIV/0!</v>
      </c>
      <c r="W2020" s="5" t="e">
        <f t="shared" si="320"/>
        <v>#DIV/0!</v>
      </c>
      <c r="X2020" s="5" t="e">
        <f t="shared" si="320"/>
        <v>#DIV/0!</v>
      </c>
      <c r="Y2020" s="5" t="e">
        <f t="shared" si="313"/>
        <v>#DIV/0!</v>
      </c>
      <c r="Z2020" s="5" t="e">
        <f t="shared" si="314"/>
        <v>#DIV/0!</v>
      </c>
      <c r="AA2020" s="5" t="e">
        <f t="shared" si="314"/>
        <v>#DIV/0!</v>
      </c>
      <c r="AM2020" s="6"/>
      <c r="AN2020" s="6"/>
    </row>
    <row r="2021" spans="2:40" s="5" customFormat="1" ht="20.100000000000001" hidden="1" customHeight="1">
      <c r="B2021" s="23" t="s">
        <v>32</v>
      </c>
      <c r="C2021" s="24">
        <f>3.14/180*C2020</f>
        <v>0</v>
      </c>
      <c r="D2021" s="24">
        <v>355</v>
      </c>
      <c r="E2021" s="25"/>
      <c r="F2021" s="25"/>
      <c r="G2021" s="25"/>
      <c r="H2021" s="25"/>
      <c r="I2021" s="25"/>
      <c r="J2021" s="25"/>
      <c r="K2021" s="25">
        <f>(3.14/180)*K2020</f>
        <v>6.1927777777777786</v>
      </c>
      <c r="L2021" s="14"/>
      <c r="M2021" s="14" t="e">
        <f t="shared" si="317"/>
        <v>#DIV/0!</v>
      </c>
      <c r="N2021" s="49"/>
      <c r="O2021" s="238" t="e">
        <f t="shared" ref="O2021" si="330">+ABS(L2020-L2022)</f>
        <v>#DIV/0!</v>
      </c>
      <c r="P2021" s="5" t="e">
        <f t="shared" si="326"/>
        <v>#DIV/0!</v>
      </c>
      <c r="Q2021" s="5" t="e">
        <f t="shared" si="326"/>
        <v>#DIV/0!</v>
      </c>
      <c r="R2021" s="5" t="e">
        <f t="shared" si="326"/>
        <v>#DIV/0!</v>
      </c>
      <c r="S2021" s="5" t="e">
        <f t="shared" si="325"/>
        <v>#DIV/0!</v>
      </c>
      <c r="T2021" s="5" t="e">
        <f t="shared" si="325"/>
        <v>#DIV/0!</v>
      </c>
      <c r="U2021" s="5" t="e">
        <f t="shared" si="325"/>
        <v>#DIV/0!</v>
      </c>
      <c r="V2021" s="5" t="e">
        <f t="shared" si="320"/>
        <v>#DIV/0!</v>
      </c>
      <c r="W2021" s="5" t="e">
        <f t="shared" si="320"/>
        <v>#DIV/0!</v>
      </c>
      <c r="X2021" s="5" t="e">
        <f t="shared" si="320"/>
        <v>#DIV/0!</v>
      </c>
      <c r="Y2021" s="5" t="e">
        <f t="shared" si="313"/>
        <v>#DIV/0!</v>
      </c>
      <c r="Z2021" s="5" t="e">
        <f t="shared" si="314"/>
        <v>#DIV/0!</v>
      </c>
      <c r="AA2021" s="5" t="e">
        <f t="shared" si="314"/>
        <v>#DIV/0!</v>
      </c>
      <c r="AM2021" s="6"/>
      <c r="AN2021" s="6"/>
    </row>
    <row r="2022" spans="2:40" s="5" customFormat="1" ht="20.100000000000001" hidden="1" customHeight="1">
      <c r="B2022" s="22" t="str">
        <f>+$B$13</f>
        <v xml:space="preserve"> Β' ΠΛΑΝΗΤΗΣ</v>
      </c>
      <c r="C2022" s="15">
        <f>+$C$13</f>
        <v>0</v>
      </c>
      <c r="D2022" s="13">
        <f>+D2017+1</f>
        <v>355</v>
      </c>
      <c r="E2022" s="15">
        <f>+(H2022+I2022)/2</f>
        <v>0</v>
      </c>
      <c r="F2022" s="15">
        <f>+SQRT(E2022*E2022-G2022*G2022)</f>
        <v>0</v>
      </c>
      <c r="G2022" s="15">
        <f>+(-H2022+I2022)/2</f>
        <v>0</v>
      </c>
      <c r="H2022" s="15">
        <f>+$J$42</f>
        <v>0</v>
      </c>
      <c r="I2022" s="15">
        <f>+$J$41</f>
        <v>0</v>
      </c>
      <c r="J2022" s="15">
        <f>+$D$24</f>
        <v>0</v>
      </c>
      <c r="K2022" s="15">
        <f>+ABS( C2022-D2022)</f>
        <v>355</v>
      </c>
      <c r="L2022" s="15" t="e">
        <f>+F2022*F2022/E2022/( 1- J2022*COS(K2023))</f>
        <v>#DIV/0!</v>
      </c>
      <c r="M2022" s="14" t="e">
        <f t="shared" si="317"/>
        <v>#DIV/0!</v>
      </c>
      <c r="N2022" s="49"/>
      <c r="O2022" s="40"/>
      <c r="P2022" s="5" t="e">
        <f t="shared" si="326"/>
        <v>#DIV/0!</v>
      </c>
      <c r="Q2022" s="5" t="e">
        <f t="shared" si="326"/>
        <v>#DIV/0!</v>
      </c>
      <c r="R2022" s="5" t="e">
        <f t="shared" si="326"/>
        <v>#DIV/0!</v>
      </c>
      <c r="S2022" s="5" t="e">
        <f t="shared" si="325"/>
        <v>#DIV/0!</v>
      </c>
      <c r="T2022" s="5" t="e">
        <f t="shared" si="325"/>
        <v>#DIV/0!</v>
      </c>
      <c r="U2022" s="5" t="e">
        <f t="shared" si="325"/>
        <v>#DIV/0!</v>
      </c>
      <c r="V2022" s="5" t="e">
        <f t="shared" si="320"/>
        <v>#DIV/0!</v>
      </c>
      <c r="W2022" s="5" t="e">
        <f t="shared" si="320"/>
        <v>#DIV/0!</v>
      </c>
      <c r="X2022" s="5" t="e">
        <f t="shared" si="320"/>
        <v>#DIV/0!</v>
      </c>
      <c r="Y2022" s="5" t="e">
        <f t="shared" si="313"/>
        <v>#DIV/0!</v>
      </c>
      <c r="Z2022" s="5" t="e">
        <f t="shared" si="314"/>
        <v>#DIV/0!</v>
      </c>
      <c r="AA2022" s="5" t="e">
        <f t="shared" si="314"/>
        <v>#DIV/0!</v>
      </c>
      <c r="AM2022" s="6"/>
      <c r="AN2022" s="6"/>
    </row>
    <row r="2023" spans="2:40" s="5" customFormat="1" ht="20.100000000000001" hidden="1" customHeight="1">
      <c r="B2023" s="26"/>
      <c r="C2023" s="27">
        <f>3.14/180*C2022</f>
        <v>0</v>
      </c>
      <c r="D2023" s="27">
        <f>3.14/180*D2022</f>
        <v>6.1927777777777786</v>
      </c>
      <c r="E2023" s="28"/>
      <c r="F2023" s="28"/>
      <c r="G2023" s="28"/>
      <c r="H2023" s="28"/>
      <c r="I2023" s="28"/>
      <c r="J2023" s="28"/>
      <c r="K2023" s="28">
        <f>(3.14/180)*K2022</f>
        <v>6.1927777777777786</v>
      </c>
      <c r="L2023" s="14"/>
      <c r="M2023" s="14" t="e">
        <f t="shared" si="317"/>
        <v>#DIV/0!</v>
      </c>
      <c r="N2023" s="49"/>
      <c r="O2023" s="40"/>
      <c r="P2023" s="5" t="e">
        <f t="shared" si="326"/>
        <v>#DIV/0!</v>
      </c>
      <c r="Q2023" s="5" t="e">
        <f t="shared" si="326"/>
        <v>#DIV/0!</v>
      </c>
      <c r="R2023" s="5" t="e">
        <f t="shared" si="326"/>
        <v>#DIV/0!</v>
      </c>
      <c r="S2023" s="5" t="e">
        <f t="shared" si="325"/>
        <v>#DIV/0!</v>
      </c>
      <c r="T2023" s="5" t="e">
        <f t="shared" si="325"/>
        <v>#DIV/0!</v>
      </c>
      <c r="U2023" s="5" t="e">
        <f t="shared" si="325"/>
        <v>#DIV/0!</v>
      </c>
      <c r="V2023" s="5" t="e">
        <f t="shared" si="320"/>
        <v>#DIV/0!</v>
      </c>
      <c r="W2023" s="5" t="e">
        <f t="shared" si="320"/>
        <v>#DIV/0!</v>
      </c>
      <c r="X2023" s="5" t="e">
        <f t="shared" si="320"/>
        <v>#DIV/0!</v>
      </c>
      <c r="Y2023" s="5" t="e">
        <f t="shared" si="313"/>
        <v>#DIV/0!</v>
      </c>
      <c r="Z2023" s="5" t="e">
        <f t="shared" si="314"/>
        <v>#DIV/0!</v>
      </c>
      <c r="AA2023" s="5" t="e">
        <f t="shared" si="314"/>
        <v>#DIV/0!</v>
      </c>
      <c r="AM2023" s="6"/>
      <c r="AN2023" s="6"/>
    </row>
    <row r="2024" spans="2:40" s="5" customFormat="1" ht="20.100000000000001" hidden="1" customHeight="1">
      <c r="B2024" s="15"/>
      <c r="C2024" s="13"/>
      <c r="D2024" s="13"/>
      <c r="E2024" s="13"/>
      <c r="F2024" s="13"/>
      <c r="G2024" s="13"/>
      <c r="H2024" s="13"/>
      <c r="I2024" s="13"/>
      <c r="J2024" s="13"/>
      <c r="K2024" s="15"/>
      <c r="L2024" s="14"/>
      <c r="M2024" s="14" t="e">
        <f t="shared" si="317"/>
        <v>#DIV/0!</v>
      </c>
      <c r="N2024" s="49"/>
      <c r="O2024" s="40"/>
      <c r="P2024" s="5" t="e">
        <f t="shared" si="326"/>
        <v>#DIV/0!</v>
      </c>
      <c r="Q2024" s="5" t="e">
        <f t="shared" si="326"/>
        <v>#DIV/0!</v>
      </c>
      <c r="R2024" s="5" t="e">
        <f t="shared" si="326"/>
        <v>#DIV/0!</v>
      </c>
      <c r="S2024" s="5" t="e">
        <f t="shared" si="325"/>
        <v>#DIV/0!</v>
      </c>
      <c r="T2024" s="5" t="e">
        <f t="shared" si="325"/>
        <v>#DIV/0!</v>
      </c>
      <c r="U2024" s="5" t="e">
        <f t="shared" si="325"/>
        <v>#DIV/0!</v>
      </c>
      <c r="V2024" s="5" t="e">
        <f t="shared" si="320"/>
        <v>#DIV/0!</v>
      </c>
      <c r="W2024" s="5" t="e">
        <f t="shared" si="320"/>
        <v>#DIV/0!</v>
      </c>
      <c r="X2024" s="5" t="e">
        <f t="shared" si="320"/>
        <v>#DIV/0!</v>
      </c>
      <c r="Y2024" s="5" t="e">
        <f t="shared" si="313"/>
        <v>#DIV/0!</v>
      </c>
      <c r="Z2024" s="5" t="e">
        <f t="shared" si="314"/>
        <v>#DIV/0!</v>
      </c>
      <c r="AA2024" s="5" t="e">
        <f t="shared" si="314"/>
        <v>#DIV/0!</v>
      </c>
      <c r="AM2024" s="6"/>
      <c r="AN2024" s="6"/>
    </row>
    <row r="2025" spans="2:40" s="5" customFormat="1" ht="20.100000000000001" hidden="1" customHeight="1">
      <c r="B2025" s="13" t="e">
        <f>ABS(L2046-L2048)</f>
        <v>#DIV/0!</v>
      </c>
      <c r="C2025" s="13"/>
      <c r="D2025" s="13"/>
      <c r="E2025" s="13"/>
      <c r="F2025" s="13"/>
      <c r="G2025" s="13"/>
      <c r="H2025" s="13"/>
      <c r="I2025" s="13"/>
      <c r="J2025" s="13"/>
      <c r="K2025" s="15"/>
      <c r="L2025" s="14"/>
      <c r="M2025" s="14" t="e">
        <f t="shared" si="317"/>
        <v>#DIV/0!</v>
      </c>
      <c r="N2025" s="49"/>
      <c r="O2025" s="40"/>
      <c r="P2025" s="5" t="e">
        <f t="shared" si="326"/>
        <v>#DIV/0!</v>
      </c>
      <c r="Q2025" s="5" t="e">
        <f t="shared" si="326"/>
        <v>#DIV/0!</v>
      </c>
      <c r="R2025" s="5" t="e">
        <f t="shared" si="326"/>
        <v>#DIV/0!</v>
      </c>
      <c r="S2025" s="5" t="e">
        <f t="shared" si="325"/>
        <v>#DIV/0!</v>
      </c>
      <c r="T2025" s="5" t="e">
        <f t="shared" si="325"/>
        <v>#DIV/0!</v>
      </c>
      <c r="U2025" s="5" t="e">
        <f t="shared" si="325"/>
        <v>#DIV/0!</v>
      </c>
      <c r="V2025" s="5" t="e">
        <f t="shared" si="320"/>
        <v>#DIV/0!</v>
      </c>
      <c r="W2025" s="5" t="e">
        <f t="shared" si="320"/>
        <v>#DIV/0!</v>
      </c>
      <c r="X2025" s="5" t="e">
        <f t="shared" si="320"/>
        <v>#DIV/0!</v>
      </c>
      <c r="Y2025" s="5" t="e">
        <f t="shared" si="313"/>
        <v>#DIV/0!</v>
      </c>
      <c r="Z2025" s="5" t="e">
        <f t="shared" si="314"/>
        <v>#DIV/0!</v>
      </c>
      <c r="AA2025" s="5" t="e">
        <f t="shared" si="314"/>
        <v>#DIV/0!</v>
      </c>
      <c r="AM2025" s="6"/>
      <c r="AN2025" s="6"/>
    </row>
    <row r="2026" spans="2:40" s="5" customFormat="1" hidden="1">
      <c r="B2026" s="22" t="str">
        <f>+$B$11</f>
        <v xml:space="preserve"> Α' ΠΛΑΝΗΤΗΣ</v>
      </c>
      <c r="C2026" s="15">
        <f>+$C$11</f>
        <v>0</v>
      </c>
      <c r="D2026" s="13">
        <f>+D2020+1</f>
        <v>356</v>
      </c>
      <c r="E2026" s="15">
        <f>+(H2026+I2026)/2</f>
        <v>0</v>
      </c>
      <c r="F2026" s="15">
        <f>+SQRT(E2026*E2026-G2026*G2026)</f>
        <v>0</v>
      </c>
      <c r="G2026" s="15">
        <f>+(-H2026+I2026)/2</f>
        <v>0</v>
      </c>
      <c r="H2026" s="15">
        <f>+$J$40</f>
        <v>0</v>
      </c>
      <c r="I2026" s="15">
        <f>+$J$39</f>
        <v>0</v>
      </c>
      <c r="J2026" s="15">
        <f>+$D$22</f>
        <v>0</v>
      </c>
      <c r="K2026" s="15">
        <f>+ABS( C2026-D2026)</f>
        <v>356</v>
      </c>
      <c r="L2026" s="15" t="e">
        <f>(+F2026*F2026/E2026)/( 1- J2026*COS(K2027))</f>
        <v>#DIV/0!</v>
      </c>
      <c r="M2026" s="14" t="e">
        <f t="shared" si="317"/>
        <v>#DIV/0!</v>
      </c>
      <c r="N2026" s="49"/>
      <c r="O2026" s="238">
        <f t="shared" ref="O2026:O2027" si="331">+ABS(L2025-L2027)</f>
        <v>0</v>
      </c>
      <c r="P2026" s="5" t="e">
        <f t="shared" si="326"/>
        <v>#DIV/0!</v>
      </c>
      <c r="Q2026" s="5" t="e">
        <f t="shared" si="326"/>
        <v>#DIV/0!</v>
      </c>
      <c r="R2026" s="5" t="e">
        <f t="shared" si="326"/>
        <v>#DIV/0!</v>
      </c>
      <c r="S2026" s="5" t="e">
        <f t="shared" si="325"/>
        <v>#DIV/0!</v>
      </c>
      <c r="T2026" s="5" t="e">
        <f t="shared" si="325"/>
        <v>#DIV/0!</v>
      </c>
      <c r="U2026" s="5" t="e">
        <f t="shared" si="325"/>
        <v>#DIV/0!</v>
      </c>
      <c r="V2026" s="5" t="e">
        <f t="shared" si="320"/>
        <v>#DIV/0!</v>
      </c>
      <c r="W2026" s="5" t="e">
        <f t="shared" si="320"/>
        <v>#DIV/0!</v>
      </c>
      <c r="X2026" s="5" t="e">
        <f t="shared" si="320"/>
        <v>#DIV/0!</v>
      </c>
      <c r="Y2026" s="5" t="e">
        <f t="shared" si="313"/>
        <v>#DIV/0!</v>
      </c>
      <c r="Z2026" s="5" t="e">
        <f t="shared" si="314"/>
        <v>#DIV/0!</v>
      </c>
      <c r="AA2026" s="5" t="e">
        <f t="shared" si="314"/>
        <v>#DIV/0!</v>
      </c>
      <c r="AM2026" s="6"/>
      <c r="AN2026" s="6"/>
    </row>
    <row r="2027" spans="2:40" s="5" customFormat="1" hidden="1">
      <c r="B2027" s="23" t="s">
        <v>32</v>
      </c>
      <c r="C2027" s="24">
        <f>3.14/180*C2026</f>
        <v>0</v>
      </c>
      <c r="D2027" s="24">
        <v>356</v>
      </c>
      <c r="E2027" s="25"/>
      <c r="F2027" s="25"/>
      <c r="G2027" s="25"/>
      <c r="H2027" s="25"/>
      <c r="I2027" s="25"/>
      <c r="J2027" s="25"/>
      <c r="K2027" s="25">
        <f>(3.14/180)*K2026</f>
        <v>6.2102222222222228</v>
      </c>
      <c r="L2027" s="14"/>
      <c r="M2027" s="14" t="e">
        <f t="shared" si="317"/>
        <v>#DIV/0!</v>
      </c>
      <c r="N2027" s="49"/>
      <c r="O2027" s="238" t="e">
        <f t="shared" si="331"/>
        <v>#DIV/0!</v>
      </c>
      <c r="P2027" s="5" t="e">
        <f t="shared" si="326"/>
        <v>#DIV/0!</v>
      </c>
      <c r="Q2027" s="5" t="e">
        <f t="shared" si="326"/>
        <v>#DIV/0!</v>
      </c>
      <c r="R2027" s="5" t="e">
        <f t="shared" si="326"/>
        <v>#DIV/0!</v>
      </c>
      <c r="S2027" s="5" t="e">
        <f t="shared" si="325"/>
        <v>#DIV/0!</v>
      </c>
      <c r="T2027" s="5" t="e">
        <f t="shared" si="325"/>
        <v>#DIV/0!</v>
      </c>
      <c r="U2027" s="5" t="e">
        <f t="shared" si="325"/>
        <v>#DIV/0!</v>
      </c>
      <c r="V2027" s="5" t="e">
        <f t="shared" si="320"/>
        <v>#DIV/0!</v>
      </c>
      <c r="W2027" s="5" t="e">
        <f t="shared" si="320"/>
        <v>#DIV/0!</v>
      </c>
      <c r="X2027" s="5" t="e">
        <f t="shared" si="320"/>
        <v>#DIV/0!</v>
      </c>
      <c r="Y2027" s="5" t="e">
        <f t="shared" si="313"/>
        <v>#DIV/0!</v>
      </c>
      <c r="Z2027" s="5" t="e">
        <f t="shared" si="314"/>
        <v>#DIV/0!</v>
      </c>
      <c r="AA2027" s="5" t="e">
        <f t="shared" si="314"/>
        <v>#DIV/0!</v>
      </c>
      <c r="AM2027" s="6"/>
      <c r="AN2027" s="6"/>
    </row>
    <row r="2028" spans="2:40" s="5" customFormat="1" hidden="1">
      <c r="B2028" s="22" t="str">
        <f>+$B$13</f>
        <v xml:space="preserve"> Β' ΠΛΑΝΗΤΗΣ</v>
      </c>
      <c r="C2028" s="15">
        <f>+$C$13</f>
        <v>0</v>
      </c>
      <c r="D2028" s="13">
        <f>+D2022+1</f>
        <v>356</v>
      </c>
      <c r="E2028" s="15">
        <f>+(H2028+I2028)/2</f>
        <v>0</v>
      </c>
      <c r="F2028" s="15">
        <f>+SQRT(E2028*E2028-G2028*G2028)</f>
        <v>0</v>
      </c>
      <c r="G2028" s="15">
        <f>+(-H2028+I2028)/2</f>
        <v>0</v>
      </c>
      <c r="H2028" s="15">
        <f>+$J$42</f>
        <v>0</v>
      </c>
      <c r="I2028" s="15">
        <f>+$J$41</f>
        <v>0</v>
      </c>
      <c r="J2028" s="15">
        <f>+$D$24</f>
        <v>0</v>
      </c>
      <c r="K2028" s="15">
        <f>+ABS( C2028-D2028)</f>
        <v>356</v>
      </c>
      <c r="L2028" s="15" t="e">
        <f>+F2028*F2028/E2028/( 1- J2028*COS(K2029))</f>
        <v>#DIV/0!</v>
      </c>
      <c r="M2028" s="14" t="e">
        <f t="shared" si="317"/>
        <v>#DIV/0!</v>
      </c>
      <c r="N2028" s="49"/>
      <c r="O2028" s="40"/>
      <c r="P2028" s="5" t="e">
        <f t="shared" si="326"/>
        <v>#DIV/0!</v>
      </c>
      <c r="Q2028" s="5" t="e">
        <f t="shared" si="326"/>
        <v>#DIV/0!</v>
      </c>
      <c r="R2028" s="5" t="e">
        <f t="shared" si="326"/>
        <v>#DIV/0!</v>
      </c>
      <c r="S2028" s="5" t="e">
        <f t="shared" si="325"/>
        <v>#DIV/0!</v>
      </c>
      <c r="T2028" s="5" t="e">
        <f t="shared" si="325"/>
        <v>#DIV/0!</v>
      </c>
      <c r="U2028" s="5" t="e">
        <f t="shared" si="325"/>
        <v>#DIV/0!</v>
      </c>
      <c r="V2028" s="5" t="e">
        <f t="shared" si="320"/>
        <v>#DIV/0!</v>
      </c>
      <c r="W2028" s="5" t="e">
        <f t="shared" si="320"/>
        <v>#DIV/0!</v>
      </c>
      <c r="X2028" s="5" t="e">
        <f t="shared" si="320"/>
        <v>#DIV/0!</v>
      </c>
      <c r="Y2028" s="5" t="e">
        <f t="shared" si="313"/>
        <v>#DIV/0!</v>
      </c>
      <c r="Z2028" s="5" t="e">
        <f t="shared" si="314"/>
        <v>#DIV/0!</v>
      </c>
      <c r="AA2028" s="5" t="e">
        <f t="shared" si="314"/>
        <v>#DIV/0!</v>
      </c>
      <c r="AM2028" s="6"/>
      <c r="AN2028" s="6"/>
    </row>
    <row r="2029" spans="2:40" s="5" customFormat="1" hidden="1">
      <c r="B2029" s="26"/>
      <c r="C2029" s="27">
        <f>3.14/180*C2028</f>
        <v>0</v>
      </c>
      <c r="D2029" s="27">
        <f>3.14/180*D2028</f>
        <v>6.2102222222222228</v>
      </c>
      <c r="E2029" s="28"/>
      <c r="F2029" s="28"/>
      <c r="G2029" s="28"/>
      <c r="H2029" s="28"/>
      <c r="I2029" s="28"/>
      <c r="J2029" s="28"/>
      <c r="K2029" s="28">
        <f>(3.14/180)*K2028</f>
        <v>6.2102222222222228</v>
      </c>
      <c r="L2029" s="14"/>
      <c r="M2029" s="14" t="e">
        <f t="shared" si="317"/>
        <v>#DIV/0!</v>
      </c>
      <c r="N2029" s="49"/>
      <c r="O2029" s="40"/>
      <c r="P2029" s="5" t="e">
        <f t="shared" si="326"/>
        <v>#DIV/0!</v>
      </c>
      <c r="Q2029" s="5" t="e">
        <f t="shared" si="326"/>
        <v>#DIV/0!</v>
      </c>
      <c r="R2029" s="5" t="e">
        <f t="shared" si="326"/>
        <v>#DIV/0!</v>
      </c>
      <c r="S2029" s="5" t="e">
        <f t="shared" si="325"/>
        <v>#DIV/0!</v>
      </c>
      <c r="T2029" s="5" t="e">
        <f t="shared" si="325"/>
        <v>#DIV/0!</v>
      </c>
      <c r="U2029" s="5" t="e">
        <f t="shared" si="325"/>
        <v>#DIV/0!</v>
      </c>
      <c r="V2029" s="5" t="e">
        <f t="shared" si="320"/>
        <v>#DIV/0!</v>
      </c>
      <c r="W2029" s="5" t="e">
        <f t="shared" si="320"/>
        <v>#DIV/0!</v>
      </c>
      <c r="X2029" s="5" t="e">
        <f t="shared" si="320"/>
        <v>#DIV/0!</v>
      </c>
      <c r="Y2029" s="5" t="e">
        <f t="shared" ref="Y2029:Y2051" si="332">IF(AND(K2029=MIN($B2029:$M2029),K2029=MIN($O$176:$O$234)),AK2028,0)</f>
        <v>#DIV/0!</v>
      </c>
      <c r="Z2029" s="5" t="e">
        <f t="shared" ref="Z2029:AA2051" si="333">IF(AND(L2029=MIN($B2029:$M2029),L2029=MIN($O$176:$O$234)),AL2028,0)</f>
        <v>#DIV/0!</v>
      </c>
      <c r="AA2029" s="5" t="e">
        <f t="shared" si="333"/>
        <v>#DIV/0!</v>
      </c>
      <c r="AM2029" s="6"/>
      <c r="AN2029" s="6"/>
    </row>
    <row r="2030" spans="2:40" s="5" customFormat="1" hidden="1">
      <c r="B2030" s="15"/>
      <c r="C2030" s="13"/>
      <c r="D2030" s="13"/>
      <c r="E2030" s="13"/>
      <c r="F2030" s="13"/>
      <c r="G2030" s="13"/>
      <c r="H2030" s="13"/>
      <c r="I2030" s="13"/>
      <c r="J2030" s="13"/>
      <c r="K2030" s="15"/>
      <c r="L2030" s="14"/>
      <c r="M2030" s="14" t="e">
        <f t="shared" si="317"/>
        <v>#DIV/0!</v>
      </c>
      <c r="N2030" s="49"/>
      <c r="O2030" s="40"/>
      <c r="P2030" s="5" t="e">
        <f t="shared" si="326"/>
        <v>#DIV/0!</v>
      </c>
      <c r="Q2030" s="5" t="e">
        <f t="shared" si="326"/>
        <v>#DIV/0!</v>
      </c>
      <c r="R2030" s="5" t="e">
        <f t="shared" si="326"/>
        <v>#DIV/0!</v>
      </c>
      <c r="S2030" s="5" t="e">
        <f t="shared" si="325"/>
        <v>#DIV/0!</v>
      </c>
      <c r="T2030" s="5" t="e">
        <f t="shared" si="325"/>
        <v>#DIV/0!</v>
      </c>
      <c r="U2030" s="5" t="e">
        <f t="shared" si="325"/>
        <v>#DIV/0!</v>
      </c>
      <c r="V2030" s="5" t="e">
        <f t="shared" si="320"/>
        <v>#DIV/0!</v>
      </c>
      <c r="W2030" s="5" t="e">
        <f t="shared" si="320"/>
        <v>#DIV/0!</v>
      </c>
      <c r="X2030" s="5" t="e">
        <f t="shared" si="320"/>
        <v>#DIV/0!</v>
      </c>
      <c r="Y2030" s="5" t="e">
        <f t="shared" si="332"/>
        <v>#DIV/0!</v>
      </c>
      <c r="Z2030" s="5" t="e">
        <f t="shared" si="333"/>
        <v>#DIV/0!</v>
      </c>
      <c r="AA2030" s="5" t="e">
        <f t="shared" si="333"/>
        <v>#DIV/0!</v>
      </c>
      <c r="AM2030" s="6"/>
      <c r="AN2030" s="6"/>
    </row>
    <row r="2031" spans="2:40" s="5" customFormat="1" hidden="1">
      <c r="B2031" s="22" t="str">
        <f>+$B$11</f>
        <v xml:space="preserve"> Α' ΠΛΑΝΗΤΗΣ</v>
      </c>
      <c r="C2031" s="15">
        <f>+$C$11</f>
        <v>0</v>
      </c>
      <c r="D2031" s="13">
        <f>+D2026+1</f>
        <v>357</v>
      </c>
      <c r="E2031" s="15">
        <f>+(H2031+I2031)/2</f>
        <v>0</v>
      </c>
      <c r="F2031" s="15">
        <f>+SQRT(E2031*E2031-G2031*G2031)</f>
        <v>0</v>
      </c>
      <c r="G2031" s="15">
        <f>+(-H2031+I2031)/2</f>
        <v>0</v>
      </c>
      <c r="H2031" s="15">
        <f>+$J$40</f>
        <v>0</v>
      </c>
      <c r="I2031" s="15">
        <f>+$J$39</f>
        <v>0</v>
      </c>
      <c r="J2031" s="15">
        <f>+$D$22</f>
        <v>0</v>
      </c>
      <c r="K2031" s="15">
        <f>+ABS( C2031-D2031)</f>
        <v>357</v>
      </c>
      <c r="L2031" s="15" t="e">
        <f>(+F2031*F2031/E2031)/( 1- J2031*COS(K2032))</f>
        <v>#DIV/0!</v>
      </c>
      <c r="M2031" s="14" t="e">
        <f t="shared" si="317"/>
        <v>#DIV/0!</v>
      </c>
      <c r="N2031" s="49"/>
      <c r="O2031" s="40"/>
      <c r="P2031" s="5" t="e">
        <f t="shared" si="326"/>
        <v>#DIV/0!</v>
      </c>
      <c r="Q2031" s="5" t="e">
        <f t="shared" si="326"/>
        <v>#DIV/0!</v>
      </c>
      <c r="R2031" s="5" t="e">
        <f t="shared" si="326"/>
        <v>#DIV/0!</v>
      </c>
      <c r="S2031" s="5" t="e">
        <f t="shared" si="325"/>
        <v>#DIV/0!</v>
      </c>
      <c r="T2031" s="5" t="e">
        <f t="shared" si="325"/>
        <v>#DIV/0!</v>
      </c>
      <c r="U2031" s="5" t="e">
        <f t="shared" si="325"/>
        <v>#DIV/0!</v>
      </c>
      <c r="V2031" s="5" t="e">
        <f t="shared" si="320"/>
        <v>#DIV/0!</v>
      </c>
      <c r="W2031" s="5" t="e">
        <f t="shared" si="320"/>
        <v>#DIV/0!</v>
      </c>
      <c r="X2031" s="5" t="e">
        <f t="shared" si="320"/>
        <v>#DIV/0!</v>
      </c>
      <c r="Y2031" s="5" t="e">
        <f t="shared" si="332"/>
        <v>#DIV/0!</v>
      </c>
      <c r="Z2031" s="5" t="e">
        <f t="shared" si="333"/>
        <v>#DIV/0!</v>
      </c>
      <c r="AA2031" s="5" t="e">
        <f t="shared" si="333"/>
        <v>#DIV/0!</v>
      </c>
      <c r="AM2031" s="6"/>
      <c r="AN2031" s="6"/>
    </row>
    <row r="2032" spans="2:40" s="5" customFormat="1" hidden="1">
      <c r="B2032" s="23" t="s">
        <v>32</v>
      </c>
      <c r="C2032" s="24">
        <f>3.14/180*C2031</f>
        <v>0</v>
      </c>
      <c r="D2032" s="24">
        <v>357</v>
      </c>
      <c r="E2032" s="25"/>
      <c r="F2032" s="25"/>
      <c r="G2032" s="25"/>
      <c r="H2032" s="25"/>
      <c r="I2032" s="25"/>
      <c r="J2032" s="25"/>
      <c r="K2032" s="25">
        <f>(3.14/180)*K2031</f>
        <v>6.2276666666666678</v>
      </c>
      <c r="L2032" s="14"/>
      <c r="M2032" s="14" t="e">
        <f t="shared" si="317"/>
        <v>#DIV/0!</v>
      </c>
      <c r="N2032" s="49"/>
      <c r="O2032" s="238" t="e">
        <f t="shared" ref="O2032" si="334">+ABS(L2031-L2033)</f>
        <v>#DIV/0!</v>
      </c>
      <c r="P2032" s="5" t="e">
        <f t="shared" si="326"/>
        <v>#DIV/0!</v>
      </c>
      <c r="Q2032" s="5" t="e">
        <f t="shared" si="326"/>
        <v>#DIV/0!</v>
      </c>
      <c r="R2032" s="5" t="e">
        <f t="shared" si="326"/>
        <v>#DIV/0!</v>
      </c>
      <c r="S2032" s="5" t="e">
        <f t="shared" si="325"/>
        <v>#DIV/0!</v>
      </c>
      <c r="T2032" s="5" t="e">
        <f t="shared" si="325"/>
        <v>#DIV/0!</v>
      </c>
      <c r="U2032" s="5" t="e">
        <f t="shared" si="325"/>
        <v>#DIV/0!</v>
      </c>
      <c r="V2032" s="5" t="e">
        <f t="shared" si="320"/>
        <v>#DIV/0!</v>
      </c>
      <c r="W2032" s="5" t="e">
        <f t="shared" si="320"/>
        <v>#DIV/0!</v>
      </c>
      <c r="X2032" s="5" t="e">
        <f t="shared" si="320"/>
        <v>#DIV/0!</v>
      </c>
      <c r="Y2032" s="5" t="e">
        <f t="shared" si="332"/>
        <v>#DIV/0!</v>
      </c>
      <c r="Z2032" s="5" t="e">
        <f t="shared" si="333"/>
        <v>#DIV/0!</v>
      </c>
      <c r="AA2032" s="5" t="e">
        <f t="shared" si="333"/>
        <v>#DIV/0!</v>
      </c>
      <c r="AM2032" s="6"/>
      <c r="AN2032" s="6"/>
    </row>
    <row r="2033" spans="2:40" s="5" customFormat="1" hidden="1">
      <c r="B2033" s="22" t="str">
        <f>+$B$13</f>
        <v xml:space="preserve"> Β' ΠΛΑΝΗΤΗΣ</v>
      </c>
      <c r="C2033" s="15">
        <f>+$C$13</f>
        <v>0</v>
      </c>
      <c r="D2033" s="13">
        <f>+D2028+1</f>
        <v>357</v>
      </c>
      <c r="E2033" s="15">
        <f>+(H2033+I2033)/2</f>
        <v>0</v>
      </c>
      <c r="F2033" s="15">
        <f>+SQRT(E2033*E2033-G2033*G2033)</f>
        <v>0</v>
      </c>
      <c r="G2033" s="15">
        <f>+(-H2033+I2033)/2</f>
        <v>0</v>
      </c>
      <c r="H2033" s="15">
        <f>+$J$42</f>
        <v>0</v>
      </c>
      <c r="I2033" s="15">
        <f>+$J$41</f>
        <v>0</v>
      </c>
      <c r="J2033" s="15">
        <f>+$D$24</f>
        <v>0</v>
      </c>
      <c r="K2033" s="15">
        <f>+ABS( C2033-D2033)</f>
        <v>357</v>
      </c>
      <c r="L2033" s="15" t="e">
        <f>+F2033*F2033/E2033/( 1- J2033*COS(K2034))</f>
        <v>#DIV/0!</v>
      </c>
      <c r="M2033" s="14" t="e">
        <f t="shared" si="317"/>
        <v>#DIV/0!</v>
      </c>
      <c r="N2033" s="49"/>
      <c r="O2033" s="40"/>
      <c r="P2033" s="5" t="e">
        <f t="shared" si="326"/>
        <v>#DIV/0!</v>
      </c>
      <c r="Q2033" s="5" t="e">
        <f t="shared" si="326"/>
        <v>#DIV/0!</v>
      </c>
      <c r="R2033" s="5" t="e">
        <f t="shared" si="326"/>
        <v>#DIV/0!</v>
      </c>
      <c r="S2033" s="5" t="e">
        <f t="shared" si="325"/>
        <v>#DIV/0!</v>
      </c>
      <c r="T2033" s="5" t="e">
        <f t="shared" si="325"/>
        <v>#DIV/0!</v>
      </c>
      <c r="U2033" s="5" t="e">
        <f t="shared" si="325"/>
        <v>#DIV/0!</v>
      </c>
      <c r="V2033" s="5" t="e">
        <f t="shared" si="320"/>
        <v>#DIV/0!</v>
      </c>
      <c r="W2033" s="5" t="e">
        <f t="shared" si="320"/>
        <v>#DIV/0!</v>
      </c>
      <c r="X2033" s="5" t="e">
        <f t="shared" si="320"/>
        <v>#DIV/0!</v>
      </c>
      <c r="Y2033" s="5" t="e">
        <f t="shared" si="332"/>
        <v>#DIV/0!</v>
      </c>
      <c r="Z2033" s="5" t="e">
        <f t="shared" si="333"/>
        <v>#DIV/0!</v>
      </c>
      <c r="AA2033" s="5" t="e">
        <f t="shared" si="333"/>
        <v>#DIV/0!</v>
      </c>
      <c r="AM2033" s="6"/>
      <c r="AN2033" s="6"/>
    </row>
    <row r="2034" spans="2:40" s="5" customFormat="1" hidden="1">
      <c r="B2034" s="26"/>
      <c r="C2034" s="27">
        <f>3.14/180*C2033</f>
        <v>0</v>
      </c>
      <c r="D2034" s="27">
        <f>3.14/180*D2033</f>
        <v>6.2276666666666678</v>
      </c>
      <c r="E2034" s="28"/>
      <c r="F2034" s="28"/>
      <c r="G2034" s="28"/>
      <c r="H2034" s="28"/>
      <c r="I2034" s="28"/>
      <c r="J2034" s="28"/>
      <c r="K2034" s="28">
        <f>(3.14/180)*K2033</f>
        <v>6.2276666666666678</v>
      </c>
      <c r="L2034" s="14"/>
      <c r="M2034" s="14" t="e">
        <f t="shared" si="317"/>
        <v>#DIV/0!</v>
      </c>
      <c r="N2034" s="49"/>
      <c r="O2034" s="40"/>
      <c r="P2034" s="5" t="e">
        <f t="shared" si="326"/>
        <v>#DIV/0!</v>
      </c>
      <c r="Q2034" s="5" t="e">
        <f t="shared" si="326"/>
        <v>#DIV/0!</v>
      </c>
      <c r="R2034" s="5" t="e">
        <f t="shared" si="326"/>
        <v>#DIV/0!</v>
      </c>
      <c r="S2034" s="5" t="e">
        <f t="shared" si="325"/>
        <v>#DIV/0!</v>
      </c>
      <c r="T2034" s="5" t="e">
        <f t="shared" si="325"/>
        <v>#DIV/0!</v>
      </c>
      <c r="U2034" s="5" t="e">
        <f t="shared" si="325"/>
        <v>#DIV/0!</v>
      </c>
      <c r="V2034" s="5" t="e">
        <f t="shared" si="320"/>
        <v>#DIV/0!</v>
      </c>
      <c r="W2034" s="5" t="e">
        <f t="shared" si="320"/>
        <v>#DIV/0!</v>
      </c>
      <c r="X2034" s="5" t="e">
        <f t="shared" si="320"/>
        <v>#DIV/0!</v>
      </c>
      <c r="Y2034" s="5" t="e">
        <f t="shared" si="332"/>
        <v>#DIV/0!</v>
      </c>
      <c r="Z2034" s="5" t="e">
        <f t="shared" si="333"/>
        <v>#DIV/0!</v>
      </c>
      <c r="AA2034" s="5" t="e">
        <f t="shared" si="333"/>
        <v>#DIV/0!</v>
      </c>
      <c r="AM2034" s="6"/>
      <c r="AN2034" s="6"/>
    </row>
    <row r="2035" spans="2:40" s="5" customFormat="1" hidden="1">
      <c r="B2035" s="15"/>
      <c r="C2035" s="13"/>
      <c r="D2035" s="13"/>
      <c r="E2035" s="13"/>
      <c r="F2035" s="13"/>
      <c r="G2035" s="13"/>
      <c r="H2035" s="13"/>
      <c r="I2035" s="13"/>
      <c r="J2035" s="13"/>
      <c r="K2035" s="15"/>
      <c r="L2035" s="14"/>
      <c r="M2035" s="14" t="e">
        <f t="shared" si="317"/>
        <v>#DIV/0!</v>
      </c>
      <c r="N2035" s="49"/>
      <c r="O2035" s="238"/>
      <c r="P2035" s="5" t="e">
        <f t="shared" si="326"/>
        <v>#DIV/0!</v>
      </c>
      <c r="Q2035" s="5" t="e">
        <f t="shared" si="326"/>
        <v>#DIV/0!</v>
      </c>
      <c r="R2035" s="5" t="e">
        <f t="shared" si="326"/>
        <v>#DIV/0!</v>
      </c>
      <c r="S2035" s="5" t="e">
        <f t="shared" si="325"/>
        <v>#DIV/0!</v>
      </c>
      <c r="T2035" s="5" t="e">
        <f t="shared" si="325"/>
        <v>#DIV/0!</v>
      </c>
      <c r="U2035" s="5" t="e">
        <f t="shared" si="325"/>
        <v>#DIV/0!</v>
      </c>
      <c r="V2035" s="5" t="e">
        <f t="shared" si="320"/>
        <v>#DIV/0!</v>
      </c>
      <c r="W2035" s="5" t="e">
        <f t="shared" si="320"/>
        <v>#DIV/0!</v>
      </c>
      <c r="X2035" s="5" t="e">
        <f t="shared" si="320"/>
        <v>#DIV/0!</v>
      </c>
      <c r="Y2035" s="5" t="e">
        <f t="shared" si="332"/>
        <v>#DIV/0!</v>
      </c>
      <c r="Z2035" s="5" t="e">
        <f t="shared" si="333"/>
        <v>#DIV/0!</v>
      </c>
      <c r="AA2035" s="5" t="e">
        <f t="shared" si="333"/>
        <v>#DIV/0!</v>
      </c>
      <c r="AM2035" s="6"/>
      <c r="AN2035" s="6"/>
    </row>
    <row r="2036" spans="2:40" s="5" customFormat="1" hidden="1">
      <c r="B2036" s="22" t="str">
        <f>+$B$11</f>
        <v xml:space="preserve"> Α' ΠΛΑΝΗΤΗΣ</v>
      </c>
      <c r="C2036" s="15">
        <f>+$C$11</f>
        <v>0</v>
      </c>
      <c r="D2036" s="13">
        <f>+D2031+1</f>
        <v>358</v>
      </c>
      <c r="E2036" s="15">
        <f>+(H2036+I2036)/2</f>
        <v>0</v>
      </c>
      <c r="F2036" s="15">
        <f>+SQRT(E2036*E2036-G2036*G2036)</f>
        <v>0</v>
      </c>
      <c r="G2036" s="15">
        <f>+(-H2036+I2036)/2</f>
        <v>0</v>
      </c>
      <c r="H2036" s="15">
        <f>+$J$40</f>
        <v>0</v>
      </c>
      <c r="I2036" s="15">
        <f>+$J$39</f>
        <v>0</v>
      </c>
      <c r="J2036" s="15">
        <f>+$D$22</f>
        <v>0</v>
      </c>
      <c r="K2036" s="15">
        <f>+ABS( C2036-D2036)</f>
        <v>358</v>
      </c>
      <c r="L2036" s="15" t="e">
        <f>(+F2036*F2036/E2036)/( 1- J2036*COS(K2037))</f>
        <v>#DIV/0!</v>
      </c>
      <c r="M2036" s="14" t="e">
        <f t="shared" si="317"/>
        <v>#DIV/0!</v>
      </c>
      <c r="N2036" s="49"/>
      <c r="O2036" s="40"/>
      <c r="P2036" s="5" t="e">
        <f t="shared" si="326"/>
        <v>#DIV/0!</v>
      </c>
      <c r="Q2036" s="5" t="e">
        <f t="shared" si="326"/>
        <v>#DIV/0!</v>
      </c>
      <c r="R2036" s="5" t="e">
        <f t="shared" si="326"/>
        <v>#DIV/0!</v>
      </c>
      <c r="S2036" s="5" t="e">
        <f t="shared" si="325"/>
        <v>#DIV/0!</v>
      </c>
      <c r="T2036" s="5" t="e">
        <f t="shared" si="325"/>
        <v>#DIV/0!</v>
      </c>
      <c r="U2036" s="5" t="e">
        <f t="shared" si="325"/>
        <v>#DIV/0!</v>
      </c>
      <c r="V2036" s="5" t="e">
        <f t="shared" si="320"/>
        <v>#DIV/0!</v>
      </c>
      <c r="W2036" s="5" t="e">
        <f t="shared" si="320"/>
        <v>#DIV/0!</v>
      </c>
      <c r="X2036" s="5" t="e">
        <f t="shared" si="320"/>
        <v>#DIV/0!</v>
      </c>
      <c r="Y2036" s="5" t="e">
        <f t="shared" si="332"/>
        <v>#DIV/0!</v>
      </c>
      <c r="Z2036" s="5" t="e">
        <f t="shared" si="333"/>
        <v>#DIV/0!</v>
      </c>
      <c r="AA2036" s="5" t="e">
        <f t="shared" si="333"/>
        <v>#DIV/0!</v>
      </c>
      <c r="AM2036" s="6"/>
      <c r="AN2036" s="6"/>
    </row>
    <row r="2037" spans="2:40" hidden="1">
      <c r="B2037" s="23" t="s">
        <v>32</v>
      </c>
      <c r="C2037" s="24">
        <f>3.14/180*C2036</f>
        <v>0</v>
      </c>
      <c r="D2037" s="24">
        <v>358</v>
      </c>
      <c r="E2037" s="25"/>
      <c r="F2037" s="25"/>
      <c r="G2037" s="25"/>
      <c r="H2037" s="25"/>
      <c r="I2037" s="25"/>
      <c r="J2037" s="25"/>
      <c r="K2037" s="25">
        <f>(3.14/180)*K2036</f>
        <v>6.2451111111111119</v>
      </c>
      <c r="L2037" s="14"/>
      <c r="M2037" s="14" t="e">
        <f t="shared" si="317"/>
        <v>#DIV/0!</v>
      </c>
      <c r="N2037" s="49"/>
      <c r="O2037" s="238" t="e">
        <f t="shared" ref="O2037" si="335">+ABS(L2036-L2038)</f>
        <v>#DIV/0!</v>
      </c>
      <c r="P2037" s="5" t="e">
        <f t="shared" si="326"/>
        <v>#DIV/0!</v>
      </c>
      <c r="Q2037" s="5" t="e">
        <f t="shared" si="326"/>
        <v>#DIV/0!</v>
      </c>
      <c r="R2037" s="5" t="e">
        <f t="shared" si="326"/>
        <v>#DIV/0!</v>
      </c>
      <c r="S2037" s="5" t="e">
        <f t="shared" si="325"/>
        <v>#DIV/0!</v>
      </c>
      <c r="T2037" s="5" t="e">
        <f t="shared" si="325"/>
        <v>#DIV/0!</v>
      </c>
      <c r="U2037" s="5" t="e">
        <f t="shared" si="325"/>
        <v>#DIV/0!</v>
      </c>
      <c r="V2037" s="5" t="e">
        <f t="shared" si="320"/>
        <v>#DIV/0!</v>
      </c>
      <c r="W2037" s="5" t="e">
        <f t="shared" si="320"/>
        <v>#DIV/0!</v>
      </c>
      <c r="X2037" s="5" t="e">
        <f t="shared" si="320"/>
        <v>#DIV/0!</v>
      </c>
      <c r="Y2037" s="5" t="e">
        <f t="shared" si="332"/>
        <v>#DIV/0!</v>
      </c>
      <c r="Z2037" s="5" t="e">
        <f t="shared" si="333"/>
        <v>#DIV/0!</v>
      </c>
      <c r="AA2037" s="5" t="e">
        <f t="shared" si="333"/>
        <v>#DIV/0!</v>
      </c>
    </row>
    <row r="2038" spans="2:40" hidden="1">
      <c r="B2038" s="22" t="str">
        <f>+$B$13</f>
        <v xml:space="preserve"> Β' ΠΛΑΝΗΤΗΣ</v>
      </c>
      <c r="C2038" s="15">
        <f>+$C$13</f>
        <v>0</v>
      </c>
      <c r="D2038" s="13">
        <f>+D2033+1</f>
        <v>358</v>
      </c>
      <c r="E2038" s="15">
        <f>+(H2038+I2038)/2</f>
        <v>0</v>
      </c>
      <c r="F2038" s="15">
        <f>+SQRT(E2038*E2038-G2038*G2038)</f>
        <v>0</v>
      </c>
      <c r="G2038" s="15">
        <f>+(-H2038+I2038)/2</f>
        <v>0</v>
      </c>
      <c r="H2038" s="15">
        <f>+$J$42</f>
        <v>0</v>
      </c>
      <c r="I2038" s="15">
        <f>+$J$41</f>
        <v>0</v>
      </c>
      <c r="J2038" s="15">
        <f>+$D$24</f>
        <v>0</v>
      </c>
      <c r="K2038" s="15">
        <f>+ABS( C2038-D2038)</f>
        <v>358</v>
      </c>
      <c r="L2038" s="15" t="e">
        <f>+F2038*F2038/E2038/( 1- J2038*COS(K2039))</f>
        <v>#DIV/0!</v>
      </c>
      <c r="M2038" s="14" t="e">
        <f t="shared" si="317"/>
        <v>#DIV/0!</v>
      </c>
      <c r="N2038" s="49"/>
      <c r="O2038" s="40"/>
      <c r="P2038" s="5" t="e">
        <f t="shared" si="326"/>
        <v>#DIV/0!</v>
      </c>
      <c r="Q2038" s="5" t="e">
        <f t="shared" si="326"/>
        <v>#DIV/0!</v>
      </c>
      <c r="R2038" s="5" t="e">
        <f t="shared" si="326"/>
        <v>#DIV/0!</v>
      </c>
      <c r="S2038" s="5" t="e">
        <f t="shared" si="325"/>
        <v>#DIV/0!</v>
      </c>
      <c r="T2038" s="5" t="e">
        <f t="shared" si="325"/>
        <v>#DIV/0!</v>
      </c>
      <c r="U2038" s="5" t="e">
        <f t="shared" si="325"/>
        <v>#DIV/0!</v>
      </c>
      <c r="V2038" s="5" t="e">
        <f t="shared" si="320"/>
        <v>#DIV/0!</v>
      </c>
      <c r="W2038" s="5" t="e">
        <f t="shared" si="320"/>
        <v>#DIV/0!</v>
      </c>
      <c r="X2038" s="5" t="e">
        <f t="shared" si="320"/>
        <v>#DIV/0!</v>
      </c>
      <c r="Y2038" s="5" t="e">
        <f t="shared" si="332"/>
        <v>#DIV/0!</v>
      </c>
      <c r="Z2038" s="5" t="e">
        <f t="shared" si="333"/>
        <v>#DIV/0!</v>
      </c>
      <c r="AA2038" s="5" t="e">
        <f t="shared" si="333"/>
        <v>#DIV/0!</v>
      </c>
    </row>
    <row r="2039" spans="2:40" hidden="1">
      <c r="B2039" s="26"/>
      <c r="C2039" s="27">
        <f>3.14/180*C2038</f>
        <v>0</v>
      </c>
      <c r="D2039" s="27">
        <f>3.14/180*D2038</f>
        <v>6.2451111111111119</v>
      </c>
      <c r="E2039" s="28"/>
      <c r="F2039" s="28"/>
      <c r="G2039" s="28"/>
      <c r="H2039" s="28"/>
      <c r="I2039" s="28"/>
      <c r="J2039" s="28"/>
      <c r="K2039" s="28">
        <f>(3.14/180)*K2038</f>
        <v>6.2451111111111119</v>
      </c>
      <c r="L2039" s="14"/>
      <c r="M2039" s="14" t="e">
        <f t="shared" ref="M2039:M2050" si="336">IF(O2039=$O$2051,$D2038,0)</f>
        <v>#DIV/0!</v>
      </c>
      <c r="N2039" s="49"/>
      <c r="O2039" s="40"/>
      <c r="P2039" s="5" t="e">
        <f t="shared" si="326"/>
        <v>#DIV/0!</v>
      </c>
      <c r="Q2039" s="5" t="e">
        <f t="shared" si="326"/>
        <v>#DIV/0!</v>
      </c>
      <c r="R2039" s="5" t="e">
        <f t="shared" si="326"/>
        <v>#DIV/0!</v>
      </c>
      <c r="S2039" s="5" t="e">
        <f t="shared" si="325"/>
        <v>#DIV/0!</v>
      </c>
      <c r="T2039" s="5" t="e">
        <f t="shared" si="325"/>
        <v>#DIV/0!</v>
      </c>
      <c r="U2039" s="5" t="e">
        <f t="shared" si="325"/>
        <v>#DIV/0!</v>
      </c>
      <c r="V2039" s="5" t="e">
        <f t="shared" si="320"/>
        <v>#DIV/0!</v>
      </c>
      <c r="W2039" s="5" t="e">
        <f t="shared" si="320"/>
        <v>#DIV/0!</v>
      </c>
      <c r="X2039" s="5" t="e">
        <f t="shared" si="320"/>
        <v>#DIV/0!</v>
      </c>
      <c r="Y2039" s="5" t="e">
        <f t="shared" si="332"/>
        <v>#DIV/0!</v>
      </c>
      <c r="Z2039" s="5" t="e">
        <f t="shared" si="333"/>
        <v>#DIV/0!</v>
      </c>
      <c r="AA2039" s="5" t="e">
        <f t="shared" si="333"/>
        <v>#DIV/0!</v>
      </c>
    </row>
    <row r="2040" spans="2:40" hidden="1">
      <c r="B2040" s="15"/>
      <c r="C2040" s="13"/>
      <c r="D2040" s="13"/>
      <c r="E2040" s="13"/>
      <c r="F2040" s="13"/>
      <c r="G2040" s="13"/>
      <c r="H2040" s="13"/>
      <c r="I2040" s="13"/>
      <c r="J2040" s="13"/>
      <c r="K2040" s="15"/>
      <c r="L2040" s="14"/>
      <c r="M2040" s="14" t="e">
        <f t="shared" si="336"/>
        <v>#DIV/0!</v>
      </c>
      <c r="N2040" s="49"/>
      <c r="O2040" s="40"/>
      <c r="P2040" s="5" t="e">
        <f t="shared" si="326"/>
        <v>#DIV/0!</v>
      </c>
      <c r="Q2040" s="5" t="e">
        <f t="shared" si="326"/>
        <v>#DIV/0!</v>
      </c>
      <c r="R2040" s="5" t="e">
        <f t="shared" si="326"/>
        <v>#DIV/0!</v>
      </c>
      <c r="S2040" s="5" t="e">
        <f t="shared" si="325"/>
        <v>#DIV/0!</v>
      </c>
      <c r="T2040" s="5" t="e">
        <f t="shared" si="325"/>
        <v>#DIV/0!</v>
      </c>
      <c r="U2040" s="5" t="e">
        <f t="shared" si="325"/>
        <v>#DIV/0!</v>
      </c>
      <c r="V2040" s="5" t="e">
        <f t="shared" si="320"/>
        <v>#DIV/0!</v>
      </c>
      <c r="W2040" s="5" t="e">
        <f t="shared" si="320"/>
        <v>#DIV/0!</v>
      </c>
      <c r="X2040" s="5" t="e">
        <f t="shared" si="320"/>
        <v>#DIV/0!</v>
      </c>
      <c r="Y2040" s="5" t="e">
        <f t="shared" si="332"/>
        <v>#DIV/0!</v>
      </c>
      <c r="Z2040" s="5" t="e">
        <f t="shared" si="333"/>
        <v>#DIV/0!</v>
      </c>
      <c r="AA2040" s="5" t="e">
        <f t="shared" si="333"/>
        <v>#DIV/0!</v>
      </c>
    </row>
    <row r="2041" spans="2:40" hidden="1">
      <c r="B2041" s="22" t="str">
        <f>+$B$11</f>
        <v xml:space="preserve"> Α' ΠΛΑΝΗΤΗΣ</v>
      </c>
      <c r="C2041" s="15">
        <f>+$C$11</f>
        <v>0</v>
      </c>
      <c r="D2041" s="13">
        <f>+D2036+1</f>
        <v>359</v>
      </c>
      <c r="E2041" s="15">
        <f>+(H2041+I2041)/2</f>
        <v>0</v>
      </c>
      <c r="F2041" s="15">
        <f>+SQRT(E2041*E2041-G2041*G2041)</f>
        <v>0</v>
      </c>
      <c r="G2041" s="15">
        <f>+(-H2041+I2041)/2</f>
        <v>0</v>
      </c>
      <c r="H2041" s="15">
        <f>+$J$40</f>
        <v>0</v>
      </c>
      <c r="I2041" s="15">
        <f>+$J$39</f>
        <v>0</v>
      </c>
      <c r="J2041" s="15">
        <f>+$D$22</f>
        <v>0</v>
      </c>
      <c r="K2041" s="15">
        <f>+ABS( C2041-D2041)</f>
        <v>359</v>
      </c>
      <c r="L2041" s="15" t="e">
        <f>(+F2041*F2041/E2041)/( 1- J2041*COS(K2042))</f>
        <v>#DIV/0!</v>
      </c>
      <c r="M2041" s="14" t="e">
        <f t="shared" si="336"/>
        <v>#DIV/0!</v>
      </c>
      <c r="N2041" s="49"/>
      <c r="O2041" s="40"/>
      <c r="P2041" s="5" t="e">
        <f t="shared" si="326"/>
        <v>#DIV/0!</v>
      </c>
      <c r="Q2041" s="5" t="e">
        <f t="shared" si="326"/>
        <v>#DIV/0!</v>
      </c>
      <c r="R2041" s="5" t="e">
        <f t="shared" si="326"/>
        <v>#DIV/0!</v>
      </c>
      <c r="S2041" s="5" t="e">
        <f t="shared" si="325"/>
        <v>#DIV/0!</v>
      </c>
      <c r="T2041" s="5" t="e">
        <f t="shared" si="325"/>
        <v>#DIV/0!</v>
      </c>
      <c r="U2041" s="5" t="e">
        <f t="shared" si="325"/>
        <v>#DIV/0!</v>
      </c>
      <c r="V2041" s="5" t="e">
        <f t="shared" si="320"/>
        <v>#DIV/0!</v>
      </c>
      <c r="W2041" s="5" t="e">
        <f t="shared" si="320"/>
        <v>#DIV/0!</v>
      </c>
      <c r="X2041" s="5" t="e">
        <f t="shared" si="320"/>
        <v>#DIV/0!</v>
      </c>
      <c r="Y2041" s="5" t="e">
        <f t="shared" si="332"/>
        <v>#DIV/0!</v>
      </c>
      <c r="Z2041" s="5" t="e">
        <f t="shared" si="333"/>
        <v>#DIV/0!</v>
      </c>
      <c r="AA2041" s="5" t="e">
        <f t="shared" si="333"/>
        <v>#DIV/0!</v>
      </c>
    </row>
    <row r="2042" spans="2:40" hidden="1">
      <c r="B2042" s="23" t="s">
        <v>32</v>
      </c>
      <c r="C2042" s="24">
        <f>3.14/180*C2041</f>
        <v>0</v>
      </c>
      <c r="D2042" s="24">
        <v>359</v>
      </c>
      <c r="E2042" s="25"/>
      <c r="F2042" s="25"/>
      <c r="G2042" s="25"/>
      <c r="H2042" s="25"/>
      <c r="I2042" s="25"/>
      <c r="J2042" s="25"/>
      <c r="K2042" s="25">
        <f>(3.14/180)*K2041</f>
        <v>6.2625555555555561</v>
      </c>
      <c r="L2042" s="14"/>
      <c r="M2042" s="14" t="e">
        <f t="shared" si="336"/>
        <v>#DIV/0!</v>
      </c>
      <c r="N2042" s="49"/>
      <c r="O2042" s="238" t="e">
        <f t="shared" ref="O2042" si="337">+ABS(L2041-L2043)</f>
        <v>#DIV/0!</v>
      </c>
      <c r="P2042" s="5" t="e">
        <f t="shared" si="326"/>
        <v>#DIV/0!</v>
      </c>
      <c r="Q2042" s="5" t="e">
        <f t="shared" si="326"/>
        <v>#DIV/0!</v>
      </c>
      <c r="R2042" s="5" t="e">
        <f t="shared" si="326"/>
        <v>#DIV/0!</v>
      </c>
      <c r="S2042" s="5" t="e">
        <f t="shared" si="325"/>
        <v>#DIV/0!</v>
      </c>
      <c r="T2042" s="5" t="e">
        <f t="shared" si="325"/>
        <v>#DIV/0!</v>
      </c>
      <c r="U2042" s="5" t="e">
        <f t="shared" si="325"/>
        <v>#DIV/0!</v>
      </c>
      <c r="V2042" s="5" t="e">
        <f t="shared" si="320"/>
        <v>#DIV/0!</v>
      </c>
      <c r="W2042" s="5" t="e">
        <f t="shared" si="320"/>
        <v>#DIV/0!</v>
      </c>
      <c r="X2042" s="5" t="e">
        <f t="shared" si="320"/>
        <v>#DIV/0!</v>
      </c>
      <c r="Y2042" s="5" t="e">
        <f t="shared" si="332"/>
        <v>#DIV/0!</v>
      </c>
      <c r="Z2042" s="5" t="e">
        <f t="shared" si="333"/>
        <v>#DIV/0!</v>
      </c>
      <c r="AA2042" s="5" t="e">
        <f t="shared" si="333"/>
        <v>#DIV/0!</v>
      </c>
    </row>
    <row r="2043" spans="2:40" hidden="1">
      <c r="B2043" s="22" t="str">
        <f>+$B$13</f>
        <v xml:space="preserve"> Β' ΠΛΑΝΗΤΗΣ</v>
      </c>
      <c r="C2043" s="15">
        <f>+$C$13</f>
        <v>0</v>
      </c>
      <c r="D2043" s="13">
        <f>+D2038+1</f>
        <v>359</v>
      </c>
      <c r="E2043" s="15">
        <f>+(H2043+I2043)/2</f>
        <v>0</v>
      </c>
      <c r="F2043" s="15">
        <f>+SQRT(E2043*E2043-G2043*G2043)</f>
        <v>0</v>
      </c>
      <c r="G2043" s="15">
        <f>+(-H2043+I2043)/2</f>
        <v>0</v>
      </c>
      <c r="H2043" s="15">
        <f>+$J$42</f>
        <v>0</v>
      </c>
      <c r="I2043" s="15">
        <f>+$J$41</f>
        <v>0</v>
      </c>
      <c r="J2043" s="15">
        <f>+$D$24</f>
        <v>0</v>
      </c>
      <c r="K2043" s="15">
        <f>+ABS( C2043-D2043)</f>
        <v>359</v>
      </c>
      <c r="L2043" s="15" t="e">
        <f>+F2043*F2043/E2043/( 1- J2043*COS(K2044))</f>
        <v>#DIV/0!</v>
      </c>
      <c r="M2043" s="14" t="e">
        <f t="shared" si="336"/>
        <v>#DIV/0!</v>
      </c>
      <c r="N2043" s="49"/>
      <c r="O2043" s="40"/>
      <c r="P2043" s="5" t="e">
        <f t="shared" si="326"/>
        <v>#DIV/0!</v>
      </c>
      <c r="Q2043" s="5" t="e">
        <f t="shared" si="326"/>
        <v>#DIV/0!</v>
      </c>
      <c r="R2043" s="5" t="e">
        <f t="shared" si="326"/>
        <v>#DIV/0!</v>
      </c>
      <c r="S2043" s="5" t="e">
        <f t="shared" si="325"/>
        <v>#DIV/0!</v>
      </c>
      <c r="T2043" s="5" t="e">
        <f t="shared" si="325"/>
        <v>#DIV/0!</v>
      </c>
      <c r="U2043" s="5" t="e">
        <f t="shared" si="325"/>
        <v>#DIV/0!</v>
      </c>
      <c r="V2043" s="5" t="e">
        <f t="shared" si="320"/>
        <v>#DIV/0!</v>
      </c>
      <c r="W2043" s="5" t="e">
        <f t="shared" si="320"/>
        <v>#DIV/0!</v>
      </c>
      <c r="X2043" s="5" t="e">
        <f t="shared" si="320"/>
        <v>#DIV/0!</v>
      </c>
      <c r="Y2043" s="5" t="e">
        <f t="shared" si="332"/>
        <v>#DIV/0!</v>
      </c>
      <c r="Z2043" s="5" t="e">
        <f t="shared" si="333"/>
        <v>#DIV/0!</v>
      </c>
      <c r="AA2043" s="5" t="e">
        <f t="shared" si="333"/>
        <v>#DIV/0!</v>
      </c>
    </row>
    <row r="2044" spans="2:40" hidden="1">
      <c r="B2044" s="26"/>
      <c r="C2044" s="27">
        <f>3.14/180*C2043</f>
        <v>0</v>
      </c>
      <c r="D2044" s="27">
        <f>3.14/180*D2043</f>
        <v>6.2625555555555561</v>
      </c>
      <c r="E2044" s="28"/>
      <c r="F2044" s="28"/>
      <c r="G2044" s="28"/>
      <c r="H2044" s="28"/>
      <c r="I2044" s="28"/>
      <c r="J2044" s="28"/>
      <c r="K2044" s="28">
        <f>(3.14/180)*K2043</f>
        <v>6.2625555555555561</v>
      </c>
      <c r="L2044" s="14"/>
      <c r="M2044" s="14" t="e">
        <f t="shared" si="336"/>
        <v>#DIV/0!</v>
      </c>
      <c r="N2044" s="49"/>
      <c r="O2044" s="40"/>
      <c r="P2044" s="5" t="e">
        <f t="shared" si="326"/>
        <v>#DIV/0!</v>
      </c>
      <c r="Q2044" s="5" t="e">
        <f t="shared" si="326"/>
        <v>#DIV/0!</v>
      </c>
      <c r="R2044" s="5" t="e">
        <f t="shared" si="326"/>
        <v>#DIV/0!</v>
      </c>
      <c r="S2044" s="5" t="e">
        <f t="shared" si="325"/>
        <v>#DIV/0!</v>
      </c>
      <c r="T2044" s="5" t="e">
        <f t="shared" si="325"/>
        <v>#DIV/0!</v>
      </c>
      <c r="U2044" s="5" t="e">
        <f t="shared" si="325"/>
        <v>#DIV/0!</v>
      </c>
      <c r="V2044" s="5" t="e">
        <f t="shared" si="320"/>
        <v>#DIV/0!</v>
      </c>
      <c r="W2044" s="5" t="e">
        <f t="shared" si="320"/>
        <v>#DIV/0!</v>
      </c>
      <c r="X2044" s="5" t="e">
        <f t="shared" si="320"/>
        <v>#DIV/0!</v>
      </c>
      <c r="Y2044" s="5" t="e">
        <f t="shared" si="332"/>
        <v>#DIV/0!</v>
      </c>
      <c r="Z2044" s="5" t="e">
        <f t="shared" si="333"/>
        <v>#DIV/0!</v>
      </c>
      <c r="AA2044" s="5" t="e">
        <f t="shared" si="333"/>
        <v>#DIV/0!</v>
      </c>
    </row>
    <row r="2045" spans="2:40" hidden="1">
      <c r="B2045" s="15"/>
      <c r="C2045" s="13"/>
      <c r="D2045" s="13"/>
      <c r="E2045" s="13"/>
      <c r="F2045" s="13"/>
      <c r="G2045" s="13"/>
      <c r="H2045" s="13"/>
      <c r="I2045" s="13"/>
      <c r="J2045" s="13"/>
      <c r="K2045" s="15"/>
      <c r="L2045" s="14"/>
      <c r="M2045" s="14" t="e">
        <f t="shared" si="336"/>
        <v>#DIV/0!</v>
      </c>
      <c r="N2045" s="49"/>
      <c r="O2045" s="40"/>
      <c r="P2045" s="5" t="e">
        <f t="shared" si="326"/>
        <v>#DIV/0!</v>
      </c>
      <c r="Q2045" s="5" t="e">
        <f t="shared" si="326"/>
        <v>#DIV/0!</v>
      </c>
      <c r="R2045" s="5" t="e">
        <f t="shared" si="326"/>
        <v>#DIV/0!</v>
      </c>
      <c r="S2045" s="5" t="e">
        <f t="shared" si="325"/>
        <v>#DIV/0!</v>
      </c>
      <c r="T2045" s="5" t="e">
        <f t="shared" si="325"/>
        <v>#DIV/0!</v>
      </c>
      <c r="U2045" s="5" t="e">
        <f t="shared" si="325"/>
        <v>#DIV/0!</v>
      </c>
      <c r="V2045" s="5" t="e">
        <f t="shared" si="320"/>
        <v>#DIV/0!</v>
      </c>
      <c r="W2045" s="5" t="e">
        <f t="shared" si="320"/>
        <v>#DIV/0!</v>
      </c>
      <c r="X2045" s="5" t="e">
        <f t="shared" si="320"/>
        <v>#DIV/0!</v>
      </c>
      <c r="Y2045" s="5" t="e">
        <f t="shared" si="332"/>
        <v>#DIV/0!</v>
      </c>
      <c r="Z2045" s="5" t="e">
        <f t="shared" si="333"/>
        <v>#DIV/0!</v>
      </c>
      <c r="AA2045" s="5" t="e">
        <f t="shared" si="333"/>
        <v>#DIV/0!</v>
      </c>
    </row>
    <row r="2046" spans="2:40" hidden="1">
      <c r="B2046" s="22" t="str">
        <f>+$B$11</f>
        <v xml:space="preserve"> Α' ΠΛΑΝΗΤΗΣ</v>
      </c>
      <c r="C2046" s="15">
        <f>+$C$11</f>
        <v>0</v>
      </c>
      <c r="D2046" s="13">
        <f>+D2041+1</f>
        <v>360</v>
      </c>
      <c r="E2046" s="15">
        <f>+(H2046+I2046)/2</f>
        <v>0</v>
      </c>
      <c r="F2046" s="15">
        <f>+SQRT(E2046*E2046-G2046*G2046)</f>
        <v>0</v>
      </c>
      <c r="G2046" s="15">
        <f>+(-H2046+I2046)/2</f>
        <v>0</v>
      </c>
      <c r="H2046" s="15">
        <f>+$J$40</f>
        <v>0</v>
      </c>
      <c r="I2046" s="15">
        <f>+$J$39</f>
        <v>0</v>
      </c>
      <c r="J2046" s="15">
        <f>+$D$22</f>
        <v>0</v>
      </c>
      <c r="K2046" s="15">
        <f>+ABS( C2046-D2046)</f>
        <v>360</v>
      </c>
      <c r="L2046" s="15" t="e">
        <f>(+F2046*F2046/E2046)/( 1- J2046*COS(K2047))</f>
        <v>#DIV/0!</v>
      </c>
      <c r="M2046" s="14" t="e">
        <f t="shared" si="336"/>
        <v>#DIV/0!</v>
      </c>
      <c r="N2046" s="49"/>
      <c r="O2046" s="238">
        <f>+L2045+L2047</f>
        <v>0</v>
      </c>
      <c r="P2046" s="5" t="e">
        <f t="shared" si="326"/>
        <v>#DIV/0!</v>
      </c>
      <c r="Q2046" s="5" t="e">
        <f t="shared" si="326"/>
        <v>#DIV/0!</v>
      </c>
      <c r="R2046" s="5" t="e">
        <f t="shared" si="326"/>
        <v>#DIV/0!</v>
      </c>
      <c r="S2046" s="5" t="e">
        <f t="shared" si="325"/>
        <v>#DIV/0!</v>
      </c>
      <c r="T2046" s="5" t="e">
        <f t="shared" si="325"/>
        <v>#DIV/0!</v>
      </c>
      <c r="U2046" s="5" t="e">
        <f t="shared" si="325"/>
        <v>#DIV/0!</v>
      </c>
      <c r="V2046" s="5" t="e">
        <f t="shared" si="325"/>
        <v>#DIV/0!</v>
      </c>
      <c r="W2046" s="5" t="e">
        <f t="shared" si="325"/>
        <v>#DIV/0!</v>
      </c>
      <c r="X2046" s="5" t="e">
        <f t="shared" si="325"/>
        <v>#DIV/0!</v>
      </c>
      <c r="Y2046" s="5" t="e">
        <f t="shared" si="332"/>
        <v>#DIV/0!</v>
      </c>
      <c r="Z2046" s="5" t="e">
        <f t="shared" si="333"/>
        <v>#DIV/0!</v>
      </c>
      <c r="AA2046" s="5" t="e">
        <f t="shared" si="333"/>
        <v>#DIV/0!</v>
      </c>
    </row>
    <row r="2047" spans="2:40" hidden="1">
      <c r="B2047" s="23" t="s">
        <v>32</v>
      </c>
      <c r="C2047" s="24">
        <f>3.14/180*C2046</f>
        <v>0</v>
      </c>
      <c r="D2047" s="24">
        <v>360</v>
      </c>
      <c r="E2047" s="25"/>
      <c r="F2047" s="25"/>
      <c r="G2047" s="25"/>
      <c r="H2047" s="25"/>
      <c r="I2047" s="25"/>
      <c r="J2047" s="25"/>
      <c r="K2047" s="25">
        <f>(3.14/180)*K2046</f>
        <v>6.2800000000000011</v>
      </c>
      <c r="L2047" s="14"/>
      <c r="M2047" s="14" t="e">
        <f t="shared" si="336"/>
        <v>#DIV/0!</v>
      </c>
      <c r="N2047" s="49"/>
      <c r="O2047" s="238" t="e">
        <f t="shared" ref="O2047" si="338">+ABS(L2046-L2048)</f>
        <v>#DIV/0!</v>
      </c>
      <c r="P2047" s="5" t="e">
        <f t="shared" si="326"/>
        <v>#DIV/0!</v>
      </c>
      <c r="Q2047" s="5" t="e">
        <f t="shared" si="326"/>
        <v>#DIV/0!</v>
      </c>
      <c r="R2047" s="5" t="e">
        <f t="shared" si="326"/>
        <v>#DIV/0!</v>
      </c>
      <c r="S2047" s="5" t="e">
        <f t="shared" si="325"/>
        <v>#DIV/0!</v>
      </c>
      <c r="T2047" s="5" t="e">
        <f t="shared" si="325"/>
        <v>#DIV/0!</v>
      </c>
      <c r="U2047" s="5" t="e">
        <f t="shared" si="325"/>
        <v>#DIV/0!</v>
      </c>
      <c r="V2047" s="5" t="e">
        <f t="shared" si="325"/>
        <v>#DIV/0!</v>
      </c>
      <c r="W2047" s="5" t="e">
        <f t="shared" si="325"/>
        <v>#DIV/0!</v>
      </c>
      <c r="X2047" s="5" t="e">
        <f t="shared" si="325"/>
        <v>#DIV/0!</v>
      </c>
      <c r="Y2047" s="5" t="e">
        <f t="shared" si="332"/>
        <v>#DIV/0!</v>
      </c>
      <c r="Z2047" s="5" t="e">
        <f t="shared" si="333"/>
        <v>#DIV/0!</v>
      </c>
      <c r="AA2047" s="5" t="e">
        <f t="shared" si="333"/>
        <v>#DIV/0!</v>
      </c>
    </row>
    <row r="2048" spans="2:40" hidden="1">
      <c r="B2048" s="22" t="str">
        <f>+$B$13</f>
        <v xml:space="preserve"> Β' ΠΛΑΝΗΤΗΣ</v>
      </c>
      <c r="C2048" s="15">
        <f>+$C$13</f>
        <v>0</v>
      </c>
      <c r="D2048" s="13">
        <f>+D2043+1</f>
        <v>360</v>
      </c>
      <c r="E2048" s="15">
        <f>+(H2048+I2048)/2</f>
        <v>0</v>
      </c>
      <c r="F2048" s="15">
        <f>+SQRT(E2048*E2048-G2048*G2048)</f>
        <v>0</v>
      </c>
      <c r="G2048" s="15">
        <f>+(-H2048+I2048)/2</f>
        <v>0</v>
      </c>
      <c r="H2048" s="15">
        <f>+$J$42</f>
        <v>0</v>
      </c>
      <c r="I2048" s="15">
        <f>+$J$41</f>
        <v>0</v>
      </c>
      <c r="J2048" s="15">
        <f>+$D$24</f>
        <v>0</v>
      </c>
      <c r="K2048" s="15">
        <f>+ABS( C2048-D2048)</f>
        <v>360</v>
      </c>
      <c r="L2048" s="15" t="e">
        <f>+F2048*F2048/E2048/( 1- J2048*COS(K2049))</f>
        <v>#DIV/0!</v>
      </c>
      <c r="M2048" s="14" t="e">
        <f t="shared" si="336"/>
        <v>#DIV/0!</v>
      </c>
      <c r="N2048" s="49"/>
      <c r="O2048" s="40"/>
      <c r="P2048" s="5" t="e">
        <f t="shared" si="326"/>
        <v>#DIV/0!</v>
      </c>
      <c r="Q2048" s="5" t="e">
        <f t="shared" si="326"/>
        <v>#DIV/0!</v>
      </c>
      <c r="R2048" s="5" t="e">
        <f t="shared" si="326"/>
        <v>#DIV/0!</v>
      </c>
      <c r="S2048" s="5" t="e">
        <f t="shared" si="325"/>
        <v>#DIV/0!</v>
      </c>
      <c r="T2048" s="5" t="e">
        <f t="shared" si="325"/>
        <v>#DIV/0!</v>
      </c>
      <c r="U2048" s="5" t="e">
        <f t="shared" si="325"/>
        <v>#DIV/0!</v>
      </c>
      <c r="V2048" s="5" t="e">
        <f t="shared" si="325"/>
        <v>#DIV/0!</v>
      </c>
      <c r="W2048" s="5" t="e">
        <f t="shared" si="325"/>
        <v>#DIV/0!</v>
      </c>
      <c r="X2048" s="5" t="e">
        <f t="shared" si="325"/>
        <v>#DIV/0!</v>
      </c>
      <c r="Y2048" s="5" t="e">
        <f t="shared" si="332"/>
        <v>#DIV/0!</v>
      </c>
      <c r="Z2048" s="5" t="e">
        <f t="shared" si="333"/>
        <v>#DIV/0!</v>
      </c>
      <c r="AA2048" s="5" t="e">
        <f t="shared" si="333"/>
        <v>#DIV/0!</v>
      </c>
    </row>
    <row r="2049" spans="2:40" hidden="1">
      <c r="B2049" s="26"/>
      <c r="C2049" s="27">
        <f>3.14/180*C2048</f>
        <v>0</v>
      </c>
      <c r="D2049" s="27">
        <f>3.14/180*D2048</f>
        <v>6.2800000000000011</v>
      </c>
      <c r="E2049" s="28"/>
      <c r="F2049" s="28"/>
      <c r="G2049" s="28"/>
      <c r="H2049" s="28"/>
      <c r="I2049" s="28"/>
      <c r="J2049" s="28"/>
      <c r="K2049" s="28">
        <f>(3.14/180)*K2048</f>
        <v>6.2800000000000011</v>
      </c>
      <c r="L2049" s="14"/>
      <c r="M2049" s="14" t="e">
        <f t="shared" si="336"/>
        <v>#DIV/0!</v>
      </c>
      <c r="N2049" s="49"/>
      <c r="O2049" s="40"/>
      <c r="P2049" s="5" t="e">
        <f t="shared" si="326"/>
        <v>#DIV/0!</v>
      </c>
      <c r="Q2049" s="5" t="e">
        <f t="shared" si="326"/>
        <v>#DIV/0!</v>
      </c>
      <c r="R2049" s="5" t="e">
        <f t="shared" si="326"/>
        <v>#DIV/0!</v>
      </c>
      <c r="S2049" s="5" t="e">
        <f t="shared" si="325"/>
        <v>#DIV/0!</v>
      </c>
      <c r="T2049" s="5" t="e">
        <f t="shared" si="325"/>
        <v>#DIV/0!</v>
      </c>
      <c r="U2049" s="5" t="e">
        <f t="shared" si="325"/>
        <v>#DIV/0!</v>
      </c>
      <c r="V2049" s="5" t="e">
        <f t="shared" si="325"/>
        <v>#DIV/0!</v>
      </c>
      <c r="W2049" s="5" t="e">
        <f t="shared" si="325"/>
        <v>#DIV/0!</v>
      </c>
      <c r="X2049" s="5" t="e">
        <f t="shared" si="325"/>
        <v>#DIV/0!</v>
      </c>
      <c r="Y2049" s="5" t="e">
        <f t="shared" si="332"/>
        <v>#DIV/0!</v>
      </c>
      <c r="Z2049" s="5" t="e">
        <f t="shared" si="333"/>
        <v>#DIV/0!</v>
      </c>
      <c r="AA2049" s="5" t="e">
        <f t="shared" si="333"/>
        <v>#DIV/0!</v>
      </c>
    </row>
    <row r="2050" spans="2:40" hidden="1">
      <c r="B2050" s="15"/>
      <c r="C2050" s="15"/>
      <c r="D2050" s="15"/>
      <c r="E2050" s="15"/>
      <c r="F2050" s="15"/>
      <c r="G2050" s="15"/>
      <c r="H2050" s="15"/>
      <c r="I2050" s="15"/>
      <c r="J2050" s="15"/>
      <c r="K2050" s="15"/>
      <c r="L2050" s="14"/>
      <c r="M2050" s="14" t="e">
        <f t="shared" si="336"/>
        <v>#DIV/0!</v>
      </c>
      <c r="N2050" s="49"/>
      <c r="O2050" s="40"/>
      <c r="P2050" s="5" t="e">
        <f t="shared" si="326"/>
        <v>#DIV/0!</v>
      </c>
      <c r="Q2050" s="5" t="e">
        <f t="shared" si="326"/>
        <v>#DIV/0!</v>
      </c>
      <c r="R2050" s="5" t="e">
        <f t="shared" si="326"/>
        <v>#DIV/0!</v>
      </c>
      <c r="S2050" s="5" t="e">
        <f t="shared" si="325"/>
        <v>#DIV/0!</v>
      </c>
      <c r="T2050" s="5" t="e">
        <f t="shared" si="325"/>
        <v>#DIV/0!</v>
      </c>
      <c r="U2050" s="5" t="e">
        <f t="shared" si="325"/>
        <v>#DIV/0!</v>
      </c>
      <c r="V2050" s="5" t="e">
        <f t="shared" si="325"/>
        <v>#DIV/0!</v>
      </c>
      <c r="W2050" s="5" t="e">
        <f t="shared" si="325"/>
        <v>#DIV/0!</v>
      </c>
      <c r="X2050" s="5" t="e">
        <f t="shared" si="325"/>
        <v>#DIV/0!</v>
      </c>
      <c r="Y2050" s="5" t="e">
        <f t="shared" si="332"/>
        <v>#DIV/0!</v>
      </c>
      <c r="Z2050" s="5" t="e">
        <f t="shared" si="333"/>
        <v>#DIV/0!</v>
      </c>
      <c r="AA2050" s="5" t="e">
        <f t="shared" si="333"/>
        <v>#DIV/0!</v>
      </c>
    </row>
    <row r="2051" spans="2:40" hidden="1">
      <c r="B2051" s="15"/>
      <c r="C2051" s="70"/>
      <c r="D2051" s="70"/>
      <c r="E2051" s="70"/>
      <c r="F2051" s="70"/>
      <c r="G2051" s="70"/>
      <c r="H2051" s="70"/>
      <c r="I2051" s="70"/>
      <c r="J2051" s="70"/>
      <c r="K2051" s="70"/>
      <c r="L2051" s="71"/>
      <c r="M2051" s="14" t="e">
        <f>SUM(M246:M2050)</f>
        <v>#DIV/0!</v>
      </c>
      <c r="N2051" s="49"/>
      <c r="O2051" s="238" t="e">
        <f>+MAX(O246:O2047)</f>
        <v>#DIV/0!</v>
      </c>
      <c r="P2051" s="5" t="e">
        <f t="shared" si="326"/>
        <v>#DIV/0!</v>
      </c>
      <c r="Q2051" s="5" t="e">
        <f t="shared" si="326"/>
        <v>#DIV/0!</v>
      </c>
      <c r="R2051" s="5" t="e">
        <f t="shared" si="326"/>
        <v>#DIV/0!</v>
      </c>
      <c r="S2051" s="5" t="e">
        <f t="shared" si="325"/>
        <v>#DIV/0!</v>
      </c>
      <c r="T2051" s="5" t="e">
        <f t="shared" si="325"/>
        <v>#DIV/0!</v>
      </c>
      <c r="U2051" s="5" t="e">
        <f t="shared" si="325"/>
        <v>#DIV/0!</v>
      </c>
      <c r="V2051" s="5" t="e">
        <f t="shared" si="325"/>
        <v>#DIV/0!</v>
      </c>
      <c r="W2051" s="5" t="e">
        <f t="shared" si="325"/>
        <v>#DIV/0!</v>
      </c>
      <c r="X2051" s="5" t="e">
        <f t="shared" si="325"/>
        <v>#DIV/0!</v>
      </c>
      <c r="Y2051" s="5" t="e">
        <f t="shared" si="332"/>
        <v>#DIV/0!</v>
      </c>
      <c r="Z2051" s="5" t="e">
        <f t="shared" si="333"/>
        <v>#DIV/0!</v>
      </c>
      <c r="AA2051" s="5" t="e">
        <f t="shared" si="333"/>
        <v>#DIV/0!</v>
      </c>
    </row>
    <row r="2052" spans="2:40" s="72" customFormat="1" ht="20.100000000000001" hidden="1" customHeight="1">
      <c r="B2052" s="74"/>
      <c r="C2052" s="74"/>
      <c r="D2052" s="74"/>
      <c r="E2052" s="74"/>
      <c r="F2052" s="74"/>
      <c r="G2052" s="74"/>
      <c r="H2052" s="74"/>
      <c r="I2052" s="74"/>
      <c r="J2052" s="74"/>
      <c r="K2052" s="74"/>
      <c r="L2052" s="74"/>
      <c r="M2052" s="74"/>
      <c r="N2052" s="6"/>
      <c r="O2052" s="40"/>
      <c r="AC2052" s="85"/>
      <c r="AD2052" s="85"/>
      <c r="AE2052" s="85"/>
      <c r="AF2052" s="85"/>
      <c r="AG2052" s="85"/>
      <c r="AH2052" s="85"/>
      <c r="AI2052" s="85"/>
      <c r="AJ2052" s="85"/>
      <c r="AK2052" s="85"/>
      <c r="AL2052" s="85"/>
    </row>
    <row r="2053" spans="2:40" s="5" customFormat="1" ht="17.100000000000001" hidden="1" customHeight="1">
      <c r="B2053" s="75"/>
      <c r="C2053" s="75"/>
      <c r="D2053" s="75"/>
      <c r="E2053" s="75"/>
      <c r="F2053" s="75"/>
      <c r="G2053" s="75"/>
      <c r="H2053" s="75"/>
      <c r="I2053" s="75"/>
      <c r="J2053" s="75"/>
      <c r="K2053" s="75"/>
      <c r="L2053" s="75"/>
      <c r="M2053" s="75"/>
      <c r="N2053" s="6"/>
      <c r="O2053" s="40"/>
      <c r="AM2053" s="6"/>
      <c r="AN2053" s="6"/>
    </row>
    <row r="2054" spans="2:40" s="5" customFormat="1" ht="9.9499999999999993" hidden="1" customHeight="1">
      <c r="B2054" s="76"/>
      <c r="C2054" s="76"/>
      <c r="D2054" s="76"/>
      <c r="E2054" s="76"/>
      <c r="F2054" s="76"/>
      <c r="G2054" s="76"/>
      <c r="H2054" s="76"/>
      <c r="I2054" s="76"/>
      <c r="J2054" s="76"/>
      <c r="K2054" s="76"/>
      <c r="L2054" s="76"/>
      <c r="M2054" s="76"/>
      <c r="N2054" s="6"/>
      <c r="O2054" s="238"/>
      <c r="AM2054" s="6"/>
      <c r="AN2054" s="6"/>
    </row>
    <row r="2055" spans="2:40" s="5" customFormat="1" ht="20.100000000000001" hidden="1" customHeight="1">
      <c r="B2055" s="52" t="e">
        <f t="shared" ref="B2055:M2055" si="339">MIN(B176:B234)</f>
        <v>#DIV/0!</v>
      </c>
      <c r="C2055" s="53" t="e">
        <f t="shared" si="339"/>
        <v>#DIV/0!</v>
      </c>
      <c r="D2055" s="51" t="e">
        <f t="shared" si="339"/>
        <v>#DIV/0!</v>
      </c>
      <c r="E2055" s="51" t="e">
        <f t="shared" si="339"/>
        <v>#DIV/0!</v>
      </c>
      <c r="F2055" s="51" t="e">
        <f t="shared" si="339"/>
        <v>#DIV/0!</v>
      </c>
      <c r="G2055" s="51" t="e">
        <f t="shared" si="339"/>
        <v>#DIV/0!</v>
      </c>
      <c r="H2055" s="51" t="e">
        <f t="shared" si="339"/>
        <v>#DIV/0!</v>
      </c>
      <c r="I2055" s="51" t="e">
        <f t="shared" si="339"/>
        <v>#DIV/0!</v>
      </c>
      <c r="J2055" s="51" t="e">
        <f t="shared" si="339"/>
        <v>#DIV/0!</v>
      </c>
      <c r="K2055" s="51" t="e">
        <f>MIN(K176:K234)</f>
        <v>#DIV/0!</v>
      </c>
      <c r="L2055" s="54" t="e">
        <f t="shared" si="339"/>
        <v>#DIV/0!</v>
      </c>
      <c r="M2055" s="55" t="e">
        <f t="shared" si="339"/>
        <v>#DIV/0!</v>
      </c>
      <c r="N2055" s="6"/>
      <c r="O2055" s="40"/>
      <c r="AM2055" s="6"/>
      <c r="AN2055" s="6"/>
    </row>
    <row r="2056" spans="2:40" s="5" customFormat="1" hidden="1">
      <c r="L2056" s="6"/>
      <c r="M2056" s="6"/>
      <c r="N2056" s="6"/>
      <c r="O2056" s="238" t="e">
        <f>+L2055+L2057</f>
        <v>#DIV/0!</v>
      </c>
      <c r="P2056" s="6"/>
      <c r="AM2056" s="6"/>
      <c r="AN2056" s="6"/>
    </row>
    <row r="2057" spans="2:40" s="5" customFormat="1" hidden="1">
      <c r="L2057" s="6"/>
      <c r="M2057" s="6"/>
      <c r="N2057" s="6"/>
      <c r="O2057" s="40"/>
      <c r="AM2057" s="6"/>
      <c r="AN2057" s="6"/>
    </row>
    <row r="2058" spans="2:40" s="5" customFormat="1" hidden="1">
      <c r="L2058" s="6"/>
      <c r="M2058" s="6"/>
      <c r="N2058" s="6"/>
      <c r="O2058" s="40"/>
      <c r="Y2058" s="5" t="s">
        <v>414</v>
      </c>
      <c r="AM2058" s="6"/>
      <c r="AN2058" s="6"/>
    </row>
    <row r="2059" spans="2:40" s="5" customFormat="1" hidden="1">
      <c r="L2059" s="6"/>
      <c r="M2059" s="6"/>
      <c r="N2059" s="6"/>
      <c r="O2059" s="40"/>
      <c r="AM2059" s="6"/>
      <c r="AN2059" s="6"/>
    </row>
    <row r="2060" spans="2:40" s="5" customFormat="1" hidden="1">
      <c r="L2060" s="6"/>
      <c r="M2060" s="6"/>
      <c r="N2060" s="6"/>
      <c r="O2060" s="40"/>
      <c r="AM2060" s="6"/>
      <c r="AN2060" s="6"/>
    </row>
    <row r="2061" spans="2:40" s="5" customFormat="1" hidden="1">
      <c r="L2061" s="6"/>
      <c r="M2061" s="6"/>
      <c r="N2061" s="6"/>
      <c r="O2061" s="238">
        <f>+L2060+L2062</f>
        <v>0</v>
      </c>
      <c r="AM2061" s="6"/>
      <c r="AN2061" s="6"/>
    </row>
    <row r="2062" spans="2:40" s="5" customFormat="1" hidden="1">
      <c r="L2062" s="6"/>
      <c r="M2062" s="6"/>
      <c r="N2062" s="6"/>
      <c r="O2062" s="40"/>
      <c r="AM2062" s="6"/>
      <c r="AN2062" s="6"/>
    </row>
    <row r="2063" spans="2:40" s="5" customFormat="1" hidden="1">
      <c r="L2063" s="6"/>
      <c r="M2063" s="6"/>
      <c r="N2063" s="6"/>
      <c r="O2063" s="40"/>
      <c r="AM2063" s="6"/>
      <c r="AN2063" s="6"/>
    </row>
    <row r="2064" spans="2:40" hidden="1">
      <c r="O2064" s="40"/>
    </row>
    <row r="2065" spans="15:15" hidden="1">
      <c r="O2065" s="40"/>
    </row>
    <row r="2066" spans="15:15" hidden="1">
      <c r="O2066" s="238">
        <f>+L2065+L2067</f>
        <v>0</v>
      </c>
    </row>
    <row r="2067" spans="15:15" hidden="1">
      <c r="O2067" s="40"/>
    </row>
    <row r="2068" spans="15:15" hidden="1">
      <c r="O2068" s="40"/>
    </row>
    <row r="2069" spans="15:15" hidden="1">
      <c r="O2069" s="238"/>
    </row>
    <row r="2070" spans="15:15" hidden="1">
      <c r="O2070" s="40"/>
    </row>
    <row r="2071" spans="15:15" hidden="1">
      <c r="O2071" s="238">
        <f>+L2070+L2072</f>
        <v>0</v>
      </c>
    </row>
    <row r="2072" spans="15:15" hidden="1">
      <c r="O2072" s="40"/>
    </row>
    <row r="2073" spans="15:15" hidden="1">
      <c r="O2073" s="40"/>
    </row>
    <row r="2074" spans="15:15" hidden="1">
      <c r="O2074" s="40"/>
    </row>
    <row r="2075" spans="15:15" hidden="1">
      <c r="O2075" s="40"/>
    </row>
    <row r="2076" spans="15:15" hidden="1">
      <c r="O2076" s="238">
        <f>+L2075+L2077</f>
        <v>0</v>
      </c>
    </row>
    <row r="2077" spans="15:15" hidden="1">
      <c r="O2077" s="40"/>
    </row>
    <row r="2078" spans="15:15" hidden="1">
      <c r="O2078" s="40"/>
    </row>
    <row r="2079" spans="15:15" hidden="1">
      <c r="O2079" s="40"/>
    </row>
    <row r="2080" spans="15:15" hidden="1">
      <c r="O2080" s="40"/>
    </row>
    <row r="2081" spans="15:16" hidden="1">
      <c r="O2081" s="238">
        <f>+L2080+L2082</f>
        <v>0</v>
      </c>
    </row>
    <row r="2082" spans="15:16" hidden="1">
      <c r="O2082" s="40"/>
    </row>
    <row r="2083" spans="15:16" hidden="1">
      <c r="O2083" s="40"/>
    </row>
    <row r="2084" spans="15:16" hidden="1">
      <c r="O2084" s="238"/>
    </row>
    <row r="2085" spans="15:16" hidden="1">
      <c r="P2085" s="6"/>
    </row>
    <row r="2086" spans="15:16" hidden="1">
      <c r="P2086" s="6"/>
    </row>
    <row r="2087" spans="15:16" hidden="1">
      <c r="P2087" s="6"/>
    </row>
    <row r="2088" spans="15:16" hidden="1">
      <c r="P2088" s="6"/>
    </row>
    <row r="2089" spans="15:16" hidden="1">
      <c r="P2089" s="6"/>
    </row>
    <row r="2090" spans="15:16" hidden="1">
      <c r="P2090" s="6"/>
    </row>
    <row r="2091" spans="15:16" hidden="1">
      <c r="P2091" s="6"/>
    </row>
    <row r="2092" spans="15:16" hidden="1">
      <c r="P2092" s="6"/>
    </row>
    <row r="2093" spans="15:16" hidden="1">
      <c r="P2093" s="6"/>
    </row>
    <row r="2094" spans="15:16" hidden="1">
      <c r="P2094" s="6"/>
    </row>
    <row r="2095" spans="15:16" hidden="1">
      <c r="P2095" s="6"/>
    </row>
    <row r="2096" spans="15:16" hidden="1">
      <c r="P2096" s="6"/>
    </row>
    <row r="2097" spans="2:16" hidden="1">
      <c r="P2097" s="6"/>
    </row>
    <row r="2098" spans="2:16" hidden="1">
      <c r="P2098" s="6"/>
    </row>
    <row r="2099" spans="2:16" hidden="1">
      <c r="P2099" s="6"/>
    </row>
    <row r="2100" spans="2:16" hidden="1">
      <c r="P2100" s="6"/>
    </row>
    <row r="2101" spans="2:16" hidden="1">
      <c r="P2101" s="6"/>
    </row>
    <row r="2102" spans="2:16" hidden="1">
      <c r="P2102" s="6"/>
    </row>
    <row r="2103" spans="2:16" hidden="1">
      <c r="P2103" s="6"/>
    </row>
    <row r="2104" spans="2:16" hidden="1">
      <c r="P2104" s="6"/>
    </row>
    <row r="2105" spans="2:16" hidden="1">
      <c r="B2105" s="87"/>
      <c r="P2105" s="6"/>
    </row>
    <row r="2106" spans="2:16" hidden="1">
      <c r="B2106" s="87"/>
      <c r="P2106" s="6"/>
    </row>
    <row r="2107" spans="2:16" hidden="1">
      <c r="B2107" s="87"/>
      <c r="P2107" s="6"/>
    </row>
    <row r="2108" spans="2:16" hidden="1">
      <c r="B2108" s="87"/>
      <c r="P2108" s="6"/>
    </row>
    <row r="2109" spans="2:16" hidden="1">
      <c r="B2109" s="87"/>
      <c r="P2109" s="6"/>
    </row>
    <row r="2110" spans="2:16" hidden="1">
      <c r="B2110" s="87"/>
      <c r="P2110" s="6"/>
    </row>
    <row r="2111" spans="2:16" hidden="1">
      <c r="B2111" s="87"/>
      <c r="P2111" s="6"/>
    </row>
    <row r="2112" spans="2:16" hidden="1">
      <c r="B2112" s="87"/>
      <c r="P2112" s="6"/>
    </row>
    <row r="2113" spans="2:16" hidden="1">
      <c r="B2113" s="87"/>
      <c r="P2113" s="6"/>
    </row>
    <row r="2114" spans="2:16" hidden="1">
      <c r="B2114" s="87"/>
      <c r="P2114" s="6"/>
    </row>
    <row r="2115" spans="2:16" hidden="1">
      <c r="B2115" s="87"/>
      <c r="P2115" s="6"/>
    </row>
    <row r="2116" spans="2:16" hidden="1">
      <c r="B2116" s="87"/>
      <c r="P2116" s="6"/>
    </row>
    <row r="2117" spans="2:16" hidden="1">
      <c r="B2117" s="87"/>
      <c r="P2117" s="6"/>
    </row>
    <row r="2118" spans="2:16" hidden="1">
      <c r="B2118" s="87"/>
      <c r="P2118" s="6"/>
    </row>
    <row r="2119" spans="2:16" hidden="1">
      <c r="B2119" s="87"/>
      <c r="P2119" s="6"/>
    </row>
    <row r="2120" spans="2:16" hidden="1">
      <c r="B2120" s="87"/>
      <c r="P2120" s="6"/>
    </row>
    <row r="2121" spans="2:16" hidden="1">
      <c r="B2121" s="87"/>
      <c r="P2121" s="6"/>
    </row>
    <row r="2122" spans="2:16" hidden="1">
      <c r="B2122" s="87"/>
      <c r="P2122" s="6"/>
    </row>
    <row r="2123" spans="2:16" hidden="1">
      <c r="B2123" s="87"/>
      <c r="P2123" s="6"/>
    </row>
    <row r="2124" spans="2:16" hidden="1">
      <c r="B2124" s="87"/>
      <c r="P2124" s="6"/>
    </row>
    <row r="2125" spans="2:16" hidden="1">
      <c r="B2125" s="87"/>
      <c r="P2125" s="6"/>
    </row>
    <row r="2126" spans="2:16" hidden="1">
      <c r="B2126" s="87"/>
      <c r="P2126" s="6"/>
    </row>
    <row r="2127" spans="2:16" hidden="1">
      <c r="B2127" s="87"/>
      <c r="P2127" s="6"/>
    </row>
    <row r="2128" spans="2:16" hidden="1">
      <c r="B2128" s="87"/>
      <c r="P2128" s="6"/>
    </row>
    <row r="2129" spans="2:16" hidden="1">
      <c r="B2129" s="87"/>
      <c r="P2129" s="6"/>
    </row>
    <row r="2130" spans="2:16" hidden="1">
      <c r="B2130" s="87"/>
      <c r="P2130" s="6"/>
    </row>
    <row r="2131" spans="2:16" hidden="1">
      <c r="B2131" s="87"/>
      <c r="P2131" s="6"/>
    </row>
    <row r="2132" spans="2:16" hidden="1">
      <c r="B2132" s="87"/>
      <c r="P2132" s="6"/>
    </row>
    <row r="2133" spans="2:16" hidden="1">
      <c r="B2133" s="87"/>
    </row>
    <row r="2134" spans="2:16" hidden="1">
      <c r="B2134" s="87"/>
    </row>
    <row r="2135" spans="2:16" hidden="1">
      <c r="B2135" s="87"/>
    </row>
    <row r="2136" spans="2:16" hidden="1">
      <c r="B2136" s="87"/>
    </row>
    <row r="2137" spans="2:16" hidden="1">
      <c r="B2137" s="87"/>
    </row>
    <row r="2138" spans="2:16" hidden="1">
      <c r="B2138" s="87"/>
    </row>
    <row r="2139" spans="2:16" hidden="1">
      <c r="B2139" s="87"/>
    </row>
    <row r="2140" spans="2:16" hidden="1">
      <c r="B2140" s="87"/>
    </row>
    <row r="2141" spans="2:16" hidden="1">
      <c r="B2141" s="87"/>
    </row>
    <row r="2142" spans="2:16" hidden="1">
      <c r="B2142" s="87"/>
    </row>
    <row r="2143" spans="2:16" hidden="1">
      <c r="B2143" s="87"/>
    </row>
    <row r="2144" spans="2:16" hidden="1">
      <c r="B2144" s="87"/>
    </row>
    <row r="2145" spans="2:2" hidden="1">
      <c r="B2145" s="87"/>
    </row>
    <row r="2146" spans="2:2" hidden="1">
      <c r="B2146" s="87"/>
    </row>
    <row r="2147" spans="2:2" hidden="1">
      <c r="B2147" s="87"/>
    </row>
    <row r="2148" spans="2:2" hidden="1">
      <c r="B2148" s="87"/>
    </row>
    <row r="2149" spans="2:2" hidden="1">
      <c r="B2149" s="87"/>
    </row>
    <row r="2150" spans="2:2" hidden="1">
      <c r="B2150" s="87"/>
    </row>
    <row r="2151" spans="2:2" hidden="1">
      <c r="B2151" s="87"/>
    </row>
    <row r="2152" spans="2:2" hidden="1">
      <c r="B2152" s="87"/>
    </row>
    <row r="2153" spans="2:2">
      <c r="B2153" s="87"/>
    </row>
    <row r="2154" spans="2:2">
      <c r="B2154" s="87"/>
    </row>
  </sheetData>
  <sheetProtection password="EE61" sheet="1" objects="1" scenarios="1" formatCells="0" formatColumns="0" formatRows="0" insertColumns="0" insertRows="0" insertHyperlinks="0" deleteColumns="0" deleteRows="0" sort="0" autoFilter="0" pivotTables="0"/>
  <mergeCells count="10"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68:L68"/>
  </mergeCells>
  <hyperlinks>
    <hyperlink ref="D5" location="'Α.ΠΛΑΝΗΤΗΣ-Β.ΠΛΑΝΗΤΗΣ'!A86" display="( ΟΔΗΓΙΕΣ )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Φύλλο2</vt:lpstr>
      <vt:lpstr>Α.ΠΛΑΝΗΤΗΣ-Β.ΠΛΑΝΗΤΗΣ</vt:lpstr>
      <vt:lpstr>Φύλλο3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2017-10-11T16:05:54Z</dcterms:modified>
</cp:coreProperties>
</file>